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 defaultThemeVersion="124226"/>
  <xr:revisionPtr revIDLastSave="0" documentId="13_ncr:1_{5216F18E-4587-48C7-8E82-3DD0871C7468}" xr6:coauthVersionLast="47" xr6:coauthVersionMax="47" xr10:uidLastSave="{00000000-0000-0000-0000-000000000000}"/>
  <workbookProtection workbookAlgorithmName="SHA-512" workbookHashValue="KKNRyUl7POmZopEFTMukBVu4RtUfcBrzuRmRLMTPnV7N5G7QPUOE3tytXu+mdghIDazCuoH9E9woUz9kxPkjLQ==" workbookSaltValue="eAaCf+PwyBbYCtZ0/Ati+A==" workbookSpinCount="100000" lockStructure="1"/>
  <bookViews>
    <workbookView xWindow="-120" yWindow="-120" windowWidth="29040" windowHeight="15840" tabRatio="765" xr2:uid="{00000000-000D-0000-FFFF-FFFF00000000}"/>
  </bookViews>
  <sheets>
    <sheet name="入力例" sheetId="31" r:id="rId1"/>
    <sheet name="新規登録用" sheetId="28" r:id="rId2"/>
    <sheet name="基準値" sheetId="3" r:id="rId3"/>
    <sheet name="登録申請メールテンプレート" sheetId="30" r:id="rId4"/>
    <sheet name="【前】入力例" sheetId="29" state="hidden" r:id="rId5"/>
    <sheet name="※編集不可※選択項目" sheetId="2" state="hidden" r:id="rId6"/>
  </sheets>
  <externalReferences>
    <externalReference r:id="rId7"/>
    <externalReference r:id="rId8"/>
  </externalReferences>
  <definedNames>
    <definedName name="_" localSheetId="3">#REF!</definedName>
    <definedName name="_">#REF!</definedName>
    <definedName name="_xlnm._FilterDatabase" localSheetId="4" hidden="1">【前】入力例!$A$10:$AC$10</definedName>
    <definedName name="_xlnm._FilterDatabase" localSheetId="2" hidden="1">基準値!#REF!</definedName>
    <definedName name="_xlnm._FilterDatabase" localSheetId="1" hidden="1">新規登録用!$A$10:$W$10</definedName>
    <definedName name="_xlnm._FilterDatabase" localSheetId="0" hidden="1">入力例!$A$10:$W$10</definedName>
    <definedName name="_xlnm.Print_Area" localSheetId="4">【前】入力例!$A$1:$T$82</definedName>
    <definedName name="_xlnm.Print_Area" localSheetId="2">基準値!$A$1:$E$20</definedName>
    <definedName name="_xlnm.Print_Area" localSheetId="1">新規登録用!$A$1:$W$311</definedName>
    <definedName name="_xlnm.Print_Area" localSheetId="3">登録申請メールテンプレート!$A$1:$B$27</definedName>
    <definedName name="_xlnm.Print_Area" localSheetId="0">入力例!$A$1:$T$56</definedName>
    <definedName name="_xlnm.Print_Titles" localSheetId="4">【前】入力例!$1:$10</definedName>
    <definedName name="_xlnm.Print_Titles" localSheetId="1">新規登録用!$1:$10</definedName>
    <definedName name="_xlnm.Print_Titles" localSheetId="0">入力例!$1:$10</definedName>
    <definedName name="温水ボイラ">※編集不可※選択項目!$B$5</definedName>
    <definedName name="工業会">[1]製品型番リスト管理表!$AY$5:$AY$8</definedName>
    <definedName name="蒸気ボイラ">※編集不可※選択項目!$B$2:$B$4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56" i="31" l="1"/>
  <c r="AA56" i="31"/>
  <c r="AB56" i="31" s="1"/>
  <c r="Z56" i="31"/>
  <c r="Y56" i="31"/>
  <c r="AC55" i="31"/>
  <c r="AA55" i="31"/>
  <c r="AB55" i="31" s="1"/>
  <c r="Z55" i="31"/>
  <c r="Y55" i="31"/>
  <c r="AC54" i="31"/>
  <c r="AA54" i="31"/>
  <c r="AB54" i="31" s="1"/>
  <c r="Z54" i="31"/>
  <c r="Y54" i="31"/>
  <c r="AC53" i="31"/>
  <c r="AB53" i="31"/>
  <c r="AA53" i="31"/>
  <c r="Z53" i="31"/>
  <c r="Y53" i="31"/>
  <c r="AC52" i="31"/>
  <c r="AB52" i="31"/>
  <c r="AA52" i="31"/>
  <c r="Z52" i="31"/>
  <c r="Y52" i="31"/>
  <c r="AC51" i="31"/>
  <c r="AB51" i="31"/>
  <c r="AA51" i="31"/>
  <c r="Z51" i="31"/>
  <c r="Y51" i="31"/>
  <c r="AC50" i="31"/>
  <c r="AB50" i="31"/>
  <c r="AA50" i="31"/>
  <c r="Z50" i="31"/>
  <c r="Y50" i="31"/>
  <c r="AC49" i="31"/>
  <c r="AA49" i="31"/>
  <c r="AB49" i="31" s="1"/>
  <c r="Z49" i="31"/>
  <c r="Y49" i="31"/>
  <c r="AC48" i="31"/>
  <c r="AA48" i="31"/>
  <c r="AB48" i="31" s="1"/>
  <c r="Z48" i="31"/>
  <c r="Y48" i="31"/>
  <c r="AC47" i="31"/>
  <c r="AA47" i="31"/>
  <c r="AB47" i="31" s="1"/>
  <c r="Z47" i="31"/>
  <c r="Y47" i="31"/>
  <c r="AC46" i="31"/>
  <c r="AB46" i="31"/>
  <c r="AA46" i="31"/>
  <c r="Z46" i="31"/>
  <c r="Y46" i="31"/>
  <c r="AC45" i="31"/>
  <c r="AB45" i="31"/>
  <c r="AA45" i="31"/>
  <c r="Z45" i="31"/>
  <c r="Y45" i="31"/>
  <c r="AC44" i="31"/>
  <c r="AB44" i="31"/>
  <c r="AA44" i="31"/>
  <c r="Z44" i="31"/>
  <c r="Y44" i="31"/>
  <c r="AC43" i="31"/>
  <c r="AB43" i="31"/>
  <c r="AA43" i="31"/>
  <c r="Z43" i="31"/>
  <c r="Y43" i="31"/>
  <c r="AC42" i="31"/>
  <c r="AB42" i="31"/>
  <c r="AA42" i="31"/>
  <c r="Z42" i="31"/>
  <c r="Y42" i="31"/>
  <c r="AC41" i="31"/>
  <c r="AA41" i="31"/>
  <c r="AB41" i="31" s="1"/>
  <c r="Z41" i="31"/>
  <c r="Y41" i="31"/>
  <c r="AC40" i="31"/>
  <c r="AA40" i="31"/>
  <c r="AB40" i="31" s="1"/>
  <c r="Z40" i="31"/>
  <c r="Y40" i="31"/>
  <c r="AC39" i="31"/>
  <c r="AA39" i="31"/>
  <c r="AB39" i="31" s="1"/>
  <c r="Z39" i="31"/>
  <c r="Y39" i="31"/>
  <c r="AC38" i="31"/>
  <c r="AB38" i="31"/>
  <c r="AA38" i="31"/>
  <c r="Z38" i="31"/>
  <c r="Y38" i="31"/>
  <c r="AC37" i="31"/>
  <c r="AB37" i="31"/>
  <c r="AA37" i="31"/>
  <c r="Z37" i="31"/>
  <c r="Y37" i="31"/>
  <c r="AC36" i="31"/>
  <c r="AB36" i="31"/>
  <c r="AA36" i="31"/>
  <c r="Z36" i="31"/>
  <c r="Y36" i="31"/>
  <c r="AC35" i="31"/>
  <c r="AB35" i="31"/>
  <c r="AA35" i="31"/>
  <c r="Z35" i="31"/>
  <c r="Y35" i="31"/>
  <c r="AC34" i="31"/>
  <c r="AB34" i="31"/>
  <c r="AA34" i="31"/>
  <c r="Z34" i="31"/>
  <c r="Y34" i="31"/>
  <c r="AC33" i="31"/>
  <c r="AA33" i="31"/>
  <c r="AB33" i="31" s="1"/>
  <c r="Z33" i="31"/>
  <c r="Y33" i="31"/>
  <c r="AC32" i="31"/>
  <c r="AA32" i="31"/>
  <c r="AB32" i="31" s="1"/>
  <c r="Z32" i="31"/>
  <c r="Y32" i="31"/>
  <c r="AC31" i="31"/>
  <c r="AA31" i="31"/>
  <c r="AB31" i="31" s="1"/>
  <c r="Z31" i="31"/>
  <c r="Y31" i="31"/>
  <c r="AC30" i="31"/>
  <c r="AB30" i="31"/>
  <c r="AA30" i="31"/>
  <c r="Z30" i="31"/>
  <c r="Y30" i="31"/>
  <c r="AC29" i="31"/>
  <c r="AB29" i="31"/>
  <c r="AA29" i="31"/>
  <c r="Z29" i="31"/>
  <c r="Y29" i="31"/>
  <c r="AC28" i="31"/>
  <c r="AB28" i="31"/>
  <c r="AA28" i="31"/>
  <c r="Z28" i="31"/>
  <c r="Y28" i="31"/>
  <c r="AC27" i="31"/>
  <c r="AB27" i="31"/>
  <c r="AA27" i="31"/>
  <c r="Z27" i="31"/>
  <c r="Y27" i="31"/>
  <c r="AC26" i="31"/>
  <c r="AB26" i="31"/>
  <c r="AA26" i="31"/>
  <c r="Z26" i="31"/>
  <c r="Y26" i="31"/>
  <c r="AC25" i="31"/>
  <c r="AA25" i="31"/>
  <c r="AB25" i="31" s="1"/>
  <c r="Z25" i="31"/>
  <c r="Y25" i="31"/>
  <c r="AC24" i="31"/>
  <c r="AA24" i="31"/>
  <c r="AB24" i="31" s="1"/>
  <c r="Z24" i="31"/>
  <c r="Y24" i="31"/>
  <c r="AC23" i="31"/>
  <c r="AA23" i="31"/>
  <c r="AB23" i="31" s="1"/>
  <c r="Z23" i="31"/>
  <c r="Y23" i="31"/>
  <c r="AC22" i="31"/>
  <c r="AB22" i="31"/>
  <c r="AA22" i="31"/>
  <c r="Z22" i="31"/>
  <c r="Y22" i="31"/>
  <c r="AC21" i="31"/>
  <c r="AB21" i="31"/>
  <c r="AA21" i="31"/>
  <c r="Z21" i="31"/>
  <c r="Y21" i="31"/>
  <c r="AC20" i="31"/>
  <c r="AB20" i="31"/>
  <c r="AA20" i="31"/>
  <c r="Z20" i="31"/>
  <c r="Y20" i="31"/>
  <c r="AC19" i="31"/>
  <c r="AB19" i="31"/>
  <c r="AA19" i="31"/>
  <c r="Z19" i="31"/>
  <c r="Y19" i="31"/>
  <c r="AC18" i="31"/>
  <c r="AB18" i="31"/>
  <c r="AA18" i="31"/>
  <c r="Z18" i="31"/>
  <c r="Y18" i="31"/>
  <c r="AC17" i="31"/>
  <c r="AA17" i="31"/>
  <c r="AB17" i="31" s="1"/>
  <c r="Z17" i="31"/>
  <c r="Y17" i="31"/>
  <c r="AC16" i="31"/>
  <c r="AA16" i="31"/>
  <c r="AB16" i="31" s="1"/>
  <c r="Z16" i="31"/>
  <c r="Y16" i="31"/>
  <c r="AC15" i="31"/>
  <c r="AA15" i="31"/>
  <c r="AB14" i="31" s="1"/>
  <c r="Z15" i="31"/>
  <c r="Y15" i="31"/>
  <c r="AC14" i="31"/>
  <c r="AA14" i="31"/>
  <c r="AB13" i="31" s="1"/>
  <c r="Z14" i="31"/>
  <c r="Y14" i="31"/>
  <c r="AC13" i="31"/>
  <c r="AA13" i="31"/>
  <c r="Z13" i="31"/>
  <c r="Y13" i="31"/>
  <c r="AC12" i="31"/>
  <c r="Y12" i="31"/>
  <c r="AC311" i="28"/>
  <c r="AA311" i="28"/>
  <c r="AB311" i="28" s="1"/>
  <c r="Z311" i="28"/>
  <c r="Y311" i="28"/>
  <c r="AC310" i="28"/>
  <c r="AA310" i="28"/>
  <c r="AB310" i="28" s="1"/>
  <c r="Z310" i="28"/>
  <c r="Y310" i="28"/>
  <c r="AC309" i="28"/>
  <c r="AB309" i="28"/>
  <c r="AA309" i="28"/>
  <c r="Z309" i="28"/>
  <c r="Y309" i="28"/>
  <c r="AC308" i="28"/>
  <c r="AB308" i="28"/>
  <c r="AA308" i="28"/>
  <c r="Z308" i="28"/>
  <c r="Y308" i="28"/>
  <c r="AC307" i="28"/>
  <c r="AA307" i="28"/>
  <c r="AB307" i="28" s="1"/>
  <c r="Z307" i="28"/>
  <c r="Y307" i="28"/>
  <c r="AC306" i="28"/>
  <c r="AA306" i="28"/>
  <c r="AB306" i="28" s="1"/>
  <c r="Z306" i="28"/>
  <c r="Y306" i="28"/>
  <c r="AC305" i="28"/>
  <c r="AB305" i="28"/>
  <c r="AA305" i="28"/>
  <c r="Z305" i="28"/>
  <c r="Y305" i="28"/>
  <c r="AC304" i="28"/>
  <c r="AA304" i="28"/>
  <c r="AB304" i="28" s="1"/>
  <c r="Z304" i="28"/>
  <c r="Y304" i="28"/>
  <c r="AC303" i="28"/>
  <c r="AA303" i="28"/>
  <c r="AB303" i="28" s="1"/>
  <c r="Z303" i="28"/>
  <c r="Y303" i="28"/>
  <c r="AC302" i="28"/>
  <c r="AA302" i="28"/>
  <c r="AB302" i="28" s="1"/>
  <c r="Z302" i="28"/>
  <c r="Y302" i="28"/>
  <c r="AC301" i="28"/>
  <c r="AB301" i="28"/>
  <c r="AA301" i="28"/>
  <c r="Z301" i="28"/>
  <c r="Y301" i="28"/>
  <c r="AC300" i="28"/>
  <c r="AB300" i="28"/>
  <c r="AA300" i="28"/>
  <c r="Z300" i="28"/>
  <c r="Y300" i="28"/>
  <c r="AC299" i="28"/>
  <c r="AA299" i="28"/>
  <c r="AB299" i="28" s="1"/>
  <c r="Z299" i="28"/>
  <c r="Y299" i="28"/>
  <c r="AC298" i="28"/>
  <c r="AA298" i="28"/>
  <c r="AB298" i="28" s="1"/>
  <c r="Z298" i="28"/>
  <c r="Y298" i="28"/>
  <c r="AC297" i="28"/>
  <c r="AB297" i="28"/>
  <c r="AA297" i="28"/>
  <c r="Z297" i="28"/>
  <c r="Y297" i="28"/>
  <c r="AC296" i="28"/>
  <c r="AA296" i="28"/>
  <c r="AB296" i="28" s="1"/>
  <c r="Z296" i="28"/>
  <c r="Y296" i="28"/>
  <c r="AC295" i="28"/>
  <c r="AA295" i="28"/>
  <c r="AB295" i="28" s="1"/>
  <c r="Z295" i="28"/>
  <c r="Y295" i="28"/>
  <c r="AC294" i="28"/>
  <c r="AA294" i="28"/>
  <c r="AB294" i="28" s="1"/>
  <c r="Z294" i="28"/>
  <c r="Y294" i="28"/>
  <c r="AC293" i="28"/>
  <c r="AB293" i="28"/>
  <c r="AA293" i="28"/>
  <c r="Z293" i="28"/>
  <c r="Y293" i="28"/>
  <c r="AC292" i="28"/>
  <c r="AB292" i="28"/>
  <c r="AA292" i="28"/>
  <c r="Z292" i="28"/>
  <c r="Y292" i="28"/>
  <c r="AC291" i="28"/>
  <c r="AA291" i="28"/>
  <c r="AB291" i="28" s="1"/>
  <c r="Z291" i="28"/>
  <c r="Y291" i="28"/>
  <c r="AC290" i="28"/>
  <c r="AA290" i="28"/>
  <c r="AB290" i="28" s="1"/>
  <c r="Z290" i="28"/>
  <c r="Y290" i="28"/>
  <c r="AC289" i="28"/>
  <c r="AB289" i="28"/>
  <c r="AA289" i="28"/>
  <c r="Z289" i="28"/>
  <c r="Y289" i="28"/>
  <c r="AC288" i="28"/>
  <c r="AA288" i="28"/>
  <c r="AB288" i="28" s="1"/>
  <c r="Z288" i="28"/>
  <c r="Y288" i="28"/>
  <c r="AC287" i="28"/>
  <c r="AA287" i="28"/>
  <c r="AB287" i="28" s="1"/>
  <c r="Z287" i="28"/>
  <c r="Y287" i="28"/>
  <c r="AC286" i="28"/>
  <c r="AA286" i="28"/>
  <c r="AB286" i="28" s="1"/>
  <c r="Z286" i="28"/>
  <c r="Y286" i="28"/>
  <c r="AC285" i="28"/>
  <c r="AB285" i="28"/>
  <c r="AA285" i="28"/>
  <c r="Z285" i="28"/>
  <c r="Y285" i="28"/>
  <c r="AC284" i="28"/>
  <c r="AB284" i="28"/>
  <c r="AA284" i="28"/>
  <c r="Z284" i="28"/>
  <c r="Y284" i="28"/>
  <c r="AC283" i="28"/>
  <c r="AA283" i="28"/>
  <c r="AB283" i="28" s="1"/>
  <c r="Z283" i="28"/>
  <c r="Y283" i="28"/>
  <c r="AC282" i="28"/>
  <c r="AA282" i="28"/>
  <c r="AB282" i="28" s="1"/>
  <c r="Z282" i="28"/>
  <c r="Y282" i="28"/>
  <c r="AC281" i="28"/>
  <c r="AB281" i="28"/>
  <c r="AA281" i="28"/>
  <c r="Z281" i="28"/>
  <c r="Y281" i="28"/>
  <c r="AC280" i="28"/>
  <c r="AA280" i="28"/>
  <c r="AB280" i="28" s="1"/>
  <c r="Z280" i="28"/>
  <c r="Y280" i="28"/>
  <c r="AC279" i="28"/>
  <c r="AA279" i="28"/>
  <c r="AB279" i="28" s="1"/>
  <c r="Z279" i="28"/>
  <c r="Y279" i="28"/>
  <c r="AC278" i="28"/>
  <c r="AA278" i="28"/>
  <c r="AB278" i="28" s="1"/>
  <c r="Z278" i="28"/>
  <c r="Y278" i="28"/>
  <c r="AC277" i="28"/>
  <c r="AB277" i="28"/>
  <c r="AA277" i="28"/>
  <c r="Z277" i="28"/>
  <c r="Y277" i="28"/>
  <c r="AC276" i="28"/>
  <c r="AB276" i="28"/>
  <c r="AA276" i="28"/>
  <c r="Z276" i="28"/>
  <c r="Y276" i="28"/>
  <c r="AC275" i="28"/>
  <c r="AA275" i="28"/>
  <c r="AB275" i="28" s="1"/>
  <c r="Z275" i="28"/>
  <c r="Y275" i="28"/>
  <c r="AC274" i="28"/>
  <c r="AA274" i="28"/>
  <c r="AB274" i="28" s="1"/>
  <c r="Z274" i="28"/>
  <c r="Y274" i="28"/>
  <c r="AC273" i="28"/>
  <c r="AB273" i="28"/>
  <c r="AA273" i="28"/>
  <c r="Z273" i="28"/>
  <c r="Y273" i="28"/>
  <c r="AC272" i="28"/>
  <c r="AA272" i="28"/>
  <c r="AB272" i="28" s="1"/>
  <c r="Z272" i="28"/>
  <c r="Y272" i="28"/>
  <c r="AC271" i="28"/>
  <c r="AA271" i="28"/>
  <c r="AB271" i="28" s="1"/>
  <c r="Z271" i="28"/>
  <c r="Y271" i="28"/>
  <c r="AC270" i="28"/>
  <c r="AA270" i="28"/>
  <c r="AB270" i="28" s="1"/>
  <c r="Z270" i="28"/>
  <c r="Y270" i="28"/>
  <c r="AC269" i="28"/>
  <c r="AB269" i="28"/>
  <c r="AA269" i="28"/>
  <c r="Z269" i="28"/>
  <c r="Y269" i="28"/>
  <c r="AC268" i="28"/>
  <c r="AB268" i="28"/>
  <c r="AA268" i="28"/>
  <c r="Z268" i="28"/>
  <c r="Y268" i="28"/>
  <c r="AC267" i="28"/>
  <c r="AA267" i="28"/>
  <c r="AB267" i="28" s="1"/>
  <c r="Z267" i="28"/>
  <c r="Y267" i="28"/>
  <c r="AC266" i="28"/>
  <c r="AA266" i="28"/>
  <c r="AB266" i="28" s="1"/>
  <c r="Z266" i="28"/>
  <c r="Y266" i="28"/>
  <c r="AC265" i="28"/>
  <c r="AB265" i="28"/>
  <c r="AA265" i="28"/>
  <c r="Z265" i="28"/>
  <c r="Y265" i="28"/>
  <c r="AC264" i="28"/>
  <c r="AA264" i="28"/>
  <c r="AB264" i="28" s="1"/>
  <c r="Z264" i="28"/>
  <c r="Y264" i="28"/>
  <c r="AC263" i="28"/>
  <c r="AA263" i="28"/>
  <c r="AB263" i="28" s="1"/>
  <c r="Z263" i="28"/>
  <c r="Y263" i="28"/>
  <c r="AC262" i="28"/>
  <c r="AA262" i="28"/>
  <c r="AB262" i="28" s="1"/>
  <c r="Z262" i="28"/>
  <c r="Y262" i="28"/>
  <c r="AC261" i="28"/>
  <c r="AB261" i="28"/>
  <c r="AA261" i="28"/>
  <c r="Z261" i="28"/>
  <c r="Y261" i="28"/>
  <c r="AC260" i="28"/>
  <c r="AB260" i="28"/>
  <c r="AA260" i="28"/>
  <c r="Z260" i="28"/>
  <c r="Y260" i="28"/>
  <c r="AC259" i="28"/>
  <c r="AA259" i="28"/>
  <c r="AB259" i="28" s="1"/>
  <c r="Z259" i="28"/>
  <c r="Y259" i="28"/>
  <c r="AC258" i="28"/>
  <c r="AA258" i="28"/>
  <c r="AB258" i="28" s="1"/>
  <c r="Z258" i="28"/>
  <c r="Y258" i="28"/>
  <c r="AC257" i="28"/>
  <c r="AB257" i="28"/>
  <c r="AA257" i="28"/>
  <c r="Z257" i="28"/>
  <c r="Y257" i="28"/>
  <c r="AC256" i="28"/>
  <c r="AA256" i="28"/>
  <c r="AB256" i="28" s="1"/>
  <c r="Z256" i="28"/>
  <c r="Y256" i="28"/>
  <c r="AC255" i="28"/>
  <c r="AA255" i="28"/>
  <c r="AB255" i="28" s="1"/>
  <c r="Z255" i="28"/>
  <c r="Y255" i="28"/>
  <c r="AC254" i="28"/>
  <c r="AA254" i="28"/>
  <c r="AB254" i="28" s="1"/>
  <c r="Z254" i="28"/>
  <c r="Y254" i="28"/>
  <c r="AC253" i="28"/>
  <c r="AB253" i="28"/>
  <c r="AA253" i="28"/>
  <c r="Z253" i="28"/>
  <c r="Y253" i="28"/>
  <c r="AC252" i="28"/>
  <c r="AB252" i="28"/>
  <c r="AA252" i="28"/>
  <c r="Z252" i="28"/>
  <c r="Y252" i="28"/>
  <c r="AC251" i="28"/>
  <c r="AA251" i="28"/>
  <c r="AB251" i="28" s="1"/>
  <c r="Z251" i="28"/>
  <c r="Y251" i="28"/>
  <c r="AC250" i="28"/>
  <c r="AA250" i="28"/>
  <c r="AB250" i="28" s="1"/>
  <c r="Z250" i="28"/>
  <c r="Y250" i="28"/>
  <c r="AC249" i="28"/>
  <c r="AB249" i="28"/>
  <c r="AA249" i="28"/>
  <c r="Z249" i="28"/>
  <c r="Y249" i="28"/>
  <c r="AC248" i="28"/>
  <c r="AA248" i="28"/>
  <c r="AB248" i="28" s="1"/>
  <c r="Z248" i="28"/>
  <c r="Y248" i="28"/>
  <c r="AC247" i="28"/>
  <c r="AA247" i="28"/>
  <c r="AB247" i="28" s="1"/>
  <c r="Z247" i="28"/>
  <c r="Y247" i="28"/>
  <c r="AC246" i="28"/>
  <c r="AA246" i="28"/>
  <c r="AB246" i="28" s="1"/>
  <c r="Z246" i="28"/>
  <c r="Y246" i="28"/>
  <c r="AC245" i="28"/>
  <c r="AB245" i="28"/>
  <c r="AA245" i="28"/>
  <c r="Z245" i="28"/>
  <c r="Y245" i="28"/>
  <c r="AC244" i="28"/>
  <c r="AB244" i="28"/>
  <c r="AA244" i="28"/>
  <c r="Z244" i="28"/>
  <c r="Y244" i="28"/>
  <c r="AC243" i="28"/>
  <c r="AA243" i="28"/>
  <c r="AB243" i="28" s="1"/>
  <c r="Z243" i="28"/>
  <c r="Y243" i="28"/>
  <c r="AC242" i="28"/>
  <c r="AA242" i="28"/>
  <c r="AB242" i="28" s="1"/>
  <c r="Z242" i="28"/>
  <c r="Y242" i="28"/>
  <c r="AC241" i="28"/>
  <c r="AB241" i="28"/>
  <c r="AA241" i="28"/>
  <c r="Z241" i="28"/>
  <c r="Y241" i="28"/>
  <c r="AC240" i="28"/>
  <c r="AA240" i="28"/>
  <c r="AB240" i="28" s="1"/>
  <c r="Z240" i="28"/>
  <c r="Y240" i="28"/>
  <c r="AC239" i="28"/>
  <c r="AA239" i="28"/>
  <c r="AB239" i="28" s="1"/>
  <c r="Z239" i="28"/>
  <c r="Y239" i="28"/>
  <c r="AC238" i="28"/>
  <c r="AA238" i="28"/>
  <c r="AB238" i="28" s="1"/>
  <c r="Z238" i="28"/>
  <c r="Y238" i="28"/>
  <c r="AC237" i="28"/>
  <c r="AB237" i="28"/>
  <c r="AA237" i="28"/>
  <c r="Z237" i="28"/>
  <c r="Y237" i="28"/>
  <c r="AC236" i="28"/>
  <c r="AB236" i="28"/>
  <c r="AA236" i="28"/>
  <c r="Z236" i="28"/>
  <c r="Y236" i="28"/>
  <c r="AC235" i="28"/>
  <c r="AA235" i="28"/>
  <c r="AB235" i="28" s="1"/>
  <c r="Z235" i="28"/>
  <c r="Y235" i="28"/>
  <c r="AC234" i="28"/>
  <c r="AA234" i="28"/>
  <c r="AB234" i="28" s="1"/>
  <c r="Z234" i="28"/>
  <c r="Y234" i="28"/>
  <c r="AC233" i="28"/>
  <c r="AB233" i="28"/>
  <c r="AA233" i="28"/>
  <c r="Z233" i="28"/>
  <c r="Y233" i="28"/>
  <c r="AC232" i="28"/>
  <c r="AA232" i="28"/>
  <c r="AB232" i="28" s="1"/>
  <c r="Z232" i="28"/>
  <c r="Y232" i="28"/>
  <c r="AC231" i="28"/>
  <c r="AA231" i="28"/>
  <c r="AB231" i="28" s="1"/>
  <c r="Z231" i="28"/>
  <c r="Y231" i="28"/>
  <c r="AC230" i="28"/>
  <c r="AA230" i="28"/>
  <c r="AB230" i="28" s="1"/>
  <c r="Z230" i="28"/>
  <c r="Y230" i="28"/>
  <c r="AC229" i="28"/>
  <c r="AB229" i="28"/>
  <c r="AA229" i="28"/>
  <c r="Z229" i="28"/>
  <c r="Y229" i="28"/>
  <c r="AC228" i="28"/>
  <c r="AA228" i="28"/>
  <c r="AB228" i="28" s="1"/>
  <c r="Z228" i="28"/>
  <c r="Y228" i="28"/>
  <c r="AC227" i="28"/>
  <c r="AA227" i="28"/>
  <c r="AB227" i="28" s="1"/>
  <c r="Z227" i="28"/>
  <c r="Y227" i="28"/>
  <c r="AC226" i="28"/>
  <c r="AA226" i="28"/>
  <c r="AB226" i="28" s="1"/>
  <c r="Z226" i="28"/>
  <c r="Y226" i="28"/>
  <c r="AC225" i="28"/>
  <c r="AB225" i="28"/>
  <c r="AA225" i="28"/>
  <c r="Z225" i="28"/>
  <c r="Y225" i="28"/>
  <c r="AC224" i="28"/>
  <c r="AA224" i="28"/>
  <c r="AB224" i="28" s="1"/>
  <c r="Z224" i="28"/>
  <c r="Y224" i="28"/>
  <c r="AC223" i="28"/>
  <c r="AB223" i="28"/>
  <c r="AA223" i="28"/>
  <c r="Z223" i="28"/>
  <c r="Y223" i="28"/>
  <c r="AC222" i="28"/>
  <c r="AA222" i="28"/>
  <c r="AB222" i="28" s="1"/>
  <c r="Z222" i="28"/>
  <c r="Y222" i="28"/>
  <c r="AC221" i="28"/>
  <c r="AB221" i="28"/>
  <c r="AA221" i="28"/>
  <c r="Z221" i="28"/>
  <c r="Y221" i="28"/>
  <c r="AC220" i="28"/>
  <c r="AA220" i="28"/>
  <c r="AB220" i="28" s="1"/>
  <c r="Z220" i="28"/>
  <c r="Y220" i="28"/>
  <c r="AC219" i="28"/>
  <c r="AA219" i="28"/>
  <c r="AB219" i="28" s="1"/>
  <c r="Z219" i="28"/>
  <c r="Y219" i="28"/>
  <c r="AC218" i="28"/>
  <c r="AA218" i="28"/>
  <c r="AB218" i="28" s="1"/>
  <c r="Z218" i="28"/>
  <c r="Y218" i="28"/>
  <c r="AC217" i="28"/>
  <c r="AB217" i="28"/>
  <c r="AA217" i="28"/>
  <c r="Z217" i="28"/>
  <c r="Y217" i="28"/>
  <c r="AC216" i="28"/>
  <c r="AA216" i="28"/>
  <c r="AB216" i="28" s="1"/>
  <c r="Z216" i="28"/>
  <c r="Y216" i="28"/>
  <c r="AC215" i="28"/>
  <c r="AB215" i="28"/>
  <c r="AA215" i="28"/>
  <c r="Z215" i="28"/>
  <c r="Y215" i="28"/>
  <c r="AC214" i="28"/>
  <c r="AA214" i="28"/>
  <c r="AB214" i="28" s="1"/>
  <c r="Z214" i="28"/>
  <c r="Y214" i="28"/>
  <c r="AC213" i="28"/>
  <c r="AB213" i="28"/>
  <c r="AA213" i="28"/>
  <c r="Z213" i="28"/>
  <c r="Y213" i="28"/>
  <c r="AC212" i="28"/>
  <c r="AA212" i="28"/>
  <c r="AB212" i="28" s="1"/>
  <c r="Z212" i="28"/>
  <c r="Y212" i="28"/>
  <c r="AC211" i="28"/>
  <c r="AA211" i="28"/>
  <c r="AB211" i="28" s="1"/>
  <c r="Z211" i="28"/>
  <c r="Y211" i="28"/>
  <c r="AC210" i="28"/>
  <c r="AA210" i="28"/>
  <c r="AB210" i="28" s="1"/>
  <c r="Z210" i="28"/>
  <c r="Y210" i="28"/>
  <c r="AC209" i="28"/>
  <c r="AB209" i="28"/>
  <c r="AA209" i="28"/>
  <c r="Z209" i="28"/>
  <c r="Y209" i="28"/>
  <c r="AC208" i="28"/>
  <c r="AA208" i="28"/>
  <c r="AB208" i="28" s="1"/>
  <c r="Z208" i="28"/>
  <c r="Y208" i="28"/>
  <c r="AC207" i="28"/>
  <c r="AB207" i="28"/>
  <c r="AA207" i="28"/>
  <c r="Z207" i="28"/>
  <c r="Y207" i="28"/>
  <c r="AC206" i="28"/>
  <c r="AA206" i="28"/>
  <c r="AB206" i="28" s="1"/>
  <c r="Z206" i="28"/>
  <c r="Y206" i="28"/>
  <c r="AC205" i="28"/>
  <c r="AB205" i="28"/>
  <c r="AA205" i="28"/>
  <c r="Z205" i="28"/>
  <c r="Y205" i="28"/>
  <c r="AC204" i="28"/>
  <c r="AA204" i="28"/>
  <c r="AB204" i="28" s="1"/>
  <c r="Z204" i="28"/>
  <c r="Y204" i="28"/>
  <c r="AC203" i="28"/>
  <c r="AA203" i="28"/>
  <c r="AB203" i="28" s="1"/>
  <c r="Z203" i="28"/>
  <c r="Y203" i="28"/>
  <c r="AC202" i="28"/>
  <c r="AA202" i="28"/>
  <c r="AB202" i="28" s="1"/>
  <c r="Z202" i="28"/>
  <c r="Y202" i="28"/>
  <c r="AC201" i="28"/>
  <c r="AB201" i="28"/>
  <c r="AA201" i="28"/>
  <c r="Z201" i="28"/>
  <c r="Y201" i="28"/>
  <c r="AC200" i="28"/>
  <c r="AA200" i="28"/>
  <c r="AB200" i="28" s="1"/>
  <c r="Z200" i="28"/>
  <c r="Y200" i="28"/>
  <c r="AC199" i="28"/>
  <c r="AB199" i="28"/>
  <c r="AA199" i="28"/>
  <c r="Z199" i="28"/>
  <c r="Y199" i="28"/>
  <c r="AC198" i="28"/>
  <c r="AA198" i="28"/>
  <c r="AB198" i="28" s="1"/>
  <c r="Z198" i="28"/>
  <c r="Y198" i="28"/>
  <c r="AC197" i="28"/>
  <c r="AB197" i="28"/>
  <c r="AA197" i="28"/>
  <c r="Z197" i="28"/>
  <c r="Y197" i="28"/>
  <c r="AC196" i="28"/>
  <c r="AA196" i="28"/>
  <c r="AB196" i="28" s="1"/>
  <c r="Z196" i="28"/>
  <c r="Y196" i="28"/>
  <c r="AC195" i="28"/>
  <c r="AA195" i="28"/>
  <c r="AB195" i="28" s="1"/>
  <c r="Z195" i="28"/>
  <c r="Y195" i="28"/>
  <c r="AC194" i="28"/>
  <c r="AA194" i="28"/>
  <c r="AB194" i="28" s="1"/>
  <c r="Z194" i="28"/>
  <c r="Y194" i="28"/>
  <c r="AC193" i="28"/>
  <c r="AB193" i="28"/>
  <c r="AA193" i="28"/>
  <c r="Z193" i="28"/>
  <c r="Y193" i="28"/>
  <c r="AC192" i="28"/>
  <c r="AA192" i="28"/>
  <c r="AB192" i="28" s="1"/>
  <c r="Z192" i="28"/>
  <c r="Y192" i="28"/>
  <c r="AC191" i="28"/>
  <c r="AB191" i="28"/>
  <c r="AA191" i="28"/>
  <c r="Z191" i="28"/>
  <c r="Y191" i="28"/>
  <c r="AC190" i="28"/>
  <c r="AA190" i="28"/>
  <c r="AB190" i="28" s="1"/>
  <c r="Z190" i="28"/>
  <c r="Y190" i="28"/>
  <c r="AC189" i="28"/>
  <c r="AB189" i="28"/>
  <c r="AA189" i="28"/>
  <c r="Z189" i="28"/>
  <c r="Y189" i="28"/>
  <c r="AC188" i="28"/>
  <c r="AA188" i="28"/>
  <c r="AB188" i="28" s="1"/>
  <c r="Z188" i="28"/>
  <c r="Y188" i="28"/>
  <c r="AC187" i="28"/>
  <c r="AA187" i="28"/>
  <c r="AB187" i="28" s="1"/>
  <c r="Z187" i="28"/>
  <c r="Y187" i="28"/>
  <c r="AC186" i="28"/>
  <c r="AA186" i="28"/>
  <c r="AB186" i="28" s="1"/>
  <c r="Z186" i="28"/>
  <c r="Y186" i="28"/>
  <c r="AC185" i="28"/>
  <c r="AB185" i="28"/>
  <c r="AA185" i="28"/>
  <c r="Z185" i="28"/>
  <c r="Y185" i="28"/>
  <c r="AC184" i="28"/>
  <c r="AA184" i="28"/>
  <c r="AB184" i="28" s="1"/>
  <c r="Z184" i="28"/>
  <c r="Y184" i="28"/>
  <c r="AC183" i="28"/>
  <c r="AB183" i="28"/>
  <c r="AA183" i="28"/>
  <c r="Z183" i="28"/>
  <c r="Y183" i="28"/>
  <c r="AC182" i="28"/>
  <c r="AA182" i="28"/>
  <c r="AB182" i="28" s="1"/>
  <c r="Z182" i="28"/>
  <c r="Y182" i="28"/>
  <c r="AC181" i="28"/>
  <c r="AB181" i="28"/>
  <c r="AA181" i="28"/>
  <c r="Z181" i="28"/>
  <c r="Y181" i="28"/>
  <c r="AC180" i="28"/>
  <c r="AA180" i="28"/>
  <c r="AB180" i="28" s="1"/>
  <c r="Z180" i="28"/>
  <c r="Y180" i="28"/>
  <c r="AC179" i="28"/>
  <c r="AA179" i="28"/>
  <c r="AB179" i="28" s="1"/>
  <c r="Z179" i="28"/>
  <c r="Y179" i="28"/>
  <c r="AC178" i="28"/>
  <c r="AA178" i="28"/>
  <c r="AB178" i="28" s="1"/>
  <c r="Z178" i="28"/>
  <c r="Y178" i="28"/>
  <c r="AC177" i="28"/>
  <c r="AB177" i="28"/>
  <c r="AA177" i="28"/>
  <c r="Z177" i="28"/>
  <c r="Y177" i="28"/>
  <c r="AC176" i="28"/>
  <c r="AA176" i="28"/>
  <c r="AB176" i="28" s="1"/>
  <c r="Z176" i="28"/>
  <c r="Y176" i="28"/>
  <c r="AC175" i="28"/>
  <c r="AB175" i="28"/>
  <c r="AA175" i="28"/>
  <c r="Z175" i="28"/>
  <c r="Y175" i="28"/>
  <c r="AC174" i="28"/>
  <c r="AA174" i="28"/>
  <c r="AB174" i="28" s="1"/>
  <c r="Z174" i="28"/>
  <c r="Y174" i="28"/>
  <c r="AC173" i="28"/>
  <c r="AB173" i="28"/>
  <c r="AA173" i="28"/>
  <c r="Z173" i="28"/>
  <c r="Y173" i="28"/>
  <c r="AC172" i="28"/>
  <c r="AA172" i="28"/>
  <c r="AB172" i="28" s="1"/>
  <c r="Z172" i="28"/>
  <c r="Y172" i="28"/>
  <c r="AC171" i="28"/>
  <c r="AA171" i="28"/>
  <c r="AB171" i="28" s="1"/>
  <c r="Z171" i="28"/>
  <c r="Y171" i="28"/>
  <c r="AC170" i="28"/>
  <c r="AA170" i="28"/>
  <c r="AB170" i="28" s="1"/>
  <c r="Z170" i="28"/>
  <c r="Y170" i="28"/>
  <c r="AC169" i="28"/>
  <c r="AB169" i="28"/>
  <c r="AA169" i="28"/>
  <c r="Z169" i="28"/>
  <c r="Y169" i="28"/>
  <c r="AC168" i="28"/>
  <c r="AA168" i="28"/>
  <c r="AB168" i="28" s="1"/>
  <c r="Z168" i="28"/>
  <c r="Y168" i="28"/>
  <c r="AC167" i="28"/>
  <c r="AB167" i="28"/>
  <c r="AA167" i="28"/>
  <c r="Z167" i="28"/>
  <c r="Y167" i="28"/>
  <c r="AC166" i="28"/>
  <c r="AA166" i="28"/>
  <c r="AB166" i="28" s="1"/>
  <c r="Z166" i="28"/>
  <c r="Y166" i="28"/>
  <c r="AC165" i="28"/>
  <c r="AB165" i="28"/>
  <c r="AA165" i="28"/>
  <c r="Z165" i="28"/>
  <c r="Y165" i="28"/>
  <c r="AC164" i="28"/>
  <c r="AA164" i="28"/>
  <c r="AB164" i="28" s="1"/>
  <c r="Z164" i="28"/>
  <c r="Y164" i="28"/>
  <c r="AC163" i="28"/>
  <c r="AA163" i="28"/>
  <c r="AB163" i="28" s="1"/>
  <c r="Z163" i="28"/>
  <c r="Y163" i="28"/>
  <c r="AC162" i="28"/>
  <c r="AA162" i="28"/>
  <c r="AB162" i="28" s="1"/>
  <c r="Z162" i="28"/>
  <c r="Y162" i="28"/>
  <c r="AC161" i="28"/>
  <c r="AB161" i="28"/>
  <c r="AA161" i="28"/>
  <c r="Z161" i="28"/>
  <c r="Y161" i="28"/>
  <c r="AC160" i="28"/>
  <c r="AA160" i="28"/>
  <c r="AB160" i="28" s="1"/>
  <c r="Z160" i="28"/>
  <c r="Y160" i="28"/>
  <c r="AC159" i="28"/>
  <c r="AB159" i="28"/>
  <c r="AA159" i="28"/>
  <c r="Z159" i="28"/>
  <c r="Y159" i="28"/>
  <c r="AC158" i="28"/>
  <c r="AA158" i="28"/>
  <c r="AB158" i="28" s="1"/>
  <c r="Z158" i="28"/>
  <c r="Y158" i="28"/>
  <c r="AC157" i="28"/>
  <c r="AB157" i="28"/>
  <c r="AA157" i="28"/>
  <c r="Z157" i="28"/>
  <c r="Y157" i="28"/>
  <c r="AC156" i="28"/>
  <c r="AA156" i="28"/>
  <c r="AB156" i="28" s="1"/>
  <c r="Z156" i="28"/>
  <c r="Y156" i="28"/>
  <c r="AC155" i="28"/>
  <c r="AA155" i="28"/>
  <c r="AB155" i="28" s="1"/>
  <c r="Z155" i="28"/>
  <c r="Y155" i="28"/>
  <c r="AC154" i="28"/>
  <c r="AA154" i="28"/>
  <c r="AB154" i="28" s="1"/>
  <c r="Z154" i="28"/>
  <c r="Y154" i="28"/>
  <c r="AC153" i="28"/>
  <c r="AB153" i="28"/>
  <c r="AA153" i="28"/>
  <c r="Z153" i="28"/>
  <c r="Y153" i="28"/>
  <c r="AC152" i="28"/>
  <c r="AA152" i="28"/>
  <c r="AB152" i="28" s="1"/>
  <c r="Z152" i="28"/>
  <c r="Y152" i="28"/>
  <c r="AC151" i="28"/>
  <c r="AB151" i="28"/>
  <c r="AA151" i="28"/>
  <c r="Z151" i="28"/>
  <c r="Y151" i="28"/>
  <c r="AC150" i="28"/>
  <c r="AA150" i="28"/>
  <c r="AB150" i="28" s="1"/>
  <c r="Z150" i="28"/>
  <c r="Y150" i="28"/>
  <c r="AC149" i="28"/>
  <c r="AB149" i="28"/>
  <c r="AA149" i="28"/>
  <c r="Z149" i="28"/>
  <c r="Y149" i="28"/>
  <c r="AC148" i="28"/>
  <c r="AA148" i="28"/>
  <c r="AB148" i="28" s="1"/>
  <c r="Z148" i="28"/>
  <c r="Y148" i="28"/>
  <c r="AC147" i="28"/>
  <c r="AA147" i="28"/>
  <c r="AB147" i="28" s="1"/>
  <c r="Z147" i="28"/>
  <c r="Y147" i="28"/>
  <c r="AC146" i="28"/>
  <c r="AA146" i="28"/>
  <c r="AB146" i="28" s="1"/>
  <c r="Z146" i="28"/>
  <c r="Y146" i="28"/>
  <c r="AC145" i="28"/>
  <c r="AB145" i="28"/>
  <c r="AA145" i="28"/>
  <c r="Z145" i="28"/>
  <c r="Y145" i="28"/>
  <c r="AC144" i="28"/>
  <c r="AA144" i="28"/>
  <c r="AB144" i="28" s="1"/>
  <c r="Z144" i="28"/>
  <c r="Y144" i="28"/>
  <c r="AC143" i="28"/>
  <c r="AB143" i="28"/>
  <c r="AA143" i="28"/>
  <c r="Z143" i="28"/>
  <c r="Y143" i="28"/>
  <c r="AC142" i="28"/>
  <c r="AA142" i="28"/>
  <c r="AB142" i="28" s="1"/>
  <c r="Z142" i="28"/>
  <c r="Y142" i="28"/>
  <c r="AC141" i="28"/>
  <c r="AB141" i="28"/>
  <c r="AA141" i="28"/>
  <c r="Z141" i="28"/>
  <c r="Y141" i="28"/>
  <c r="AC140" i="28"/>
  <c r="AA140" i="28"/>
  <c r="AB140" i="28" s="1"/>
  <c r="Z140" i="28"/>
  <c r="Y140" i="28"/>
  <c r="AC139" i="28"/>
  <c r="AA139" i="28"/>
  <c r="AB139" i="28" s="1"/>
  <c r="Z139" i="28"/>
  <c r="Y139" i="28"/>
  <c r="AC138" i="28"/>
  <c r="AA138" i="28"/>
  <c r="AB138" i="28" s="1"/>
  <c r="Z138" i="28"/>
  <c r="Y138" i="28"/>
  <c r="AC137" i="28"/>
  <c r="AB137" i="28"/>
  <c r="AA137" i="28"/>
  <c r="Z137" i="28"/>
  <c r="Y137" i="28"/>
  <c r="AC136" i="28"/>
  <c r="AA136" i="28"/>
  <c r="AB136" i="28" s="1"/>
  <c r="Z136" i="28"/>
  <c r="Y136" i="28"/>
  <c r="AC135" i="28"/>
  <c r="AB135" i="28"/>
  <c r="AA135" i="28"/>
  <c r="Z135" i="28"/>
  <c r="Y135" i="28"/>
  <c r="AC134" i="28"/>
  <c r="AA134" i="28"/>
  <c r="AB134" i="28" s="1"/>
  <c r="Z134" i="28"/>
  <c r="Y134" i="28"/>
  <c r="AC133" i="28"/>
  <c r="AB133" i="28"/>
  <c r="AA133" i="28"/>
  <c r="Z133" i="28"/>
  <c r="Y133" i="28"/>
  <c r="AC132" i="28"/>
  <c r="AA132" i="28"/>
  <c r="AB132" i="28" s="1"/>
  <c r="Z132" i="28"/>
  <c r="Y132" i="28"/>
  <c r="AC131" i="28"/>
  <c r="AA131" i="28"/>
  <c r="AB131" i="28" s="1"/>
  <c r="Z131" i="28"/>
  <c r="Y131" i="28"/>
  <c r="AC130" i="28"/>
  <c r="AA130" i="28"/>
  <c r="AB130" i="28" s="1"/>
  <c r="Z130" i="28"/>
  <c r="Y130" i="28"/>
  <c r="AC129" i="28"/>
  <c r="AB129" i="28"/>
  <c r="AA129" i="28"/>
  <c r="Z129" i="28"/>
  <c r="Y129" i="28"/>
  <c r="AC128" i="28"/>
  <c r="AA128" i="28"/>
  <c r="AB128" i="28" s="1"/>
  <c r="Z128" i="28"/>
  <c r="Y128" i="28"/>
  <c r="AC127" i="28"/>
  <c r="AB127" i="28"/>
  <c r="AA127" i="28"/>
  <c r="Z127" i="28"/>
  <c r="Y127" i="28"/>
  <c r="AC126" i="28"/>
  <c r="AA126" i="28"/>
  <c r="AB126" i="28" s="1"/>
  <c r="Z126" i="28"/>
  <c r="Y126" i="28"/>
  <c r="AC125" i="28"/>
  <c r="AB125" i="28"/>
  <c r="AA125" i="28"/>
  <c r="Z125" i="28"/>
  <c r="Y125" i="28"/>
  <c r="AC124" i="28"/>
  <c r="AA124" i="28"/>
  <c r="AB124" i="28" s="1"/>
  <c r="Z124" i="28"/>
  <c r="Y124" i="28"/>
  <c r="AC123" i="28"/>
  <c r="AA123" i="28"/>
  <c r="AB123" i="28" s="1"/>
  <c r="Z123" i="28"/>
  <c r="Y123" i="28"/>
  <c r="AC122" i="28"/>
  <c r="AA122" i="28"/>
  <c r="AB122" i="28" s="1"/>
  <c r="Z122" i="28"/>
  <c r="Y122" i="28"/>
  <c r="AC121" i="28"/>
  <c r="AB121" i="28"/>
  <c r="AA121" i="28"/>
  <c r="Z121" i="28"/>
  <c r="Y121" i="28"/>
  <c r="AC120" i="28"/>
  <c r="AA120" i="28"/>
  <c r="AB120" i="28" s="1"/>
  <c r="Z120" i="28"/>
  <c r="Y120" i="28"/>
  <c r="AC119" i="28"/>
  <c r="AB119" i="28"/>
  <c r="AA119" i="28"/>
  <c r="Z119" i="28"/>
  <c r="Y119" i="28"/>
  <c r="AC118" i="28"/>
  <c r="AA118" i="28"/>
  <c r="AB118" i="28" s="1"/>
  <c r="Z118" i="28"/>
  <c r="Y118" i="28"/>
  <c r="AC117" i="28"/>
  <c r="AB117" i="28"/>
  <c r="AA117" i="28"/>
  <c r="Z117" i="28"/>
  <c r="Y117" i="28"/>
  <c r="AC116" i="28"/>
  <c r="AA116" i="28"/>
  <c r="AB116" i="28" s="1"/>
  <c r="Z116" i="28"/>
  <c r="Y116" i="28"/>
  <c r="AC115" i="28"/>
  <c r="AA115" i="28"/>
  <c r="AB115" i="28" s="1"/>
  <c r="Z115" i="28"/>
  <c r="Y115" i="28"/>
  <c r="AC114" i="28"/>
  <c r="AA114" i="28"/>
  <c r="AB114" i="28" s="1"/>
  <c r="Z114" i="28"/>
  <c r="Y114" i="28"/>
  <c r="AC113" i="28"/>
  <c r="AB113" i="28"/>
  <c r="AA113" i="28"/>
  <c r="Z113" i="28"/>
  <c r="Y113" i="28"/>
  <c r="AC112" i="28"/>
  <c r="AA112" i="28"/>
  <c r="AB112" i="28" s="1"/>
  <c r="Z112" i="28"/>
  <c r="Y112" i="28"/>
  <c r="AC111" i="28"/>
  <c r="AB111" i="28"/>
  <c r="AA111" i="28"/>
  <c r="Z111" i="28"/>
  <c r="Y111" i="28"/>
  <c r="AC110" i="28"/>
  <c r="AA110" i="28"/>
  <c r="AB110" i="28" s="1"/>
  <c r="Z110" i="28"/>
  <c r="Y110" i="28"/>
  <c r="AC109" i="28"/>
  <c r="AB109" i="28"/>
  <c r="AA109" i="28"/>
  <c r="Z109" i="28"/>
  <c r="Y109" i="28"/>
  <c r="AC108" i="28"/>
  <c r="AA108" i="28"/>
  <c r="AB108" i="28" s="1"/>
  <c r="Z108" i="28"/>
  <c r="Y108" i="28"/>
  <c r="AC107" i="28"/>
  <c r="AA107" i="28"/>
  <c r="AB107" i="28" s="1"/>
  <c r="Z107" i="28"/>
  <c r="Y107" i="28"/>
  <c r="AC106" i="28"/>
  <c r="AA106" i="28"/>
  <c r="AB106" i="28" s="1"/>
  <c r="Z106" i="28"/>
  <c r="Y106" i="28"/>
  <c r="AC105" i="28"/>
  <c r="AB105" i="28"/>
  <c r="AA105" i="28"/>
  <c r="Z105" i="28"/>
  <c r="Y105" i="28"/>
  <c r="AC104" i="28"/>
  <c r="AA104" i="28"/>
  <c r="AB104" i="28" s="1"/>
  <c r="Z104" i="28"/>
  <c r="Y104" i="28"/>
  <c r="AC103" i="28"/>
  <c r="AB103" i="28"/>
  <c r="AA103" i="28"/>
  <c r="Z103" i="28"/>
  <c r="Y103" i="28"/>
  <c r="AC102" i="28"/>
  <c r="AA102" i="28"/>
  <c r="AB102" i="28" s="1"/>
  <c r="Z102" i="28"/>
  <c r="Y102" i="28"/>
  <c r="AC101" i="28"/>
  <c r="AB101" i="28"/>
  <c r="AA101" i="28"/>
  <c r="Z101" i="28"/>
  <c r="Y101" i="28"/>
  <c r="AC100" i="28"/>
  <c r="AA100" i="28"/>
  <c r="AB100" i="28" s="1"/>
  <c r="Z100" i="28"/>
  <c r="Y100" i="28"/>
  <c r="AC99" i="28"/>
  <c r="AA99" i="28"/>
  <c r="AB99" i="28" s="1"/>
  <c r="Z99" i="28"/>
  <c r="Y99" i="28"/>
  <c r="AC98" i="28"/>
  <c r="AA98" i="28"/>
  <c r="AB98" i="28" s="1"/>
  <c r="Z98" i="28"/>
  <c r="Y98" i="28"/>
  <c r="AC97" i="28"/>
  <c r="AB97" i="28"/>
  <c r="AA97" i="28"/>
  <c r="Z97" i="28"/>
  <c r="Y97" i="28"/>
  <c r="AC96" i="28"/>
  <c r="AA96" i="28"/>
  <c r="AB96" i="28" s="1"/>
  <c r="Z96" i="28"/>
  <c r="Y96" i="28"/>
  <c r="AC95" i="28"/>
  <c r="AB95" i="28"/>
  <c r="AA95" i="28"/>
  <c r="Z95" i="28"/>
  <c r="Y95" i="28"/>
  <c r="AC94" i="28"/>
  <c r="AA94" i="28"/>
  <c r="AB94" i="28" s="1"/>
  <c r="Z94" i="28"/>
  <c r="Y94" i="28"/>
  <c r="AC93" i="28"/>
  <c r="AB93" i="28"/>
  <c r="AA93" i="28"/>
  <c r="Z93" i="28"/>
  <c r="Y93" i="28"/>
  <c r="AC92" i="28"/>
  <c r="AA92" i="28"/>
  <c r="AB92" i="28" s="1"/>
  <c r="Z92" i="28"/>
  <c r="Y92" i="28"/>
  <c r="AC91" i="28"/>
  <c r="AA91" i="28"/>
  <c r="AB91" i="28" s="1"/>
  <c r="Z91" i="28"/>
  <c r="Y91" i="28"/>
  <c r="AC90" i="28"/>
  <c r="AA90" i="28"/>
  <c r="AB90" i="28" s="1"/>
  <c r="Z90" i="28"/>
  <c r="Y90" i="28"/>
  <c r="AC89" i="28"/>
  <c r="AB89" i="28"/>
  <c r="AA89" i="28"/>
  <c r="Z89" i="28"/>
  <c r="Y89" i="28"/>
  <c r="AC88" i="28"/>
  <c r="AA88" i="28"/>
  <c r="AB88" i="28" s="1"/>
  <c r="Z88" i="28"/>
  <c r="Y88" i="28"/>
  <c r="AC87" i="28"/>
  <c r="AB87" i="28"/>
  <c r="AA87" i="28"/>
  <c r="Z87" i="28"/>
  <c r="Y87" i="28"/>
  <c r="AC86" i="28"/>
  <c r="AA86" i="28"/>
  <c r="AB86" i="28" s="1"/>
  <c r="Z86" i="28"/>
  <c r="Y86" i="28"/>
  <c r="AC85" i="28"/>
  <c r="AB85" i="28"/>
  <c r="AA85" i="28"/>
  <c r="Z85" i="28"/>
  <c r="Y85" i="28"/>
  <c r="AC84" i="28"/>
  <c r="AA84" i="28"/>
  <c r="AB84" i="28" s="1"/>
  <c r="Z84" i="28"/>
  <c r="Y84" i="28"/>
  <c r="AC83" i="28"/>
  <c r="AA83" i="28"/>
  <c r="AB83" i="28" s="1"/>
  <c r="Z83" i="28"/>
  <c r="Y83" i="28"/>
  <c r="AC82" i="28"/>
  <c r="AA82" i="28"/>
  <c r="AB82" i="28" s="1"/>
  <c r="Z82" i="28"/>
  <c r="Y82" i="28"/>
  <c r="AC81" i="28"/>
  <c r="AB81" i="28"/>
  <c r="AA81" i="28"/>
  <c r="Z81" i="28"/>
  <c r="Y81" i="28"/>
  <c r="AC80" i="28"/>
  <c r="AA80" i="28"/>
  <c r="AB80" i="28" s="1"/>
  <c r="Z80" i="28"/>
  <c r="Y80" i="28"/>
  <c r="AC79" i="28"/>
  <c r="AB79" i="28"/>
  <c r="AA79" i="28"/>
  <c r="Z79" i="28"/>
  <c r="Y79" i="28"/>
  <c r="AC78" i="28"/>
  <c r="AA78" i="28"/>
  <c r="AB78" i="28" s="1"/>
  <c r="Z78" i="28"/>
  <c r="Y78" i="28"/>
  <c r="AC77" i="28"/>
  <c r="AB77" i="28"/>
  <c r="AA77" i="28"/>
  <c r="Z77" i="28"/>
  <c r="Y77" i="28"/>
  <c r="AC76" i="28"/>
  <c r="AA76" i="28"/>
  <c r="AB76" i="28" s="1"/>
  <c r="Z76" i="28"/>
  <c r="Y76" i="28"/>
  <c r="AC75" i="28"/>
  <c r="AA75" i="28"/>
  <c r="AB75" i="28" s="1"/>
  <c r="Z75" i="28"/>
  <c r="Y75" i="28"/>
  <c r="AC74" i="28"/>
  <c r="AA74" i="28"/>
  <c r="AB74" i="28" s="1"/>
  <c r="Z74" i="28"/>
  <c r="Y74" i="28"/>
  <c r="AC73" i="28"/>
  <c r="AB73" i="28"/>
  <c r="AA73" i="28"/>
  <c r="Z73" i="28"/>
  <c r="Y73" i="28"/>
  <c r="AC72" i="28"/>
  <c r="AA72" i="28"/>
  <c r="AB72" i="28" s="1"/>
  <c r="Z72" i="28"/>
  <c r="Y72" i="28"/>
  <c r="AC71" i="28"/>
  <c r="AB71" i="28"/>
  <c r="AA71" i="28"/>
  <c r="Z71" i="28"/>
  <c r="Y71" i="28"/>
  <c r="AC70" i="28"/>
  <c r="AA70" i="28"/>
  <c r="AB70" i="28" s="1"/>
  <c r="Z70" i="28"/>
  <c r="Y70" i="28"/>
  <c r="AC69" i="28"/>
  <c r="AB69" i="28"/>
  <c r="AA69" i="28"/>
  <c r="Z69" i="28"/>
  <c r="Y69" i="28"/>
  <c r="AC68" i="28"/>
  <c r="AA68" i="28"/>
  <c r="AB68" i="28" s="1"/>
  <c r="Z68" i="28"/>
  <c r="Y68" i="28"/>
  <c r="AC67" i="28"/>
  <c r="AA67" i="28"/>
  <c r="AB67" i="28" s="1"/>
  <c r="Z67" i="28"/>
  <c r="Y67" i="28"/>
  <c r="AC66" i="28"/>
  <c r="AA66" i="28"/>
  <c r="AB66" i="28" s="1"/>
  <c r="Z66" i="28"/>
  <c r="Y66" i="28"/>
  <c r="AC65" i="28"/>
  <c r="AB65" i="28"/>
  <c r="AA65" i="28"/>
  <c r="Z65" i="28"/>
  <c r="Y65" i="28"/>
  <c r="AC64" i="28"/>
  <c r="AA64" i="28"/>
  <c r="AB64" i="28" s="1"/>
  <c r="Z64" i="28"/>
  <c r="Y64" i="28"/>
  <c r="AC63" i="28"/>
  <c r="AB63" i="28"/>
  <c r="AA63" i="28"/>
  <c r="Z63" i="28"/>
  <c r="Y63" i="28"/>
  <c r="AC62" i="28"/>
  <c r="AA62" i="28"/>
  <c r="AB62" i="28" s="1"/>
  <c r="Z62" i="28"/>
  <c r="Y62" i="28"/>
  <c r="AC61" i="28"/>
  <c r="AB61" i="28"/>
  <c r="AA61" i="28"/>
  <c r="Z61" i="28"/>
  <c r="Y61" i="28"/>
  <c r="AC60" i="28"/>
  <c r="AA60" i="28"/>
  <c r="AB60" i="28" s="1"/>
  <c r="Z60" i="28"/>
  <c r="Y60" i="28"/>
  <c r="AC59" i="28"/>
  <c r="AA59" i="28"/>
  <c r="AB59" i="28" s="1"/>
  <c r="Z59" i="28"/>
  <c r="Y59" i="28"/>
  <c r="AC58" i="28"/>
  <c r="AA58" i="28"/>
  <c r="AB58" i="28" s="1"/>
  <c r="Z58" i="28"/>
  <c r="Y58" i="28"/>
  <c r="AC57" i="28"/>
  <c r="AB57" i="28"/>
  <c r="AA57" i="28"/>
  <c r="Z57" i="28"/>
  <c r="Y57" i="28"/>
  <c r="AC56" i="28"/>
  <c r="AA56" i="28"/>
  <c r="AB56" i="28" s="1"/>
  <c r="Z56" i="28"/>
  <c r="Y56" i="28"/>
  <c r="AC55" i="28"/>
  <c r="AB55" i="28"/>
  <c r="AA55" i="28"/>
  <c r="Z55" i="28"/>
  <c r="Y55" i="28"/>
  <c r="AC54" i="28"/>
  <c r="AA54" i="28"/>
  <c r="AB54" i="28" s="1"/>
  <c r="Z54" i="28"/>
  <c r="Y54" i="28"/>
  <c r="AC53" i="28"/>
  <c r="AB53" i="28"/>
  <c r="AA53" i="28"/>
  <c r="Z53" i="28"/>
  <c r="Y53" i="28"/>
  <c r="AC52" i="28"/>
  <c r="AA52" i="28"/>
  <c r="AB52" i="28" s="1"/>
  <c r="Z52" i="28"/>
  <c r="Y52" i="28"/>
  <c r="AC51" i="28"/>
  <c r="AA51" i="28"/>
  <c r="AB51" i="28" s="1"/>
  <c r="Z51" i="28"/>
  <c r="Y51" i="28"/>
  <c r="AC50" i="28"/>
  <c r="AA50" i="28"/>
  <c r="AB50" i="28" s="1"/>
  <c r="Z50" i="28"/>
  <c r="Y50" i="28"/>
  <c r="AC49" i="28"/>
  <c r="AB49" i="28"/>
  <c r="AA49" i="28"/>
  <c r="Z49" i="28"/>
  <c r="Y49" i="28"/>
  <c r="AC48" i="28"/>
  <c r="AA48" i="28"/>
  <c r="AB48" i="28" s="1"/>
  <c r="Z48" i="28"/>
  <c r="Y48" i="28"/>
  <c r="AC47" i="28"/>
  <c r="AB47" i="28"/>
  <c r="AA47" i="28"/>
  <c r="Z47" i="28"/>
  <c r="Y47" i="28"/>
  <c r="AC46" i="28"/>
  <c r="AA46" i="28"/>
  <c r="AB46" i="28" s="1"/>
  <c r="Z46" i="28"/>
  <c r="Y46" i="28"/>
  <c r="AC45" i="28"/>
  <c r="AB45" i="28"/>
  <c r="AA45" i="28"/>
  <c r="Z45" i="28"/>
  <c r="Y45" i="28"/>
  <c r="AC44" i="28"/>
  <c r="AA44" i="28"/>
  <c r="AB44" i="28" s="1"/>
  <c r="Z44" i="28"/>
  <c r="Y44" i="28"/>
  <c r="AC43" i="28"/>
  <c r="AA43" i="28"/>
  <c r="AB43" i="28" s="1"/>
  <c r="Z43" i="28"/>
  <c r="Y43" i="28"/>
  <c r="AC42" i="28"/>
  <c r="AA42" i="28"/>
  <c r="AB42" i="28" s="1"/>
  <c r="Z42" i="28"/>
  <c r="Y42" i="28"/>
  <c r="AC41" i="28"/>
  <c r="AB41" i="28"/>
  <c r="AA41" i="28"/>
  <c r="Z41" i="28"/>
  <c r="Y41" i="28"/>
  <c r="AC40" i="28"/>
  <c r="AA40" i="28"/>
  <c r="AB40" i="28" s="1"/>
  <c r="Z40" i="28"/>
  <c r="Y40" i="28"/>
  <c r="AC39" i="28"/>
  <c r="AB39" i="28"/>
  <c r="AA39" i="28"/>
  <c r="Z39" i="28"/>
  <c r="Y39" i="28"/>
  <c r="AC38" i="28"/>
  <c r="AA38" i="28"/>
  <c r="AB38" i="28" s="1"/>
  <c r="Z38" i="28"/>
  <c r="Y38" i="28"/>
  <c r="AC37" i="28"/>
  <c r="AB37" i="28"/>
  <c r="AA37" i="28"/>
  <c r="Z37" i="28"/>
  <c r="Y37" i="28"/>
  <c r="AC36" i="28"/>
  <c r="AA36" i="28"/>
  <c r="AB36" i="28" s="1"/>
  <c r="Z36" i="28"/>
  <c r="Y36" i="28"/>
  <c r="AC35" i="28"/>
  <c r="AA35" i="28"/>
  <c r="AB35" i="28" s="1"/>
  <c r="Z35" i="28"/>
  <c r="Y35" i="28"/>
  <c r="AC34" i="28"/>
  <c r="AA34" i="28"/>
  <c r="AB34" i="28" s="1"/>
  <c r="Z34" i="28"/>
  <c r="Y34" i="28"/>
  <c r="AC33" i="28"/>
  <c r="AB33" i="28"/>
  <c r="AA33" i="28"/>
  <c r="Z33" i="28"/>
  <c r="Y33" i="28"/>
  <c r="AC32" i="28"/>
  <c r="AA32" i="28"/>
  <c r="AB32" i="28" s="1"/>
  <c r="Z32" i="28"/>
  <c r="Y32" i="28"/>
  <c r="AC31" i="28"/>
  <c r="AB31" i="28"/>
  <c r="AA31" i="28"/>
  <c r="Z31" i="28"/>
  <c r="Y31" i="28"/>
  <c r="AC30" i="28"/>
  <c r="AA30" i="28"/>
  <c r="AB30" i="28" s="1"/>
  <c r="Z30" i="28"/>
  <c r="Y30" i="28"/>
  <c r="AC29" i="28"/>
  <c r="AB29" i="28"/>
  <c r="AA29" i="28"/>
  <c r="Z29" i="28"/>
  <c r="Y29" i="28"/>
  <c r="AC28" i="28"/>
  <c r="AA28" i="28"/>
  <c r="AB28" i="28" s="1"/>
  <c r="Z28" i="28"/>
  <c r="Y28" i="28"/>
  <c r="AC27" i="28"/>
  <c r="AA27" i="28"/>
  <c r="AB27" i="28" s="1"/>
  <c r="Z27" i="28"/>
  <c r="Y27" i="28"/>
  <c r="AC26" i="28"/>
  <c r="AA26" i="28"/>
  <c r="AB26" i="28" s="1"/>
  <c r="Z26" i="28"/>
  <c r="Y26" i="28"/>
  <c r="AC25" i="28"/>
  <c r="AB25" i="28"/>
  <c r="AA25" i="28"/>
  <c r="Z25" i="28"/>
  <c r="Y25" i="28"/>
  <c r="AC24" i="28"/>
  <c r="AA24" i="28"/>
  <c r="AB24" i="28" s="1"/>
  <c r="Z24" i="28"/>
  <c r="Y24" i="28"/>
  <c r="AC23" i="28"/>
  <c r="AB23" i="28"/>
  <c r="AA23" i="28"/>
  <c r="Z23" i="28"/>
  <c r="Y23" i="28"/>
  <c r="AC22" i="28"/>
  <c r="AA22" i="28"/>
  <c r="AB22" i="28" s="1"/>
  <c r="Z22" i="28"/>
  <c r="Y22" i="28"/>
  <c r="AC21" i="28"/>
  <c r="AB21" i="28"/>
  <c r="AA21" i="28"/>
  <c r="Z21" i="28"/>
  <c r="Y21" i="28"/>
  <c r="AC20" i="28"/>
  <c r="AA20" i="28"/>
  <c r="AB20" i="28" s="1"/>
  <c r="Z20" i="28"/>
  <c r="Y20" i="28"/>
  <c r="AC19" i="28"/>
  <c r="AA19" i="28"/>
  <c r="AB19" i="28" s="1"/>
  <c r="Z19" i="28"/>
  <c r="Y19" i="28"/>
  <c r="AC18" i="28"/>
  <c r="AA18" i="28"/>
  <c r="AB18" i="28" s="1"/>
  <c r="Z18" i="28"/>
  <c r="Y18" i="28"/>
  <c r="AC17" i="28"/>
  <c r="AB17" i="28"/>
  <c r="AA17" i="28"/>
  <c r="Z17" i="28"/>
  <c r="Y17" i="28"/>
  <c r="AC16" i="28"/>
  <c r="AA16" i="28"/>
  <c r="AB16" i="28" s="1"/>
  <c r="Z16" i="28"/>
  <c r="Y16" i="28"/>
  <c r="AC15" i="28"/>
  <c r="AB15" i="28"/>
  <c r="AA15" i="28"/>
  <c r="Z15" i="28"/>
  <c r="Y15" i="28"/>
  <c r="AC14" i="28"/>
  <c r="AA14" i="28"/>
  <c r="AB14" i="28" s="1"/>
  <c r="Z14" i="28"/>
  <c r="Y14" i="28"/>
  <c r="AC13" i="28"/>
  <c r="AB13" i="28"/>
  <c r="AA13" i="28"/>
  <c r="Z13" i="28"/>
  <c r="Y13" i="28"/>
  <c r="AC12" i="28"/>
  <c r="AA12" i="28"/>
  <c r="Y12" i="28"/>
  <c r="U58" i="31"/>
  <c r="AA12" i="31"/>
  <c r="AB15" i="31" l="1"/>
  <c r="U313" i="28"/>
  <c r="AC313" i="28"/>
  <c r="I12" i="28" l="1"/>
  <c r="O56" i="31" l="1"/>
  <c r="K56" i="31"/>
  <c r="I56" i="31"/>
  <c r="B56" i="31"/>
  <c r="E56" i="31" s="1"/>
  <c r="A56" i="31"/>
  <c r="O55" i="31"/>
  <c r="K55" i="31"/>
  <c r="I55" i="31"/>
  <c r="E55" i="31"/>
  <c r="D55" i="31"/>
  <c r="B55" i="31"/>
  <c r="A55" i="31"/>
  <c r="O54" i="31"/>
  <c r="K54" i="31"/>
  <c r="I54" i="31"/>
  <c r="B54" i="31"/>
  <c r="E54" i="31" s="1"/>
  <c r="A54" i="31"/>
  <c r="O53" i="31"/>
  <c r="K53" i="31"/>
  <c r="I53" i="31"/>
  <c r="E53" i="31"/>
  <c r="B53" i="31"/>
  <c r="D53" i="31" s="1"/>
  <c r="A53" i="31"/>
  <c r="O52" i="31"/>
  <c r="K52" i="31"/>
  <c r="I52" i="31"/>
  <c r="B52" i="31"/>
  <c r="E52" i="31" s="1"/>
  <c r="A52" i="31"/>
  <c r="O51" i="31"/>
  <c r="K51" i="31"/>
  <c r="I51" i="31"/>
  <c r="D51" i="31"/>
  <c r="B51" i="31"/>
  <c r="E51" i="31" s="1"/>
  <c r="A51" i="31"/>
  <c r="R6" i="28"/>
  <c r="Q6" i="28"/>
  <c r="P6" i="28"/>
  <c r="O6" i="28"/>
  <c r="N6" i="28"/>
  <c r="M6" i="28"/>
  <c r="L6" i="28"/>
  <c r="K6" i="28"/>
  <c r="J6" i="28"/>
  <c r="I6" i="28"/>
  <c r="H6" i="28"/>
  <c r="G6" i="28"/>
  <c r="F6" i="28"/>
  <c r="E6" i="28"/>
  <c r="D6" i="28"/>
  <c r="C6" i="28"/>
  <c r="B6" i="28"/>
  <c r="Q6" i="31"/>
  <c r="R6" i="31"/>
  <c r="P6" i="31"/>
  <c r="O6" i="31"/>
  <c r="N6" i="31"/>
  <c r="M6" i="31"/>
  <c r="K6" i="31"/>
  <c r="L6" i="31"/>
  <c r="J6" i="31"/>
  <c r="C6" i="31"/>
  <c r="D6" i="31"/>
  <c r="E6" i="31"/>
  <c r="F6" i="31"/>
  <c r="G6" i="31"/>
  <c r="H6" i="31"/>
  <c r="I6" i="31"/>
  <c r="B6" i="31"/>
  <c r="E311" i="28"/>
  <c r="D311" i="28"/>
  <c r="E310" i="28"/>
  <c r="D310" i="28"/>
  <c r="E309" i="28"/>
  <c r="D309" i="28"/>
  <c r="E308" i="28"/>
  <c r="D308" i="28"/>
  <c r="E307" i="28"/>
  <c r="D307" i="28"/>
  <c r="E306" i="28"/>
  <c r="D306" i="28"/>
  <c r="E305" i="28"/>
  <c r="D305" i="28"/>
  <c r="E304" i="28"/>
  <c r="D304" i="28"/>
  <c r="E303" i="28"/>
  <c r="D303" i="28"/>
  <c r="E302" i="28"/>
  <c r="D302" i="28"/>
  <c r="E301" i="28"/>
  <c r="D301" i="28"/>
  <c r="E300" i="28"/>
  <c r="D300" i="28"/>
  <c r="E299" i="28"/>
  <c r="D299" i="28"/>
  <c r="E298" i="28"/>
  <c r="D298" i="28"/>
  <c r="E297" i="28"/>
  <c r="D297" i="28"/>
  <c r="E296" i="28"/>
  <c r="D296" i="28"/>
  <c r="E295" i="28"/>
  <c r="D295" i="28"/>
  <c r="E294" i="28"/>
  <c r="D294" i="28"/>
  <c r="E293" i="28"/>
  <c r="D293" i="28"/>
  <c r="E292" i="28"/>
  <c r="D292" i="28"/>
  <c r="E291" i="28"/>
  <c r="D291" i="28"/>
  <c r="E290" i="28"/>
  <c r="D290" i="28"/>
  <c r="E289" i="28"/>
  <c r="D289" i="28"/>
  <c r="E288" i="28"/>
  <c r="D288" i="28"/>
  <c r="E287" i="28"/>
  <c r="D287" i="28"/>
  <c r="E286" i="28"/>
  <c r="D286" i="28"/>
  <c r="E285" i="28"/>
  <c r="D285" i="28"/>
  <c r="E284" i="28"/>
  <c r="D284" i="28"/>
  <c r="E283" i="28"/>
  <c r="D283" i="28"/>
  <c r="E282" i="28"/>
  <c r="D282" i="28"/>
  <c r="E281" i="28"/>
  <c r="D281" i="28"/>
  <c r="E280" i="28"/>
  <c r="D280" i="28"/>
  <c r="E279" i="28"/>
  <c r="D279" i="28"/>
  <c r="E278" i="28"/>
  <c r="D278" i="28"/>
  <c r="E277" i="28"/>
  <c r="D277" i="28"/>
  <c r="E276" i="28"/>
  <c r="D276" i="28"/>
  <c r="E275" i="28"/>
  <c r="D275" i="28"/>
  <c r="E274" i="28"/>
  <c r="D274" i="28"/>
  <c r="E273" i="28"/>
  <c r="D273" i="28"/>
  <c r="E272" i="28"/>
  <c r="D272" i="28"/>
  <c r="E271" i="28"/>
  <c r="D271" i="28"/>
  <c r="E270" i="28"/>
  <c r="D270" i="28"/>
  <c r="E269" i="28"/>
  <c r="D269" i="28"/>
  <c r="E268" i="28"/>
  <c r="D268" i="28"/>
  <c r="E267" i="28"/>
  <c r="D267" i="28"/>
  <c r="E266" i="28"/>
  <c r="D266" i="28"/>
  <c r="E265" i="28"/>
  <c r="D265" i="28"/>
  <c r="E264" i="28"/>
  <c r="D264" i="28"/>
  <c r="E263" i="28"/>
  <c r="D263" i="28"/>
  <c r="E262" i="28"/>
  <c r="D262" i="28"/>
  <c r="E261" i="28"/>
  <c r="D261" i="28"/>
  <c r="E260" i="28"/>
  <c r="D260" i="28"/>
  <c r="E259" i="28"/>
  <c r="D259" i="28"/>
  <c r="E258" i="28"/>
  <c r="D258" i="28"/>
  <c r="E257" i="28"/>
  <c r="D257" i="28"/>
  <c r="E256" i="28"/>
  <c r="D256" i="28"/>
  <c r="E255" i="28"/>
  <c r="D255" i="28"/>
  <c r="E254" i="28"/>
  <c r="D254" i="28"/>
  <c r="E253" i="28"/>
  <c r="D253" i="28"/>
  <c r="E252" i="28"/>
  <c r="D252" i="28"/>
  <c r="E251" i="28"/>
  <c r="D251" i="28"/>
  <c r="E250" i="28"/>
  <c r="D250" i="28"/>
  <c r="E249" i="28"/>
  <c r="D249" i="28"/>
  <c r="E248" i="28"/>
  <c r="D248" i="28"/>
  <c r="E247" i="28"/>
  <c r="D247" i="28"/>
  <c r="E246" i="28"/>
  <c r="D246" i="28"/>
  <c r="E245" i="28"/>
  <c r="D245" i="28"/>
  <c r="E244" i="28"/>
  <c r="D244" i="28"/>
  <c r="E243" i="28"/>
  <c r="D243" i="28"/>
  <c r="E242" i="28"/>
  <c r="D242" i="28"/>
  <c r="E241" i="28"/>
  <c r="D241" i="28"/>
  <c r="E240" i="28"/>
  <c r="D240" i="28"/>
  <c r="E239" i="28"/>
  <c r="D239" i="28"/>
  <c r="E238" i="28"/>
  <c r="D238" i="28"/>
  <c r="E237" i="28"/>
  <c r="D237" i="28"/>
  <c r="E236" i="28"/>
  <c r="D236" i="28"/>
  <c r="E235" i="28"/>
  <c r="D235" i="28"/>
  <c r="E234" i="28"/>
  <c r="D234" i="28"/>
  <c r="E233" i="28"/>
  <c r="D233" i="28"/>
  <c r="E232" i="28"/>
  <c r="D232" i="28"/>
  <c r="E231" i="28"/>
  <c r="D231" i="28"/>
  <c r="E230" i="28"/>
  <c r="D230" i="28"/>
  <c r="E229" i="28"/>
  <c r="D229" i="28"/>
  <c r="E228" i="28"/>
  <c r="D228" i="28"/>
  <c r="E227" i="28"/>
  <c r="D227" i="28"/>
  <c r="E226" i="28"/>
  <c r="D226" i="28"/>
  <c r="E225" i="28"/>
  <c r="D225" i="28"/>
  <c r="E224" i="28"/>
  <c r="D224" i="28"/>
  <c r="E223" i="28"/>
  <c r="D223" i="28"/>
  <c r="E222" i="28"/>
  <c r="D222" i="28"/>
  <c r="E221" i="28"/>
  <c r="D221" i="28"/>
  <c r="E220" i="28"/>
  <c r="D220" i="28"/>
  <c r="E219" i="28"/>
  <c r="D219" i="28"/>
  <c r="E218" i="28"/>
  <c r="D218" i="28"/>
  <c r="E217" i="28"/>
  <c r="D217" i="28"/>
  <c r="E216" i="28"/>
  <c r="D216" i="28"/>
  <c r="E215" i="28"/>
  <c r="D215" i="28"/>
  <c r="E214" i="28"/>
  <c r="D214" i="28"/>
  <c r="E213" i="28"/>
  <c r="D213" i="28"/>
  <c r="E212" i="28"/>
  <c r="D212" i="28"/>
  <c r="E211" i="28"/>
  <c r="D211" i="28"/>
  <c r="E210" i="28"/>
  <c r="D210" i="28"/>
  <c r="E209" i="28"/>
  <c r="D209" i="28"/>
  <c r="E208" i="28"/>
  <c r="D208" i="28"/>
  <c r="E207" i="28"/>
  <c r="D207" i="28"/>
  <c r="E206" i="28"/>
  <c r="D206" i="28"/>
  <c r="E205" i="28"/>
  <c r="D205" i="28"/>
  <c r="E204" i="28"/>
  <c r="D204" i="28"/>
  <c r="E203" i="28"/>
  <c r="D203" i="28"/>
  <c r="E202" i="28"/>
  <c r="D202" i="28"/>
  <c r="E201" i="28"/>
  <c r="D201" i="28"/>
  <c r="E200" i="28"/>
  <c r="D200" i="28"/>
  <c r="E199" i="28"/>
  <c r="D199" i="28"/>
  <c r="E198" i="28"/>
  <c r="D198" i="28"/>
  <c r="E197" i="28"/>
  <c r="D197" i="28"/>
  <c r="E196" i="28"/>
  <c r="D196" i="28"/>
  <c r="E195" i="28"/>
  <c r="D195" i="28"/>
  <c r="E194" i="28"/>
  <c r="D194" i="28"/>
  <c r="E193" i="28"/>
  <c r="D193" i="28"/>
  <c r="E192" i="28"/>
  <c r="D192" i="28"/>
  <c r="E191" i="28"/>
  <c r="D191" i="28"/>
  <c r="E190" i="28"/>
  <c r="D190" i="28"/>
  <c r="E189" i="28"/>
  <c r="D189" i="28"/>
  <c r="E188" i="28"/>
  <c r="D188" i="28"/>
  <c r="E187" i="28"/>
  <c r="D187" i="28"/>
  <c r="E186" i="28"/>
  <c r="D186" i="28"/>
  <c r="E185" i="28"/>
  <c r="D185" i="28"/>
  <c r="E184" i="28"/>
  <c r="D184" i="28"/>
  <c r="E183" i="28"/>
  <c r="D183" i="28"/>
  <c r="E182" i="28"/>
  <c r="D182" i="28"/>
  <c r="E181" i="28"/>
  <c r="D181" i="28"/>
  <c r="E180" i="28"/>
  <c r="D180" i="28"/>
  <c r="E179" i="28"/>
  <c r="D179" i="28"/>
  <c r="E178" i="28"/>
  <c r="D178" i="28"/>
  <c r="E177" i="28"/>
  <c r="D177" i="28"/>
  <c r="E176" i="28"/>
  <c r="D176" i="28"/>
  <c r="E175" i="28"/>
  <c r="D175" i="28"/>
  <c r="E174" i="28"/>
  <c r="D174" i="28"/>
  <c r="E173" i="28"/>
  <c r="D173" i="28"/>
  <c r="E172" i="28"/>
  <c r="D172" i="28"/>
  <c r="E171" i="28"/>
  <c r="D171" i="28"/>
  <c r="E170" i="28"/>
  <c r="D170" i="28"/>
  <c r="E169" i="28"/>
  <c r="D169" i="28"/>
  <c r="E168" i="28"/>
  <c r="D168" i="28"/>
  <c r="E167" i="28"/>
  <c r="D167" i="28"/>
  <c r="E166" i="28"/>
  <c r="D166" i="28"/>
  <c r="E165" i="28"/>
  <c r="D165" i="28"/>
  <c r="E164" i="28"/>
  <c r="D164" i="28"/>
  <c r="E163" i="28"/>
  <c r="D163" i="28"/>
  <c r="E162" i="28"/>
  <c r="D162" i="28"/>
  <c r="E161" i="28"/>
  <c r="D161" i="28"/>
  <c r="E160" i="28"/>
  <c r="D160" i="28"/>
  <c r="E159" i="28"/>
  <c r="D159" i="28"/>
  <c r="E158" i="28"/>
  <c r="D158" i="28"/>
  <c r="E157" i="28"/>
  <c r="D157" i="28"/>
  <c r="E156" i="28"/>
  <c r="D156" i="28"/>
  <c r="E155" i="28"/>
  <c r="D155" i="28"/>
  <c r="E154" i="28"/>
  <c r="D154" i="28"/>
  <c r="E153" i="28"/>
  <c r="D153" i="28"/>
  <c r="E152" i="28"/>
  <c r="D152" i="28"/>
  <c r="E151" i="28"/>
  <c r="D151" i="28"/>
  <c r="E150" i="28"/>
  <c r="D150" i="28"/>
  <c r="E149" i="28"/>
  <c r="D149" i="28"/>
  <c r="E148" i="28"/>
  <c r="D148" i="28"/>
  <c r="E147" i="28"/>
  <c r="D147" i="28"/>
  <c r="E146" i="28"/>
  <c r="D146" i="28"/>
  <c r="E145" i="28"/>
  <c r="D145" i="28"/>
  <c r="E144" i="28"/>
  <c r="D144" i="28"/>
  <c r="E143" i="28"/>
  <c r="D143" i="28"/>
  <c r="E142" i="28"/>
  <c r="D142" i="28"/>
  <c r="E141" i="28"/>
  <c r="D141" i="28"/>
  <c r="E140" i="28"/>
  <c r="D140" i="28"/>
  <c r="E139" i="28"/>
  <c r="D139" i="28"/>
  <c r="E138" i="28"/>
  <c r="D138" i="28"/>
  <c r="E137" i="28"/>
  <c r="D137" i="28"/>
  <c r="E136" i="28"/>
  <c r="D136" i="28"/>
  <c r="E135" i="28"/>
  <c r="D135" i="28"/>
  <c r="E134" i="28"/>
  <c r="D134" i="28"/>
  <c r="E133" i="28"/>
  <c r="D133" i="28"/>
  <c r="E132" i="28"/>
  <c r="D132" i="28"/>
  <c r="E131" i="28"/>
  <c r="D131" i="28"/>
  <c r="E130" i="28"/>
  <c r="D130" i="28"/>
  <c r="E129" i="28"/>
  <c r="D129" i="28"/>
  <c r="E128" i="28"/>
  <c r="D128" i="28"/>
  <c r="E127" i="28"/>
  <c r="D127" i="28"/>
  <c r="E126" i="28"/>
  <c r="D126" i="28"/>
  <c r="E125" i="28"/>
  <c r="D125" i="28"/>
  <c r="E124" i="28"/>
  <c r="D124" i="28"/>
  <c r="E123" i="28"/>
  <c r="D123" i="28"/>
  <c r="E122" i="28"/>
  <c r="D122" i="28"/>
  <c r="E121" i="28"/>
  <c r="D121" i="28"/>
  <c r="E120" i="28"/>
  <c r="D120" i="28"/>
  <c r="E119" i="28"/>
  <c r="D119" i="28"/>
  <c r="E118" i="28"/>
  <c r="D118" i="28"/>
  <c r="E117" i="28"/>
  <c r="D117" i="28"/>
  <c r="E116" i="28"/>
  <c r="D116" i="28"/>
  <c r="E115" i="28"/>
  <c r="D115" i="28"/>
  <c r="E114" i="28"/>
  <c r="D114" i="28"/>
  <c r="E113" i="28"/>
  <c r="D113" i="28"/>
  <c r="E112" i="28"/>
  <c r="D112" i="28"/>
  <c r="E111" i="28"/>
  <c r="D111" i="28"/>
  <c r="E110" i="28"/>
  <c r="D110" i="28"/>
  <c r="E109" i="28"/>
  <c r="D109" i="28"/>
  <c r="E108" i="28"/>
  <c r="D108" i="28"/>
  <c r="E107" i="28"/>
  <c r="D107" i="28"/>
  <c r="E106" i="28"/>
  <c r="D106" i="28"/>
  <c r="E105" i="28"/>
  <c r="D105" i="28"/>
  <c r="E104" i="28"/>
  <c r="D104" i="28"/>
  <c r="E103" i="28"/>
  <c r="D103" i="28"/>
  <c r="E102" i="28"/>
  <c r="D102" i="28"/>
  <c r="E101" i="28"/>
  <c r="D101" i="28"/>
  <c r="E100" i="28"/>
  <c r="D100" i="28"/>
  <c r="E99" i="28"/>
  <c r="D99" i="28"/>
  <c r="E98" i="28"/>
  <c r="D98" i="28"/>
  <c r="E97" i="28"/>
  <c r="D97" i="28"/>
  <c r="E96" i="28"/>
  <c r="D96" i="28"/>
  <c r="E95" i="28"/>
  <c r="D95" i="28"/>
  <c r="E94" i="28"/>
  <c r="D94" i="28"/>
  <c r="E93" i="28"/>
  <c r="D93" i="28"/>
  <c r="E92" i="28"/>
  <c r="D92" i="28"/>
  <c r="E91" i="28"/>
  <c r="D91" i="28"/>
  <c r="E90" i="28"/>
  <c r="D90" i="28"/>
  <c r="E89" i="28"/>
  <c r="D89" i="28"/>
  <c r="E88" i="28"/>
  <c r="D88" i="28"/>
  <c r="E87" i="28"/>
  <c r="D87" i="28"/>
  <c r="E86" i="28"/>
  <c r="D86" i="28"/>
  <c r="E85" i="28"/>
  <c r="D85" i="28"/>
  <c r="E84" i="28"/>
  <c r="D84" i="28"/>
  <c r="E83" i="28"/>
  <c r="D83" i="28"/>
  <c r="E82" i="28"/>
  <c r="D82" i="28"/>
  <c r="E81" i="28"/>
  <c r="D81" i="28"/>
  <c r="E80" i="28"/>
  <c r="D80" i="28"/>
  <c r="E79" i="28"/>
  <c r="D79" i="28"/>
  <c r="E78" i="28"/>
  <c r="D78" i="28"/>
  <c r="E77" i="28"/>
  <c r="D77" i="28"/>
  <c r="E76" i="28"/>
  <c r="D76" i="28"/>
  <c r="E75" i="28"/>
  <c r="D75" i="28"/>
  <c r="E74" i="28"/>
  <c r="D74" i="28"/>
  <c r="E73" i="28"/>
  <c r="D73" i="28"/>
  <c r="E72" i="28"/>
  <c r="D72" i="28"/>
  <c r="E71" i="28"/>
  <c r="D71" i="28"/>
  <c r="E70" i="28"/>
  <c r="D70" i="28"/>
  <c r="E69" i="28"/>
  <c r="D69" i="28"/>
  <c r="E68" i="28"/>
  <c r="D68" i="28"/>
  <c r="E67" i="28"/>
  <c r="D67" i="28"/>
  <c r="E66" i="28"/>
  <c r="D66" i="28"/>
  <c r="E65" i="28"/>
  <c r="D65" i="28"/>
  <c r="E64" i="28"/>
  <c r="D64" i="28"/>
  <c r="E63" i="28"/>
  <c r="D63" i="28"/>
  <c r="E62" i="28"/>
  <c r="D62" i="28"/>
  <c r="E61" i="28"/>
  <c r="D61" i="28"/>
  <c r="E60" i="28"/>
  <c r="D60" i="28"/>
  <c r="E59" i="28"/>
  <c r="D59" i="28"/>
  <c r="E58" i="28"/>
  <c r="D58" i="28"/>
  <c r="E57" i="28"/>
  <c r="D57" i="28"/>
  <c r="E56" i="28"/>
  <c r="D56" i="28"/>
  <c r="E55" i="28"/>
  <c r="D55" i="28"/>
  <c r="E54" i="28"/>
  <c r="D54" i="28"/>
  <c r="E53" i="28"/>
  <c r="D53" i="28"/>
  <c r="E52" i="28"/>
  <c r="D52" i="28"/>
  <c r="E51" i="28"/>
  <c r="D51" i="28"/>
  <c r="E50" i="28"/>
  <c r="D50" i="28"/>
  <c r="E49" i="28"/>
  <c r="D49" i="28"/>
  <c r="E48" i="28"/>
  <c r="D48" i="28"/>
  <c r="E47" i="28"/>
  <c r="D47" i="28"/>
  <c r="E46" i="28"/>
  <c r="D46" i="28"/>
  <c r="E45" i="28"/>
  <c r="D45" i="28"/>
  <c r="E44" i="28"/>
  <c r="D44" i="28"/>
  <c r="E43" i="28"/>
  <c r="D43" i="28"/>
  <c r="E42" i="28"/>
  <c r="D42" i="28"/>
  <c r="E41" i="28"/>
  <c r="D41" i="28"/>
  <c r="E40" i="28"/>
  <c r="D40" i="28"/>
  <c r="E39" i="28"/>
  <c r="D39" i="28"/>
  <c r="E38" i="28"/>
  <c r="D38" i="28"/>
  <c r="E37" i="28"/>
  <c r="D37" i="28"/>
  <c r="E36" i="28"/>
  <c r="D36" i="28"/>
  <c r="E35" i="28"/>
  <c r="D35" i="28"/>
  <c r="E34" i="28"/>
  <c r="D34" i="28"/>
  <c r="E33" i="28"/>
  <c r="D33" i="28"/>
  <c r="E32" i="28"/>
  <c r="D32" i="28"/>
  <c r="E31" i="28"/>
  <c r="D31" i="28"/>
  <c r="E30" i="28"/>
  <c r="D30" i="28"/>
  <c r="E29" i="28"/>
  <c r="D29" i="28"/>
  <c r="E28" i="28"/>
  <c r="D28" i="28"/>
  <c r="E27" i="28"/>
  <c r="D27" i="28"/>
  <c r="E26" i="28"/>
  <c r="D26" i="28"/>
  <c r="E25" i="28"/>
  <c r="D25" i="28"/>
  <c r="E24" i="28"/>
  <c r="D24" i="28"/>
  <c r="E23" i="28"/>
  <c r="D23" i="28"/>
  <c r="E22" i="28"/>
  <c r="D22" i="28"/>
  <c r="E21" i="28"/>
  <c r="D21" i="28"/>
  <c r="E20" i="28"/>
  <c r="D20" i="28"/>
  <c r="E19" i="28"/>
  <c r="D19" i="28"/>
  <c r="E18" i="28"/>
  <c r="D18" i="28"/>
  <c r="E17" i="28"/>
  <c r="D17" i="28"/>
  <c r="E16" i="28"/>
  <c r="D16" i="28"/>
  <c r="E15" i="28"/>
  <c r="D15" i="28"/>
  <c r="E14" i="28"/>
  <c r="D14" i="28"/>
  <c r="E13" i="28"/>
  <c r="D13" i="28"/>
  <c r="E12" i="28"/>
  <c r="D12" i="28"/>
  <c r="K13" i="31"/>
  <c r="K14" i="31"/>
  <c r="K15" i="31"/>
  <c r="K16" i="31"/>
  <c r="K17" i="31"/>
  <c r="K18" i="31"/>
  <c r="K19" i="31"/>
  <c r="K20" i="31"/>
  <c r="K21" i="31"/>
  <c r="K22" i="31"/>
  <c r="K23" i="31"/>
  <c r="K24" i="31"/>
  <c r="K25" i="31"/>
  <c r="K26" i="31"/>
  <c r="K27" i="31"/>
  <c r="K28" i="31"/>
  <c r="K29" i="31"/>
  <c r="K30" i="31"/>
  <c r="K31" i="31"/>
  <c r="K32" i="31"/>
  <c r="K33" i="31"/>
  <c r="K34" i="31"/>
  <c r="K35" i="31"/>
  <c r="K36" i="31"/>
  <c r="K37" i="31"/>
  <c r="K38" i="31"/>
  <c r="K39" i="31"/>
  <c r="K40" i="31"/>
  <c r="K41" i="31"/>
  <c r="K42" i="31"/>
  <c r="K43" i="31"/>
  <c r="K44" i="31"/>
  <c r="K45" i="31"/>
  <c r="K46" i="31"/>
  <c r="K47" i="31"/>
  <c r="K48" i="31"/>
  <c r="K49" i="31"/>
  <c r="K50" i="31"/>
  <c r="K12" i="31"/>
  <c r="K13" i="28"/>
  <c r="K14" i="28"/>
  <c r="K15" i="28"/>
  <c r="K16" i="28"/>
  <c r="K17" i="28"/>
  <c r="K18" i="28"/>
  <c r="K19" i="28"/>
  <c r="K20" i="28"/>
  <c r="K21" i="28"/>
  <c r="K22" i="28"/>
  <c r="K23" i="28"/>
  <c r="K24" i="28"/>
  <c r="K25" i="28"/>
  <c r="K26" i="28"/>
  <c r="K27" i="28"/>
  <c r="K28" i="28"/>
  <c r="K29" i="28"/>
  <c r="K30" i="28"/>
  <c r="K31" i="28"/>
  <c r="K32" i="28"/>
  <c r="K33" i="28"/>
  <c r="K34" i="28"/>
  <c r="K35" i="28"/>
  <c r="K36" i="28"/>
  <c r="K37" i="28"/>
  <c r="K38" i="28"/>
  <c r="K39" i="28"/>
  <c r="K40" i="28"/>
  <c r="K41" i="28"/>
  <c r="K42" i="28"/>
  <c r="K43" i="28"/>
  <c r="K44" i="28"/>
  <c r="K45" i="28"/>
  <c r="K46" i="28"/>
  <c r="K47" i="28"/>
  <c r="K48" i="28"/>
  <c r="K49" i="28"/>
  <c r="K50" i="28"/>
  <c r="K51" i="28"/>
  <c r="K52" i="28"/>
  <c r="K53" i="28"/>
  <c r="K54" i="28"/>
  <c r="K55" i="28"/>
  <c r="K56" i="28"/>
  <c r="K57" i="28"/>
  <c r="K58" i="28"/>
  <c r="K59" i="28"/>
  <c r="K60" i="28"/>
  <c r="K61" i="28"/>
  <c r="K62" i="28"/>
  <c r="K63" i="28"/>
  <c r="K64" i="28"/>
  <c r="K65" i="28"/>
  <c r="K66" i="28"/>
  <c r="K67" i="28"/>
  <c r="K68" i="28"/>
  <c r="K69" i="28"/>
  <c r="K70" i="28"/>
  <c r="K71" i="28"/>
  <c r="K72" i="28"/>
  <c r="K73" i="28"/>
  <c r="K74" i="28"/>
  <c r="K75" i="28"/>
  <c r="K76" i="28"/>
  <c r="K77" i="28"/>
  <c r="K78" i="28"/>
  <c r="K79" i="28"/>
  <c r="K80" i="28"/>
  <c r="K81" i="28"/>
  <c r="K82" i="28"/>
  <c r="K83" i="28"/>
  <c r="K84" i="28"/>
  <c r="K85" i="28"/>
  <c r="K86" i="28"/>
  <c r="K87" i="28"/>
  <c r="K88" i="28"/>
  <c r="K89" i="28"/>
  <c r="K90" i="28"/>
  <c r="K91" i="28"/>
  <c r="K92" i="28"/>
  <c r="K93" i="28"/>
  <c r="K94" i="28"/>
  <c r="K95" i="28"/>
  <c r="K96" i="28"/>
  <c r="K97" i="28"/>
  <c r="K98" i="28"/>
  <c r="K99" i="28"/>
  <c r="K100" i="28"/>
  <c r="K101" i="28"/>
  <c r="K102" i="28"/>
  <c r="K103" i="28"/>
  <c r="K104" i="28"/>
  <c r="K105" i="28"/>
  <c r="K106" i="28"/>
  <c r="K107" i="28"/>
  <c r="K108" i="28"/>
  <c r="K109" i="28"/>
  <c r="K110" i="28"/>
  <c r="K111" i="28"/>
  <c r="K112" i="28"/>
  <c r="K113" i="28"/>
  <c r="K114" i="28"/>
  <c r="K115" i="28"/>
  <c r="K116" i="28"/>
  <c r="K117" i="28"/>
  <c r="K118" i="28"/>
  <c r="K119" i="28"/>
  <c r="K120" i="28"/>
  <c r="K121" i="28"/>
  <c r="K122" i="28"/>
  <c r="K123" i="28"/>
  <c r="K124" i="28"/>
  <c r="K125" i="28"/>
  <c r="K126" i="28"/>
  <c r="K127" i="28"/>
  <c r="K128" i="28"/>
  <c r="K129" i="28"/>
  <c r="K130" i="28"/>
  <c r="K131" i="28"/>
  <c r="K132" i="28"/>
  <c r="K133" i="28"/>
  <c r="K134" i="28"/>
  <c r="K135" i="28"/>
  <c r="K136" i="28"/>
  <c r="K137" i="28"/>
  <c r="K138" i="28"/>
  <c r="K139" i="28"/>
  <c r="K140" i="28"/>
  <c r="K141" i="28"/>
  <c r="K142" i="28"/>
  <c r="K143" i="28"/>
  <c r="K144" i="28"/>
  <c r="K145" i="28"/>
  <c r="K146" i="28"/>
  <c r="K147" i="28"/>
  <c r="K148" i="28"/>
  <c r="K149" i="28"/>
  <c r="K150" i="28"/>
  <c r="K151" i="28"/>
  <c r="K152" i="28"/>
  <c r="K153" i="28"/>
  <c r="K154" i="28"/>
  <c r="K155" i="28"/>
  <c r="K156" i="28"/>
  <c r="K157" i="28"/>
  <c r="K158" i="28"/>
  <c r="K159" i="28"/>
  <c r="K160" i="28"/>
  <c r="K161" i="28"/>
  <c r="K162" i="28"/>
  <c r="K163" i="28"/>
  <c r="K164" i="28"/>
  <c r="K165" i="28"/>
  <c r="K166" i="28"/>
  <c r="K167" i="28"/>
  <c r="K168" i="28"/>
  <c r="K169" i="28"/>
  <c r="K170" i="28"/>
  <c r="K171" i="28"/>
  <c r="K172" i="28"/>
  <c r="K173" i="28"/>
  <c r="K174" i="28"/>
  <c r="K175" i="28"/>
  <c r="K176" i="28"/>
  <c r="K177" i="28"/>
  <c r="K178" i="28"/>
  <c r="K179" i="28"/>
  <c r="K180" i="28"/>
  <c r="K181" i="28"/>
  <c r="K182" i="28"/>
  <c r="K183" i="28"/>
  <c r="K184" i="28"/>
  <c r="K185" i="28"/>
  <c r="K186" i="28"/>
  <c r="K187" i="28"/>
  <c r="K188" i="28"/>
  <c r="K189" i="28"/>
  <c r="K190" i="28"/>
  <c r="K191" i="28"/>
  <c r="K192" i="28"/>
  <c r="K193" i="28"/>
  <c r="K194" i="28"/>
  <c r="K195" i="28"/>
  <c r="K196" i="28"/>
  <c r="K197" i="28"/>
  <c r="K198" i="28"/>
  <c r="K199" i="28"/>
  <c r="K200" i="28"/>
  <c r="K201" i="28"/>
  <c r="K202" i="28"/>
  <c r="K203" i="28"/>
  <c r="K204" i="28"/>
  <c r="K205" i="28"/>
  <c r="K206" i="28"/>
  <c r="K207" i="28"/>
  <c r="K208" i="28"/>
  <c r="K209" i="28"/>
  <c r="K210" i="28"/>
  <c r="K211" i="28"/>
  <c r="K212" i="28"/>
  <c r="K213" i="28"/>
  <c r="K214" i="28"/>
  <c r="K215" i="28"/>
  <c r="K216" i="28"/>
  <c r="K217" i="28"/>
  <c r="K218" i="28"/>
  <c r="K219" i="28"/>
  <c r="K220" i="28"/>
  <c r="K221" i="28"/>
  <c r="K222" i="28"/>
  <c r="K223" i="28"/>
  <c r="K224" i="28"/>
  <c r="K225" i="28"/>
  <c r="K226" i="28"/>
  <c r="K227" i="28"/>
  <c r="K228" i="28"/>
  <c r="K229" i="28"/>
  <c r="K230" i="28"/>
  <c r="K231" i="28"/>
  <c r="K232" i="28"/>
  <c r="K233" i="28"/>
  <c r="K234" i="28"/>
  <c r="K235" i="28"/>
  <c r="K236" i="28"/>
  <c r="K237" i="28"/>
  <c r="K238" i="28"/>
  <c r="K239" i="28"/>
  <c r="K240" i="28"/>
  <c r="K241" i="28"/>
  <c r="K242" i="28"/>
  <c r="K243" i="28"/>
  <c r="K244" i="28"/>
  <c r="K245" i="28"/>
  <c r="K246" i="28"/>
  <c r="K247" i="28"/>
  <c r="K248" i="28"/>
  <c r="K249" i="28"/>
  <c r="K250" i="28"/>
  <c r="K251" i="28"/>
  <c r="K252" i="28"/>
  <c r="K253" i="28"/>
  <c r="K254" i="28"/>
  <c r="K255" i="28"/>
  <c r="K256" i="28"/>
  <c r="K257" i="28"/>
  <c r="K258" i="28"/>
  <c r="K259" i="28"/>
  <c r="K260" i="28"/>
  <c r="K261" i="28"/>
  <c r="K262" i="28"/>
  <c r="K263" i="28"/>
  <c r="K264" i="28"/>
  <c r="K265" i="28"/>
  <c r="K266" i="28"/>
  <c r="K267" i="28"/>
  <c r="K268" i="28"/>
  <c r="K269" i="28"/>
  <c r="K270" i="28"/>
  <c r="K271" i="28"/>
  <c r="K272" i="28"/>
  <c r="K273" i="28"/>
  <c r="K274" i="28"/>
  <c r="K275" i="28"/>
  <c r="K276" i="28"/>
  <c r="K277" i="28"/>
  <c r="K278" i="28"/>
  <c r="K279" i="28"/>
  <c r="K280" i="28"/>
  <c r="K281" i="28"/>
  <c r="K282" i="28"/>
  <c r="K283" i="28"/>
  <c r="K284" i="28"/>
  <c r="K285" i="28"/>
  <c r="K286" i="28"/>
  <c r="K287" i="28"/>
  <c r="K288" i="28"/>
  <c r="K289" i="28"/>
  <c r="K290" i="28"/>
  <c r="K291" i="28"/>
  <c r="K292" i="28"/>
  <c r="K293" i="28"/>
  <c r="K294" i="28"/>
  <c r="K295" i="28"/>
  <c r="K296" i="28"/>
  <c r="K297" i="28"/>
  <c r="K298" i="28"/>
  <c r="K299" i="28"/>
  <c r="K300" i="28"/>
  <c r="K301" i="28"/>
  <c r="K302" i="28"/>
  <c r="K303" i="28"/>
  <c r="K304" i="28"/>
  <c r="K305" i="28"/>
  <c r="K306" i="28"/>
  <c r="K307" i="28"/>
  <c r="K308" i="28"/>
  <c r="K309" i="28"/>
  <c r="K310" i="28"/>
  <c r="K311" i="28"/>
  <c r="K12" i="28"/>
  <c r="I13" i="28"/>
  <c r="I14" i="28"/>
  <c r="I15" i="28"/>
  <c r="I16" i="28"/>
  <c r="D52" i="31" l="1"/>
  <c r="D54" i="31"/>
  <c r="D56" i="31"/>
  <c r="A311" i="28"/>
  <c r="A310" i="28"/>
  <c r="A309" i="28"/>
  <c r="A308" i="28"/>
  <c r="A307" i="28"/>
  <c r="A306" i="28"/>
  <c r="A305" i="28"/>
  <c r="A304" i="28"/>
  <c r="A303" i="28"/>
  <c r="A302" i="28"/>
  <c r="A301" i="28"/>
  <c r="A300" i="28"/>
  <c r="A299" i="28"/>
  <c r="A298" i="28"/>
  <c r="A297" i="28"/>
  <c r="A296" i="28"/>
  <c r="A295" i="28"/>
  <c r="A294" i="28"/>
  <c r="A293" i="28"/>
  <c r="A292" i="28"/>
  <c r="A291" i="28"/>
  <c r="A290" i="28"/>
  <c r="A289" i="28"/>
  <c r="A288" i="28"/>
  <c r="A287" i="28"/>
  <c r="A286" i="28"/>
  <c r="A285" i="28"/>
  <c r="A284" i="28"/>
  <c r="A283" i="28"/>
  <c r="A282" i="28"/>
  <c r="A281" i="28"/>
  <c r="A280" i="28"/>
  <c r="A279" i="28"/>
  <c r="A278" i="28"/>
  <c r="A277" i="28"/>
  <c r="A276" i="28"/>
  <c r="A275" i="28"/>
  <c r="A274" i="28"/>
  <c r="A273" i="28"/>
  <c r="A272" i="28"/>
  <c r="A271" i="28"/>
  <c r="A270" i="28"/>
  <c r="A269" i="28"/>
  <c r="A268" i="28"/>
  <c r="A267" i="28"/>
  <c r="A266" i="28"/>
  <c r="A265" i="28"/>
  <c r="A264" i="28"/>
  <c r="A263" i="28"/>
  <c r="A262" i="28"/>
  <c r="A261" i="28"/>
  <c r="A260" i="28"/>
  <c r="A259" i="28"/>
  <c r="A258" i="28"/>
  <c r="A257" i="28"/>
  <c r="A256" i="28"/>
  <c r="A255" i="28"/>
  <c r="A254" i="28"/>
  <c r="A253" i="28"/>
  <c r="A252" i="28"/>
  <c r="A251" i="28"/>
  <c r="A250" i="28"/>
  <c r="A249" i="28"/>
  <c r="A248" i="28"/>
  <c r="A247" i="28"/>
  <c r="A246" i="28"/>
  <c r="A245" i="28"/>
  <c r="A244" i="28"/>
  <c r="A243" i="28"/>
  <c r="A242" i="28"/>
  <c r="A241" i="28"/>
  <c r="A240" i="28"/>
  <c r="A239" i="28"/>
  <c r="A238" i="28"/>
  <c r="A237" i="28"/>
  <c r="A236" i="28"/>
  <c r="A235" i="28"/>
  <c r="A234" i="28"/>
  <c r="A233" i="28"/>
  <c r="A232" i="28"/>
  <c r="A231" i="28"/>
  <c r="A230" i="28"/>
  <c r="A229" i="28"/>
  <c r="A228" i="28"/>
  <c r="A227" i="28"/>
  <c r="A226" i="28"/>
  <c r="A225" i="28"/>
  <c r="A224" i="28"/>
  <c r="A223" i="28"/>
  <c r="A222" i="28"/>
  <c r="A221" i="28"/>
  <c r="A220" i="28"/>
  <c r="A219" i="28"/>
  <c r="A218" i="28"/>
  <c r="A217" i="28"/>
  <c r="A216" i="28"/>
  <c r="A215" i="28"/>
  <c r="A214" i="28"/>
  <c r="A213" i="28"/>
  <c r="A212" i="28"/>
  <c r="A211" i="28"/>
  <c r="A210" i="28"/>
  <c r="A209" i="28"/>
  <c r="A208" i="28"/>
  <c r="A207" i="28"/>
  <c r="A206" i="28"/>
  <c r="A205" i="28"/>
  <c r="A204" i="28"/>
  <c r="A203" i="28"/>
  <c r="A202" i="28"/>
  <c r="A201" i="28"/>
  <c r="A200" i="28"/>
  <c r="A199" i="28"/>
  <c r="A198" i="28"/>
  <c r="A197" i="28"/>
  <c r="A196" i="28"/>
  <c r="A195" i="28"/>
  <c r="A194" i="28"/>
  <c r="A193" i="28"/>
  <c r="A192" i="28"/>
  <c r="A191" i="28"/>
  <c r="A190" i="28"/>
  <c r="A189" i="28"/>
  <c r="A188" i="28"/>
  <c r="A187" i="28"/>
  <c r="A186" i="28"/>
  <c r="A185" i="28"/>
  <c r="A184" i="28"/>
  <c r="A183" i="28"/>
  <c r="A182" i="28"/>
  <c r="A181" i="28"/>
  <c r="A180" i="28"/>
  <c r="A179" i="28"/>
  <c r="A178" i="28"/>
  <c r="A177" i="28"/>
  <c r="A176" i="28"/>
  <c r="A175" i="28"/>
  <c r="A174" i="28"/>
  <c r="A173" i="28"/>
  <c r="A172" i="28"/>
  <c r="A171" i="28"/>
  <c r="A170" i="28"/>
  <c r="A169" i="28"/>
  <c r="A168" i="28"/>
  <c r="A167" i="28"/>
  <c r="A166" i="28"/>
  <c r="A165" i="28"/>
  <c r="A164" i="28"/>
  <c r="A163" i="28"/>
  <c r="A162" i="28"/>
  <c r="A161" i="28"/>
  <c r="A160" i="28"/>
  <c r="A159" i="28"/>
  <c r="A158" i="28"/>
  <c r="A157" i="28"/>
  <c r="A156" i="28"/>
  <c r="A155" i="28"/>
  <c r="A154" i="28"/>
  <c r="A153" i="28"/>
  <c r="A152" i="28"/>
  <c r="A151" i="28"/>
  <c r="A150" i="28"/>
  <c r="A149" i="28"/>
  <c r="A148" i="28"/>
  <c r="A147" i="28"/>
  <c r="A146" i="28"/>
  <c r="A145" i="28"/>
  <c r="A144" i="28"/>
  <c r="A143" i="28"/>
  <c r="A142" i="28"/>
  <c r="A141" i="28"/>
  <c r="A140" i="28"/>
  <c r="A139" i="28"/>
  <c r="A138" i="28"/>
  <c r="A137" i="28"/>
  <c r="A136" i="28"/>
  <c r="A135" i="28"/>
  <c r="A134" i="28"/>
  <c r="A133" i="28"/>
  <c r="A132" i="28"/>
  <c r="A131" i="28"/>
  <c r="A130" i="28"/>
  <c r="A129" i="28"/>
  <c r="A128" i="28"/>
  <c r="A127" i="28"/>
  <c r="A126" i="28"/>
  <c r="A125" i="28"/>
  <c r="A124" i="28"/>
  <c r="A123" i="28"/>
  <c r="A122" i="28"/>
  <c r="A121" i="28"/>
  <c r="A120" i="28"/>
  <c r="A119" i="28"/>
  <c r="A118" i="28"/>
  <c r="A117" i="28"/>
  <c r="A116" i="28"/>
  <c r="A115" i="28"/>
  <c r="A114" i="28"/>
  <c r="A113" i="28"/>
  <c r="A112" i="28"/>
  <c r="A111" i="28"/>
  <c r="A110" i="28"/>
  <c r="A109" i="28"/>
  <c r="A108" i="28"/>
  <c r="A107" i="28"/>
  <c r="A106" i="28"/>
  <c r="A105" i="28"/>
  <c r="A104" i="28"/>
  <c r="A103" i="28"/>
  <c r="A102" i="28"/>
  <c r="A101" i="28"/>
  <c r="A100" i="28"/>
  <c r="A99" i="28"/>
  <c r="A98" i="28"/>
  <c r="A97" i="28"/>
  <c r="A96" i="28"/>
  <c r="A95" i="28"/>
  <c r="A94" i="28"/>
  <c r="A93" i="28"/>
  <c r="A92" i="28"/>
  <c r="A91" i="28"/>
  <c r="A90" i="28"/>
  <c r="A89" i="28"/>
  <c r="A88" i="28"/>
  <c r="A87" i="28"/>
  <c r="A86" i="28"/>
  <c r="A85" i="28"/>
  <c r="A84" i="28"/>
  <c r="A83" i="28"/>
  <c r="A82" i="28"/>
  <c r="A81" i="28"/>
  <c r="A80" i="28"/>
  <c r="A79" i="28"/>
  <c r="A78" i="28"/>
  <c r="A77" i="28"/>
  <c r="A76" i="28"/>
  <c r="A75" i="28"/>
  <c r="A74" i="28"/>
  <c r="A73" i="28"/>
  <c r="A72" i="28"/>
  <c r="A71" i="28"/>
  <c r="A70" i="28"/>
  <c r="A69" i="28"/>
  <c r="A68" i="28"/>
  <c r="A67" i="28"/>
  <c r="A66" i="28"/>
  <c r="A65" i="28"/>
  <c r="A64" i="28"/>
  <c r="A63" i="28"/>
  <c r="A62" i="28"/>
  <c r="A61" i="28"/>
  <c r="A60" i="28"/>
  <c r="A59" i="28"/>
  <c r="A58" i="28"/>
  <c r="A57" i="28"/>
  <c r="A56" i="28"/>
  <c r="A55" i="28"/>
  <c r="A54" i="28"/>
  <c r="A53" i="28"/>
  <c r="A52" i="28"/>
  <c r="A51" i="28"/>
  <c r="A50" i="28"/>
  <c r="A49" i="28"/>
  <c r="A48" i="28"/>
  <c r="A47" i="28"/>
  <c r="A46" i="28"/>
  <c r="A45" i="28"/>
  <c r="A44" i="28"/>
  <c r="A43" i="28"/>
  <c r="A42" i="28"/>
  <c r="A41" i="28"/>
  <c r="A40" i="28"/>
  <c r="A39" i="28"/>
  <c r="A38" i="28"/>
  <c r="A37" i="28"/>
  <c r="A36" i="28"/>
  <c r="A35" i="28"/>
  <c r="A34" i="28"/>
  <c r="A33" i="28"/>
  <c r="A32" i="28"/>
  <c r="A31" i="28"/>
  <c r="A30" i="28"/>
  <c r="A29" i="28"/>
  <c r="A28" i="28"/>
  <c r="A27" i="28"/>
  <c r="A26" i="28"/>
  <c r="A25" i="28"/>
  <c r="A24" i="28"/>
  <c r="A23" i="28"/>
  <c r="A22" i="28"/>
  <c r="A21" i="28"/>
  <c r="A20" i="28"/>
  <c r="A19" i="28"/>
  <c r="A18" i="28"/>
  <c r="A17" i="28"/>
  <c r="A16" i="28"/>
  <c r="A15" i="28"/>
  <c r="A14" i="28"/>
  <c r="A13" i="28"/>
  <c r="A12" i="28"/>
  <c r="A50" i="31"/>
  <c r="A49" i="31"/>
  <c r="A48" i="31"/>
  <c r="A47" i="31"/>
  <c r="A46" i="31"/>
  <c r="A45" i="31"/>
  <c r="A44" i="31"/>
  <c r="A43" i="31"/>
  <c r="A42" i="31"/>
  <c r="A41" i="31"/>
  <c r="A40" i="31"/>
  <c r="A39" i="31"/>
  <c r="A38" i="31"/>
  <c r="A37" i="31"/>
  <c r="A36" i="31"/>
  <c r="A35" i="31"/>
  <c r="A34" i="31"/>
  <c r="A33" i="31"/>
  <c r="A32" i="31"/>
  <c r="A31" i="31"/>
  <c r="A30" i="31"/>
  <c r="A29" i="31"/>
  <c r="A28" i="31"/>
  <c r="A27" i="31"/>
  <c r="A26" i="31"/>
  <c r="A25" i="31"/>
  <c r="A24" i="31"/>
  <c r="A23" i="31"/>
  <c r="A22" i="31"/>
  <c r="A21" i="31"/>
  <c r="A20" i="31"/>
  <c r="A19" i="31"/>
  <c r="A18" i="31"/>
  <c r="A17" i="31"/>
  <c r="A16" i="31"/>
  <c r="A15" i="31"/>
  <c r="A14" i="31"/>
  <c r="A13" i="31"/>
  <c r="A12" i="31"/>
  <c r="O50" i="31" l="1"/>
  <c r="I50" i="31"/>
  <c r="B50" i="31"/>
  <c r="O49" i="31"/>
  <c r="I49" i="31"/>
  <c r="B49" i="31"/>
  <c r="O48" i="31"/>
  <c r="I48" i="31"/>
  <c r="B48" i="31"/>
  <c r="O47" i="31"/>
  <c r="I47" i="31"/>
  <c r="B47" i="31"/>
  <c r="O46" i="31"/>
  <c r="I46" i="31"/>
  <c r="B46" i="31"/>
  <c r="O45" i="31"/>
  <c r="I45" i="31"/>
  <c r="B45" i="31"/>
  <c r="O44" i="31"/>
  <c r="I44" i="31"/>
  <c r="B44" i="31"/>
  <c r="O43" i="31"/>
  <c r="I43" i="31"/>
  <c r="B43" i="31"/>
  <c r="O42" i="31"/>
  <c r="I42" i="31"/>
  <c r="B42" i="31"/>
  <c r="O41" i="31"/>
  <c r="I41" i="31"/>
  <c r="B41" i="31"/>
  <c r="O40" i="31"/>
  <c r="I40" i="31"/>
  <c r="B40" i="31"/>
  <c r="O39" i="31"/>
  <c r="I39" i="31"/>
  <c r="B39" i="31"/>
  <c r="O38" i="31"/>
  <c r="I38" i="31"/>
  <c r="B38" i="31"/>
  <c r="O37" i="31"/>
  <c r="I37" i="31"/>
  <c r="B37" i="31"/>
  <c r="O36" i="31"/>
  <c r="I36" i="31"/>
  <c r="B36" i="31"/>
  <c r="O35" i="31"/>
  <c r="I35" i="31"/>
  <c r="B35" i="31"/>
  <c r="O34" i="31"/>
  <c r="I34" i="31"/>
  <c r="B34" i="31"/>
  <c r="O33" i="31"/>
  <c r="I33" i="31"/>
  <c r="B33" i="31"/>
  <c r="O32" i="31"/>
  <c r="I32" i="31"/>
  <c r="B32" i="31"/>
  <c r="O31" i="31"/>
  <c r="I31" i="31"/>
  <c r="B31" i="31"/>
  <c r="O30" i="31"/>
  <c r="I30" i="31"/>
  <c r="B30" i="31"/>
  <c r="O29" i="31"/>
  <c r="I29" i="31"/>
  <c r="B29" i="31"/>
  <c r="O28" i="31"/>
  <c r="I28" i="31"/>
  <c r="B28" i="31"/>
  <c r="O27" i="31"/>
  <c r="I27" i="31"/>
  <c r="B27" i="31"/>
  <c r="O26" i="31"/>
  <c r="I26" i="31"/>
  <c r="B26" i="31"/>
  <c r="O25" i="31"/>
  <c r="I25" i="31"/>
  <c r="B25" i="31"/>
  <c r="O24" i="31"/>
  <c r="I24" i="31"/>
  <c r="B24" i="31"/>
  <c r="O23" i="31"/>
  <c r="I23" i="31"/>
  <c r="B23" i="31"/>
  <c r="O22" i="31"/>
  <c r="I22" i="31"/>
  <c r="B22" i="31"/>
  <c r="O21" i="31"/>
  <c r="I21" i="31"/>
  <c r="B21" i="31"/>
  <c r="O20" i="31"/>
  <c r="I20" i="31"/>
  <c r="B20" i="31"/>
  <c r="O19" i="31"/>
  <c r="I19" i="31"/>
  <c r="B19" i="31"/>
  <c r="O18" i="31"/>
  <c r="I18" i="31"/>
  <c r="B18" i="31"/>
  <c r="O17" i="31"/>
  <c r="I17" i="31"/>
  <c r="B17" i="31"/>
  <c r="O16" i="31"/>
  <c r="I16" i="31"/>
  <c r="B16" i="31"/>
  <c r="O15" i="31"/>
  <c r="I15" i="31"/>
  <c r="B15" i="31"/>
  <c r="O14" i="31"/>
  <c r="I14" i="31"/>
  <c r="B14" i="31"/>
  <c r="O13" i="31"/>
  <c r="I13" i="31"/>
  <c r="B13" i="31"/>
  <c r="Z12" i="31"/>
  <c r="O12" i="31"/>
  <c r="I12" i="31"/>
  <c r="B12" i="31"/>
  <c r="O11" i="31"/>
  <c r="V4" i="31"/>
  <c r="AC58" i="31" l="1"/>
  <c r="Z58" i="31"/>
  <c r="E36" i="31"/>
  <c r="D36" i="31"/>
  <c r="E16" i="31"/>
  <c r="D16" i="31"/>
  <c r="E39" i="31"/>
  <c r="D39" i="31"/>
  <c r="E32" i="31"/>
  <c r="D32" i="31"/>
  <c r="E35" i="31"/>
  <c r="D35" i="31"/>
  <c r="E38" i="31"/>
  <c r="D38" i="31"/>
  <c r="E26" i="31"/>
  <c r="D26" i="31"/>
  <c r="E42" i="31"/>
  <c r="D42" i="31"/>
  <c r="D45" i="31"/>
  <c r="E45" i="31"/>
  <c r="D13" i="31"/>
  <c r="E13" i="31"/>
  <c r="D29" i="31"/>
  <c r="E29" i="31"/>
  <c r="E48" i="31"/>
  <c r="D48" i="31"/>
  <c r="E15" i="31"/>
  <c r="D15" i="31"/>
  <c r="D25" i="31"/>
  <c r="E25" i="31"/>
  <c r="E28" i="31"/>
  <c r="D28" i="31"/>
  <c r="E41" i="31"/>
  <c r="D41" i="31"/>
  <c r="E44" i="31"/>
  <c r="D44" i="31"/>
  <c r="E47" i="31"/>
  <c r="D47" i="31"/>
  <c r="E50" i="31"/>
  <c r="D50" i="31"/>
  <c r="E19" i="31"/>
  <c r="D19" i="31"/>
  <c r="E22" i="31"/>
  <c r="D22" i="31"/>
  <c r="E18" i="31"/>
  <c r="D18" i="31"/>
  <c r="E24" i="31"/>
  <c r="D24" i="31"/>
  <c r="E27" i="31"/>
  <c r="D27" i="31"/>
  <c r="E37" i="31"/>
  <c r="D37" i="31"/>
  <c r="E43" i="31"/>
  <c r="D43" i="31"/>
  <c r="E46" i="31"/>
  <c r="D46" i="31"/>
  <c r="E14" i="31"/>
  <c r="D14" i="31"/>
  <c r="E17" i="31"/>
  <c r="D17" i="31"/>
  <c r="E30" i="31"/>
  <c r="D30" i="31"/>
  <c r="E40" i="31"/>
  <c r="D40" i="31"/>
  <c r="D49" i="31"/>
  <c r="E49" i="31"/>
  <c r="G4" i="31"/>
  <c r="Y7" i="31" s="1"/>
  <c r="Y58" i="31" s="1"/>
  <c r="E12" i="31"/>
  <c r="D12" i="31"/>
  <c r="E31" i="31"/>
  <c r="D31" i="31"/>
  <c r="E34" i="31"/>
  <c r="D34" i="31"/>
  <c r="E21" i="31"/>
  <c r="D21" i="31"/>
  <c r="E20" i="31"/>
  <c r="D20" i="31"/>
  <c r="E23" i="31"/>
  <c r="D23" i="31"/>
  <c r="E33" i="31"/>
  <c r="D33" i="31"/>
  <c r="AB12" i="31"/>
  <c r="AB58" i="31" s="1"/>
  <c r="I311" i="28"/>
  <c r="I310" i="28"/>
  <c r="I309" i="28"/>
  <c r="I308" i="28"/>
  <c r="I307" i="28"/>
  <c r="I306" i="28"/>
  <c r="I305" i="28"/>
  <c r="I304" i="28"/>
  <c r="I303" i="28"/>
  <c r="I302" i="28"/>
  <c r="I301" i="28"/>
  <c r="I300" i="28"/>
  <c r="I299" i="28"/>
  <c r="I298" i="28"/>
  <c r="I297" i="28"/>
  <c r="I296" i="28"/>
  <c r="I295" i="28"/>
  <c r="I294" i="28"/>
  <c r="I293" i="28"/>
  <c r="I292" i="28"/>
  <c r="I291" i="28"/>
  <c r="I290" i="28"/>
  <c r="I289" i="28"/>
  <c r="I288" i="28"/>
  <c r="I287" i="28"/>
  <c r="I286" i="28"/>
  <c r="I285" i="28"/>
  <c r="I284" i="28"/>
  <c r="I283" i="28"/>
  <c r="I282" i="28"/>
  <c r="I281" i="28"/>
  <c r="I280" i="28"/>
  <c r="I279" i="28"/>
  <c r="I278" i="28"/>
  <c r="I277" i="28"/>
  <c r="I276" i="28"/>
  <c r="I275" i="28"/>
  <c r="I274" i="28"/>
  <c r="I273" i="28"/>
  <c r="I272" i="28"/>
  <c r="I271" i="28"/>
  <c r="I270" i="28"/>
  <c r="I269" i="28"/>
  <c r="I268" i="28"/>
  <c r="I267" i="28"/>
  <c r="I266" i="28"/>
  <c r="I265" i="28"/>
  <c r="I264" i="28"/>
  <c r="I263" i="28"/>
  <c r="I262" i="28"/>
  <c r="I261" i="28"/>
  <c r="I260" i="28"/>
  <c r="I259" i="28"/>
  <c r="I258" i="28"/>
  <c r="I257" i="28"/>
  <c r="I256" i="28"/>
  <c r="I255" i="28"/>
  <c r="I254" i="28"/>
  <c r="I253" i="28"/>
  <c r="I252" i="28"/>
  <c r="I251" i="28"/>
  <c r="I250" i="28"/>
  <c r="I249" i="28"/>
  <c r="I248" i="28"/>
  <c r="I247" i="28"/>
  <c r="I246" i="28"/>
  <c r="I245" i="28"/>
  <c r="I244" i="28"/>
  <c r="I243" i="28"/>
  <c r="I242" i="28"/>
  <c r="I241" i="28"/>
  <c r="I240" i="28"/>
  <c r="I239" i="28"/>
  <c r="I238" i="28"/>
  <c r="I237" i="28"/>
  <c r="I236" i="28"/>
  <c r="I235" i="28"/>
  <c r="I234" i="28"/>
  <c r="I233" i="28"/>
  <c r="I232" i="28"/>
  <c r="I231" i="28"/>
  <c r="I230" i="28"/>
  <c r="I229" i="28"/>
  <c r="I228" i="28"/>
  <c r="I227" i="28"/>
  <c r="I226" i="28"/>
  <c r="I225" i="28"/>
  <c r="I224" i="28"/>
  <c r="I223" i="28"/>
  <c r="I222" i="28"/>
  <c r="I221" i="28"/>
  <c r="I220" i="28"/>
  <c r="I219" i="28"/>
  <c r="I218" i="28"/>
  <c r="I217" i="28"/>
  <c r="I216" i="28"/>
  <c r="I215" i="28"/>
  <c r="I214" i="28"/>
  <c r="I213" i="28"/>
  <c r="I212" i="28"/>
  <c r="I211" i="28"/>
  <c r="I210" i="28"/>
  <c r="I209" i="28"/>
  <c r="I208" i="28"/>
  <c r="I207" i="28"/>
  <c r="I206" i="28"/>
  <c r="I205" i="28"/>
  <c r="I204" i="28"/>
  <c r="I203" i="28"/>
  <c r="I202" i="28"/>
  <c r="I201" i="28"/>
  <c r="I200" i="28"/>
  <c r="I199" i="28"/>
  <c r="I198" i="28"/>
  <c r="I197" i="28"/>
  <c r="I196" i="28"/>
  <c r="I195" i="28"/>
  <c r="I194" i="28"/>
  <c r="I193" i="28"/>
  <c r="I192" i="28"/>
  <c r="I191" i="28"/>
  <c r="I190" i="28"/>
  <c r="I189" i="28"/>
  <c r="I188" i="28"/>
  <c r="I187" i="28"/>
  <c r="I186" i="28"/>
  <c r="I185" i="28"/>
  <c r="I184" i="28"/>
  <c r="I183" i="28"/>
  <c r="I182" i="28"/>
  <c r="I181" i="28"/>
  <c r="I180" i="28"/>
  <c r="I179" i="28"/>
  <c r="I178" i="28"/>
  <c r="I177" i="28"/>
  <c r="I176" i="28"/>
  <c r="I175" i="28"/>
  <c r="I174" i="28"/>
  <c r="I173" i="28"/>
  <c r="I172" i="28"/>
  <c r="I171" i="28"/>
  <c r="I170" i="28"/>
  <c r="I169" i="28"/>
  <c r="I168" i="28"/>
  <c r="I167" i="28"/>
  <c r="I166" i="28"/>
  <c r="I165" i="28"/>
  <c r="I164" i="28"/>
  <c r="I163" i="28"/>
  <c r="I162" i="28"/>
  <c r="I161" i="28"/>
  <c r="I160" i="28"/>
  <c r="I159" i="28"/>
  <c r="I158" i="28"/>
  <c r="I157" i="28"/>
  <c r="I156" i="28"/>
  <c r="I155" i="28"/>
  <c r="I154" i="28"/>
  <c r="I153" i="28"/>
  <c r="I152" i="28"/>
  <c r="I151" i="28"/>
  <c r="I150" i="28"/>
  <c r="I149" i="28"/>
  <c r="I148" i="28"/>
  <c r="I147" i="28"/>
  <c r="I146" i="28"/>
  <c r="I145" i="28"/>
  <c r="I144" i="28"/>
  <c r="I143" i="28"/>
  <c r="I142" i="28"/>
  <c r="I141" i="28"/>
  <c r="I140" i="28"/>
  <c r="I139" i="28"/>
  <c r="I138" i="28"/>
  <c r="I137" i="28"/>
  <c r="I136" i="28"/>
  <c r="I135" i="28"/>
  <c r="I134" i="28"/>
  <c r="I133" i="28"/>
  <c r="I132" i="28"/>
  <c r="I131" i="28"/>
  <c r="I130" i="28"/>
  <c r="I129" i="28"/>
  <c r="I128" i="28"/>
  <c r="I127" i="28"/>
  <c r="I126" i="28"/>
  <c r="I125" i="28"/>
  <c r="I124" i="28"/>
  <c r="I123" i="28"/>
  <c r="I122" i="28"/>
  <c r="I121" i="28"/>
  <c r="I120" i="28"/>
  <c r="I119" i="28"/>
  <c r="I118" i="28"/>
  <c r="I117" i="28"/>
  <c r="I116" i="28"/>
  <c r="I115" i="28"/>
  <c r="I114" i="28"/>
  <c r="I113" i="28"/>
  <c r="I112" i="28"/>
  <c r="I111" i="28"/>
  <c r="I110" i="28"/>
  <c r="I109" i="28"/>
  <c r="I108" i="28"/>
  <c r="I107" i="28"/>
  <c r="I106" i="28"/>
  <c r="I105" i="28"/>
  <c r="I104" i="28"/>
  <c r="I103" i="28"/>
  <c r="I102" i="28"/>
  <c r="I101" i="28"/>
  <c r="I100" i="28"/>
  <c r="I99" i="28"/>
  <c r="I98" i="28"/>
  <c r="I97" i="28"/>
  <c r="I96" i="28"/>
  <c r="I95" i="28"/>
  <c r="I94" i="28"/>
  <c r="I93" i="28"/>
  <c r="I92" i="28"/>
  <c r="I91" i="28"/>
  <c r="I90" i="28"/>
  <c r="I89" i="28"/>
  <c r="I88" i="28"/>
  <c r="I87" i="28"/>
  <c r="I86" i="28"/>
  <c r="I85" i="28"/>
  <c r="I84" i="28"/>
  <c r="I83" i="28"/>
  <c r="I82" i="28"/>
  <c r="I81" i="28"/>
  <c r="I80" i="28"/>
  <c r="I79" i="28"/>
  <c r="I78" i="28"/>
  <c r="I77" i="28"/>
  <c r="I76" i="28"/>
  <c r="I75" i="28"/>
  <c r="I74" i="28"/>
  <c r="I73" i="28"/>
  <c r="I72" i="28"/>
  <c r="I71" i="28"/>
  <c r="I70" i="28"/>
  <c r="I69" i="28"/>
  <c r="I68" i="28"/>
  <c r="I67" i="28"/>
  <c r="I66" i="28"/>
  <c r="I65" i="28"/>
  <c r="I64" i="28"/>
  <c r="I63" i="28"/>
  <c r="I62" i="28"/>
  <c r="I61" i="28"/>
  <c r="I60" i="28"/>
  <c r="I59" i="28"/>
  <c r="I58" i="28"/>
  <c r="I57" i="28"/>
  <c r="I56" i="28"/>
  <c r="I55" i="28"/>
  <c r="I54" i="28"/>
  <c r="I53" i="28"/>
  <c r="I52" i="28"/>
  <c r="I51" i="28"/>
  <c r="I50" i="28"/>
  <c r="I49" i="28"/>
  <c r="I48" i="28"/>
  <c r="I47" i="28"/>
  <c r="I46" i="28"/>
  <c r="I45" i="28"/>
  <c r="I44" i="28"/>
  <c r="I43" i="28"/>
  <c r="I42" i="28"/>
  <c r="I41" i="28"/>
  <c r="I40" i="28"/>
  <c r="I39" i="28"/>
  <c r="I38" i="28"/>
  <c r="I37" i="28"/>
  <c r="I36" i="28"/>
  <c r="I35" i="28"/>
  <c r="I34" i="28"/>
  <c r="I33" i="28"/>
  <c r="I32" i="28"/>
  <c r="I31" i="28"/>
  <c r="I30" i="28"/>
  <c r="I29" i="28"/>
  <c r="I28" i="28"/>
  <c r="I27" i="28"/>
  <c r="I26" i="28"/>
  <c r="I25" i="28"/>
  <c r="I24" i="28"/>
  <c r="I23" i="28"/>
  <c r="I22" i="28"/>
  <c r="I21" i="28"/>
  <c r="I20" i="28"/>
  <c r="I19" i="28"/>
  <c r="I18" i="28"/>
  <c r="I17" i="28"/>
  <c r="G4" i="29"/>
  <c r="Z59" i="31" l="1"/>
  <c r="O11" i="28"/>
  <c r="X14" i="29" l="1"/>
  <c r="X15" i="29"/>
  <c r="X16" i="29"/>
  <c r="X17" i="29"/>
  <c r="X18" i="29"/>
  <c r="X19" i="29"/>
  <c r="X20" i="29"/>
  <c r="X21" i="29"/>
  <c r="X22" i="29"/>
  <c r="X23" i="29"/>
  <c r="X24" i="29"/>
  <c r="X25" i="29"/>
  <c r="X26" i="29"/>
  <c r="X27" i="29"/>
  <c r="X28" i="29"/>
  <c r="X29" i="29"/>
  <c r="X30" i="29"/>
  <c r="X31" i="29"/>
  <c r="X32" i="29"/>
  <c r="X33" i="29"/>
  <c r="X34" i="29"/>
  <c r="X35" i="29"/>
  <c r="X36" i="29"/>
  <c r="X37" i="29"/>
  <c r="X38" i="29"/>
  <c r="X39" i="29"/>
  <c r="X40" i="29"/>
  <c r="X41" i="29"/>
  <c r="X42" i="29"/>
  <c r="X43" i="29"/>
  <c r="X44" i="29"/>
  <c r="X45" i="29"/>
  <c r="X46" i="29"/>
  <c r="X47" i="29"/>
  <c r="X48" i="29"/>
  <c r="X49" i="29"/>
  <c r="X50" i="29"/>
  <c r="X51" i="29"/>
  <c r="X52" i="29"/>
  <c r="X53" i="29"/>
  <c r="X54" i="29"/>
  <c r="X55" i="29"/>
  <c r="X56" i="29"/>
  <c r="X57" i="29"/>
  <c r="X58" i="29"/>
  <c r="X59" i="29"/>
  <c r="X60" i="29"/>
  <c r="X61" i="29"/>
  <c r="X62" i="29"/>
  <c r="X63" i="29"/>
  <c r="X64" i="29"/>
  <c r="X65" i="29"/>
  <c r="X66" i="29"/>
  <c r="X67" i="29"/>
  <c r="X68" i="29"/>
  <c r="X69" i="29"/>
  <c r="X70" i="29"/>
  <c r="X71" i="29"/>
  <c r="X72" i="29"/>
  <c r="X73" i="29"/>
  <c r="X74" i="29"/>
  <c r="X75" i="29"/>
  <c r="X76" i="29"/>
  <c r="X77" i="29"/>
  <c r="X78" i="29"/>
  <c r="X79" i="29"/>
  <c r="X80" i="29"/>
  <c r="X81" i="29"/>
  <c r="X82" i="29"/>
  <c r="X13" i="29"/>
  <c r="X12" i="29"/>
  <c r="Y12" i="29"/>
  <c r="O13" i="28"/>
  <c r="O14" i="28"/>
  <c r="O15" i="28"/>
  <c r="O16" i="28"/>
  <c r="O17" i="28"/>
  <c r="O18" i="28"/>
  <c r="O19" i="28"/>
  <c r="O20" i="28"/>
  <c r="O21" i="28"/>
  <c r="O22" i="28"/>
  <c r="O23" i="28"/>
  <c r="O24" i="28"/>
  <c r="O25" i="28"/>
  <c r="O26" i="28"/>
  <c r="O27" i="28"/>
  <c r="O28" i="28"/>
  <c r="O29" i="28"/>
  <c r="O30" i="28"/>
  <c r="O31" i="28"/>
  <c r="O32" i="28"/>
  <c r="O33" i="28"/>
  <c r="O34" i="28"/>
  <c r="O35" i="28"/>
  <c r="O36" i="28"/>
  <c r="O37" i="28"/>
  <c r="O38" i="28"/>
  <c r="O39" i="28"/>
  <c r="O40" i="28"/>
  <c r="O41" i="28"/>
  <c r="O42" i="28"/>
  <c r="O43" i="28"/>
  <c r="O44" i="28"/>
  <c r="O45" i="28"/>
  <c r="O46" i="28"/>
  <c r="O47" i="28"/>
  <c r="O48" i="28"/>
  <c r="O49" i="28"/>
  <c r="O50" i="28"/>
  <c r="O51" i="28"/>
  <c r="O52" i="28"/>
  <c r="O53" i="28"/>
  <c r="O54" i="28"/>
  <c r="O55" i="28"/>
  <c r="O56" i="28"/>
  <c r="O57" i="28"/>
  <c r="O58" i="28"/>
  <c r="O59" i="28"/>
  <c r="O60" i="28"/>
  <c r="O61" i="28"/>
  <c r="O62" i="28"/>
  <c r="O63" i="28"/>
  <c r="O64" i="28"/>
  <c r="O65" i="28"/>
  <c r="O66" i="28"/>
  <c r="O67" i="28"/>
  <c r="O68" i="28"/>
  <c r="O69" i="28"/>
  <c r="O70" i="28"/>
  <c r="O71" i="28"/>
  <c r="O72" i="28"/>
  <c r="O73" i="28"/>
  <c r="O74" i="28"/>
  <c r="O75" i="28"/>
  <c r="O76" i="28"/>
  <c r="O77" i="28"/>
  <c r="O78" i="28"/>
  <c r="O79" i="28"/>
  <c r="O80" i="28"/>
  <c r="O81" i="28"/>
  <c r="O82" i="28"/>
  <c r="O83" i="28"/>
  <c r="O84" i="28"/>
  <c r="O85" i="28"/>
  <c r="O86" i="28"/>
  <c r="O87" i="28"/>
  <c r="O88" i="28"/>
  <c r="O89" i="28"/>
  <c r="O90" i="28"/>
  <c r="O91" i="28"/>
  <c r="O92" i="28"/>
  <c r="O93" i="28"/>
  <c r="O94" i="28"/>
  <c r="O95" i="28"/>
  <c r="O96" i="28"/>
  <c r="O97" i="28"/>
  <c r="O98" i="28"/>
  <c r="O99" i="28"/>
  <c r="O100" i="28"/>
  <c r="O101" i="28"/>
  <c r="O102" i="28"/>
  <c r="O103" i="28"/>
  <c r="O104" i="28"/>
  <c r="O105" i="28"/>
  <c r="O106" i="28"/>
  <c r="O107" i="28"/>
  <c r="O108" i="28"/>
  <c r="O109" i="28"/>
  <c r="O110" i="28"/>
  <c r="O111" i="28"/>
  <c r="O112" i="28"/>
  <c r="O113" i="28"/>
  <c r="O114" i="28"/>
  <c r="O115" i="28"/>
  <c r="O116" i="28"/>
  <c r="O117" i="28"/>
  <c r="O118" i="28"/>
  <c r="O119" i="28"/>
  <c r="O120" i="28"/>
  <c r="O121" i="28"/>
  <c r="O122" i="28"/>
  <c r="O123" i="28"/>
  <c r="O124" i="28"/>
  <c r="O125" i="28"/>
  <c r="O126" i="28"/>
  <c r="O127" i="28"/>
  <c r="O128" i="28"/>
  <c r="O129" i="28"/>
  <c r="O130" i="28"/>
  <c r="O131" i="28"/>
  <c r="O132" i="28"/>
  <c r="O133" i="28"/>
  <c r="O134" i="28"/>
  <c r="O135" i="28"/>
  <c r="O136" i="28"/>
  <c r="O137" i="28"/>
  <c r="O138" i="28"/>
  <c r="O139" i="28"/>
  <c r="O140" i="28"/>
  <c r="O141" i="28"/>
  <c r="O142" i="28"/>
  <c r="O143" i="28"/>
  <c r="O144" i="28"/>
  <c r="O145" i="28"/>
  <c r="O146" i="28"/>
  <c r="O147" i="28"/>
  <c r="O148" i="28"/>
  <c r="O149" i="28"/>
  <c r="O150" i="28"/>
  <c r="O151" i="28"/>
  <c r="O152" i="28"/>
  <c r="O153" i="28"/>
  <c r="O154" i="28"/>
  <c r="O155" i="28"/>
  <c r="O156" i="28"/>
  <c r="O157" i="28"/>
  <c r="O158" i="28"/>
  <c r="O159" i="28"/>
  <c r="O160" i="28"/>
  <c r="O161" i="28"/>
  <c r="O162" i="28"/>
  <c r="O163" i="28"/>
  <c r="O164" i="28"/>
  <c r="O165" i="28"/>
  <c r="O166" i="28"/>
  <c r="O167" i="28"/>
  <c r="O168" i="28"/>
  <c r="O169" i="28"/>
  <c r="O170" i="28"/>
  <c r="O171" i="28"/>
  <c r="O172" i="28"/>
  <c r="O173" i="28"/>
  <c r="O174" i="28"/>
  <c r="O175" i="28"/>
  <c r="O176" i="28"/>
  <c r="O177" i="28"/>
  <c r="O178" i="28"/>
  <c r="O179" i="28"/>
  <c r="O180" i="28"/>
  <c r="O181" i="28"/>
  <c r="O182" i="28"/>
  <c r="O183" i="28"/>
  <c r="O184" i="28"/>
  <c r="O185" i="28"/>
  <c r="O186" i="28"/>
  <c r="O187" i="28"/>
  <c r="O188" i="28"/>
  <c r="O189" i="28"/>
  <c r="O190" i="28"/>
  <c r="O191" i="28"/>
  <c r="O192" i="28"/>
  <c r="O193" i="28"/>
  <c r="O194" i="28"/>
  <c r="O195" i="28"/>
  <c r="O196" i="28"/>
  <c r="O197" i="28"/>
  <c r="O198" i="28"/>
  <c r="O199" i="28"/>
  <c r="O200" i="28"/>
  <c r="O201" i="28"/>
  <c r="O202" i="28"/>
  <c r="O203" i="28"/>
  <c r="O204" i="28"/>
  <c r="O205" i="28"/>
  <c r="O206" i="28"/>
  <c r="O207" i="28"/>
  <c r="O208" i="28"/>
  <c r="O209" i="28"/>
  <c r="O210" i="28"/>
  <c r="O211" i="28"/>
  <c r="O212" i="28"/>
  <c r="O213" i="28"/>
  <c r="O214" i="28"/>
  <c r="O215" i="28"/>
  <c r="O216" i="28"/>
  <c r="O217" i="28"/>
  <c r="O218" i="28"/>
  <c r="O219" i="28"/>
  <c r="O220" i="28"/>
  <c r="O221" i="28"/>
  <c r="O222" i="28"/>
  <c r="O223" i="28"/>
  <c r="O224" i="28"/>
  <c r="O225" i="28"/>
  <c r="O226" i="28"/>
  <c r="O227" i="28"/>
  <c r="O228" i="28"/>
  <c r="O229" i="28"/>
  <c r="O230" i="28"/>
  <c r="O231" i="28"/>
  <c r="O232" i="28"/>
  <c r="O233" i="28"/>
  <c r="O234" i="28"/>
  <c r="O235" i="28"/>
  <c r="O236" i="28"/>
  <c r="O237" i="28"/>
  <c r="O238" i="28"/>
  <c r="O239" i="28"/>
  <c r="O240" i="28"/>
  <c r="O241" i="28"/>
  <c r="O242" i="28"/>
  <c r="O243" i="28"/>
  <c r="O244" i="28"/>
  <c r="O245" i="28"/>
  <c r="O246" i="28"/>
  <c r="O247" i="28"/>
  <c r="O248" i="28"/>
  <c r="O249" i="28"/>
  <c r="O250" i="28"/>
  <c r="O251" i="28"/>
  <c r="O252" i="28"/>
  <c r="O253" i="28"/>
  <c r="O254" i="28"/>
  <c r="O255" i="28"/>
  <c r="O256" i="28"/>
  <c r="O257" i="28"/>
  <c r="O258" i="28"/>
  <c r="O259" i="28"/>
  <c r="O260" i="28"/>
  <c r="O261" i="28"/>
  <c r="O262" i="28"/>
  <c r="O263" i="28"/>
  <c r="O264" i="28"/>
  <c r="O265" i="28"/>
  <c r="O266" i="28"/>
  <c r="O267" i="28"/>
  <c r="O268" i="28"/>
  <c r="O269" i="28"/>
  <c r="O270" i="28"/>
  <c r="O271" i="28"/>
  <c r="O272" i="28"/>
  <c r="O273" i="28"/>
  <c r="O274" i="28"/>
  <c r="O275" i="28"/>
  <c r="O276" i="28"/>
  <c r="O277" i="28"/>
  <c r="O278" i="28"/>
  <c r="O279" i="28"/>
  <c r="O280" i="28"/>
  <c r="O281" i="28"/>
  <c r="O282" i="28"/>
  <c r="O283" i="28"/>
  <c r="O284" i="28"/>
  <c r="O285" i="28"/>
  <c r="O286" i="28"/>
  <c r="O287" i="28"/>
  <c r="O288" i="28"/>
  <c r="O289" i="28"/>
  <c r="O290" i="28"/>
  <c r="O291" i="28"/>
  <c r="O292" i="28"/>
  <c r="O293" i="28"/>
  <c r="O294" i="28"/>
  <c r="O295" i="28"/>
  <c r="O296" i="28"/>
  <c r="O297" i="28"/>
  <c r="O298" i="28"/>
  <c r="O299" i="28"/>
  <c r="O300" i="28"/>
  <c r="O301" i="28"/>
  <c r="O302" i="28"/>
  <c r="O303" i="28"/>
  <c r="O304" i="28"/>
  <c r="O305" i="28"/>
  <c r="O306" i="28"/>
  <c r="O307" i="28"/>
  <c r="O308" i="28"/>
  <c r="O309" i="28"/>
  <c r="O310" i="28"/>
  <c r="O311" i="28"/>
  <c r="O12" i="28"/>
  <c r="X83" i="29" l="1"/>
  <c r="AB82" i="29"/>
  <c r="Y82" i="29"/>
  <c r="K82" i="29"/>
  <c r="I82" i="29"/>
  <c r="Z82" i="29" s="1"/>
  <c r="AA82" i="29" s="1"/>
  <c r="B82" i="29"/>
  <c r="E82" i="29" s="1"/>
  <c r="A82" i="29"/>
  <c r="AB81" i="29"/>
  <c r="Y81" i="29"/>
  <c r="K81" i="29"/>
  <c r="I81" i="29"/>
  <c r="Z81" i="29" s="1"/>
  <c r="AA81" i="29" s="1"/>
  <c r="B81" i="29"/>
  <c r="E81" i="29" s="1"/>
  <c r="A81" i="29"/>
  <c r="AB80" i="29"/>
  <c r="Y80" i="29"/>
  <c r="K80" i="29"/>
  <c r="I80" i="29"/>
  <c r="Z80" i="29" s="1"/>
  <c r="AA80" i="29" s="1"/>
  <c r="B80" i="29"/>
  <c r="A80" i="29"/>
  <c r="AB79" i="29"/>
  <c r="Y79" i="29"/>
  <c r="K79" i="29"/>
  <c r="I79" i="29"/>
  <c r="Z79" i="29" s="1"/>
  <c r="AA79" i="29" s="1"/>
  <c r="B79" i="29"/>
  <c r="D79" i="29" s="1"/>
  <c r="A79" i="29"/>
  <c r="AB78" i="29"/>
  <c r="Y78" i="29"/>
  <c r="K78" i="29"/>
  <c r="I78" i="29"/>
  <c r="Z78" i="29" s="1"/>
  <c r="AA78" i="29" s="1"/>
  <c r="B78" i="29"/>
  <c r="E78" i="29" s="1"/>
  <c r="A78" i="29"/>
  <c r="AB77" i="29"/>
  <c r="Y77" i="29"/>
  <c r="K77" i="29"/>
  <c r="I77" i="29"/>
  <c r="Z77" i="29" s="1"/>
  <c r="AA77" i="29" s="1"/>
  <c r="B77" i="29"/>
  <c r="E77" i="29" s="1"/>
  <c r="A77" i="29"/>
  <c r="AB76" i="29"/>
  <c r="Y76" i="29"/>
  <c r="K76" i="29"/>
  <c r="I76" i="29"/>
  <c r="Z76" i="29" s="1"/>
  <c r="AA76" i="29" s="1"/>
  <c r="B76" i="29"/>
  <c r="E76" i="29" s="1"/>
  <c r="A76" i="29"/>
  <c r="AB75" i="29"/>
  <c r="Y75" i="29"/>
  <c r="K75" i="29"/>
  <c r="I75" i="29"/>
  <c r="Z75" i="29" s="1"/>
  <c r="AA75" i="29" s="1"/>
  <c r="B75" i="29"/>
  <c r="D75" i="29" s="1"/>
  <c r="A75" i="29"/>
  <c r="AB74" i="29"/>
  <c r="Y74" i="29"/>
  <c r="K74" i="29"/>
  <c r="I74" i="29"/>
  <c r="Z74" i="29" s="1"/>
  <c r="AA74" i="29" s="1"/>
  <c r="B74" i="29"/>
  <c r="E74" i="29" s="1"/>
  <c r="A74" i="29"/>
  <c r="AB73" i="29"/>
  <c r="Y73" i="29"/>
  <c r="K73" i="29"/>
  <c r="I73" i="29"/>
  <c r="Z73" i="29" s="1"/>
  <c r="AA73" i="29" s="1"/>
  <c r="B73" i="29"/>
  <c r="E73" i="29" s="1"/>
  <c r="A73" i="29"/>
  <c r="AB72" i="29"/>
  <c r="Y72" i="29"/>
  <c r="K72" i="29"/>
  <c r="I72" i="29"/>
  <c r="Z72" i="29" s="1"/>
  <c r="AA72" i="29" s="1"/>
  <c r="B72" i="29"/>
  <c r="A72" i="29"/>
  <c r="AB71" i="29"/>
  <c r="Y71" i="29"/>
  <c r="K71" i="29"/>
  <c r="I71" i="29"/>
  <c r="Z71" i="29" s="1"/>
  <c r="AA71" i="29" s="1"/>
  <c r="B71" i="29"/>
  <c r="D71" i="29" s="1"/>
  <c r="A71" i="29"/>
  <c r="AB70" i="29"/>
  <c r="Y70" i="29"/>
  <c r="K70" i="29"/>
  <c r="I70" i="29"/>
  <c r="Z70" i="29" s="1"/>
  <c r="AA70" i="29" s="1"/>
  <c r="B70" i="29"/>
  <c r="E70" i="29" s="1"/>
  <c r="A70" i="29"/>
  <c r="AB69" i="29"/>
  <c r="Y69" i="29"/>
  <c r="K69" i="29"/>
  <c r="I69" i="29"/>
  <c r="Z69" i="29" s="1"/>
  <c r="AA69" i="29" s="1"/>
  <c r="B69" i="29"/>
  <c r="E69" i="29" s="1"/>
  <c r="A69" i="29"/>
  <c r="AB68" i="29"/>
  <c r="Y68" i="29"/>
  <c r="K68" i="29"/>
  <c r="I68" i="29"/>
  <c r="Z68" i="29" s="1"/>
  <c r="AA68" i="29" s="1"/>
  <c r="B68" i="29"/>
  <c r="E68" i="29" s="1"/>
  <c r="A68" i="29"/>
  <c r="AB67" i="29"/>
  <c r="Y67" i="29"/>
  <c r="K67" i="29"/>
  <c r="I67" i="29"/>
  <c r="Z67" i="29" s="1"/>
  <c r="AA67" i="29" s="1"/>
  <c r="B67" i="29"/>
  <c r="D67" i="29" s="1"/>
  <c r="A67" i="29"/>
  <c r="AB66" i="29"/>
  <c r="Y66" i="29"/>
  <c r="K66" i="29"/>
  <c r="I66" i="29"/>
  <c r="Z66" i="29" s="1"/>
  <c r="AA66" i="29" s="1"/>
  <c r="E66" i="29"/>
  <c r="B66" i="29"/>
  <c r="D66" i="29" s="1"/>
  <c r="A66" i="29"/>
  <c r="AB65" i="29"/>
  <c r="Y65" i="29"/>
  <c r="K65" i="29"/>
  <c r="I65" i="29"/>
  <c r="Z65" i="29" s="1"/>
  <c r="AA65" i="29" s="1"/>
  <c r="B65" i="29"/>
  <c r="E65" i="29" s="1"/>
  <c r="A65" i="29"/>
  <c r="AB64" i="29"/>
  <c r="Y64" i="29"/>
  <c r="K64" i="29"/>
  <c r="I64" i="29"/>
  <c r="Z64" i="29" s="1"/>
  <c r="AA64" i="29" s="1"/>
  <c r="B64" i="29"/>
  <c r="A64" i="29"/>
  <c r="AB63" i="29"/>
  <c r="Y63" i="29"/>
  <c r="K63" i="29"/>
  <c r="I63" i="29"/>
  <c r="Z63" i="29" s="1"/>
  <c r="AA63" i="29" s="1"/>
  <c r="B63" i="29"/>
  <c r="D63" i="29" s="1"/>
  <c r="A63" i="29"/>
  <c r="AB62" i="29"/>
  <c r="Y62" i="29"/>
  <c r="K62" i="29"/>
  <c r="I62" i="29"/>
  <c r="Z62" i="29" s="1"/>
  <c r="AA62" i="29" s="1"/>
  <c r="B62" i="29"/>
  <c r="D62" i="29" s="1"/>
  <c r="A62" i="29"/>
  <c r="AB61" i="29"/>
  <c r="Y61" i="29"/>
  <c r="K61" i="29"/>
  <c r="I61" i="29"/>
  <c r="Z61" i="29" s="1"/>
  <c r="AA61" i="29" s="1"/>
  <c r="B61" i="29"/>
  <c r="E61" i="29" s="1"/>
  <c r="A61" i="29"/>
  <c r="AB60" i="29"/>
  <c r="Y60" i="29"/>
  <c r="K60" i="29"/>
  <c r="I60" i="29"/>
  <c r="Z60" i="29" s="1"/>
  <c r="AA60" i="29" s="1"/>
  <c r="B60" i="29"/>
  <c r="E60" i="29" s="1"/>
  <c r="A60" i="29"/>
  <c r="AB59" i="29"/>
  <c r="Y59" i="29"/>
  <c r="K59" i="29"/>
  <c r="I59" i="29"/>
  <c r="Z59" i="29" s="1"/>
  <c r="AA59" i="29" s="1"/>
  <c r="B59" i="29"/>
  <c r="D59" i="29" s="1"/>
  <c r="A59" i="29"/>
  <c r="AB58" i="29"/>
  <c r="Y58" i="29"/>
  <c r="K58" i="29"/>
  <c r="I58" i="29"/>
  <c r="Z58" i="29" s="1"/>
  <c r="AA58" i="29" s="1"/>
  <c r="B58" i="29"/>
  <c r="D58" i="29" s="1"/>
  <c r="A58" i="29"/>
  <c r="AB57" i="29"/>
  <c r="Y57" i="29"/>
  <c r="K57" i="29"/>
  <c r="I57" i="29"/>
  <c r="Z57" i="29" s="1"/>
  <c r="AA57" i="29" s="1"/>
  <c r="B57" i="29"/>
  <c r="E57" i="29" s="1"/>
  <c r="A57" i="29"/>
  <c r="AB56" i="29"/>
  <c r="Y56" i="29"/>
  <c r="K56" i="29"/>
  <c r="I56" i="29"/>
  <c r="Z56" i="29" s="1"/>
  <c r="AA56" i="29" s="1"/>
  <c r="B56" i="29"/>
  <c r="A56" i="29"/>
  <c r="AB55" i="29"/>
  <c r="Y55" i="29"/>
  <c r="K55" i="29"/>
  <c r="I55" i="29"/>
  <c r="Z55" i="29" s="1"/>
  <c r="AA55" i="29" s="1"/>
  <c r="B55" i="29"/>
  <c r="D55" i="29" s="1"/>
  <c r="A55" i="29"/>
  <c r="AB54" i="29"/>
  <c r="Y54" i="29"/>
  <c r="K54" i="29"/>
  <c r="I54" i="29"/>
  <c r="Z54" i="29" s="1"/>
  <c r="AA54" i="29" s="1"/>
  <c r="B54" i="29"/>
  <c r="D54" i="29" s="1"/>
  <c r="A54" i="29"/>
  <c r="AB53" i="29"/>
  <c r="Y53" i="29"/>
  <c r="K53" i="29"/>
  <c r="I53" i="29"/>
  <c r="Z53" i="29" s="1"/>
  <c r="AA53" i="29" s="1"/>
  <c r="B53" i="29"/>
  <c r="E53" i="29" s="1"/>
  <c r="A53" i="29"/>
  <c r="AB52" i="29"/>
  <c r="Y52" i="29"/>
  <c r="K52" i="29"/>
  <c r="I52" i="29"/>
  <c r="Z52" i="29" s="1"/>
  <c r="AA52" i="29" s="1"/>
  <c r="B52" i="29"/>
  <c r="E52" i="29" s="1"/>
  <c r="A52" i="29"/>
  <c r="AB51" i="29"/>
  <c r="Y51" i="29"/>
  <c r="K51" i="29"/>
  <c r="I51" i="29"/>
  <c r="Z51" i="29" s="1"/>
  <c r="AA51" i="29" s="1"/>
  <c r="B51" i="29"/>
  <c r="D51" i="29" s="1"/>
  <c r="A51" i="29"/>
  <c r="AB50" i="29"/>
  <c r="Y50" i="29"/>
  <c r="K50" i="29"/>
  <c r="I50" i="29"/>
  <c r="Z50" i="29" s="1"/>
  <c r="AA50" i="29" s="1"/>
  <c r="B50" i="29"/>
  <c r="D50" i="29" s="1"/>
  <c r="A50" i="29"/>
  <c r="AB49" i="29"/>
  <c r="Y49" i="29"/>
  <c r="K49" i="29"/>
  <c r="I49" i="29"/>
  <c r="Z49" i="29" s="1"/>
  <c r="AA49" i="29" s="1"/>
  <c r="B49" i="29"/>
  <c r="E49" i="29" s="1"/>
  <c r="A49" i="29"/>
  <c r="AB48" i="29"/>
  <c r="Y48" i="29"/>
  <c r="K48" i="29"/>
  <c r="I48" i="29"/>
  <c r="Z48" i="29" s="1"/>
  <c r="AA48" i="29" s="1"/>
  <c r="B48" i="29"/>
  <c r="A48" i="29"/>
  <c r="AB47" i="29"/>
  <c r="Y47" i="29"/>
  <c r="K47" i="29"/>
  <c r="I47" i="29"/>
  <c r="Z47" i="29" s="1"/>
  <c r="AA47" i="29" s="1"/>
  <c r="B47" i="29"/>
  <c r="D47" i="29" s="1"/>
  <c r="A47" i="29"/>
  <c r="AB46" i="29"/>
  <c r="Y46" i="29"/>
  <c r="K46" i="29"/>
  <c r="I46" i="29"/>
  <c r="Z46" i="29" s="1"/>
  <c r="AA46" i="29" s="1"/>
  <c r="B46" i="29"/>
  <c r="D46" i="29" s="1"/>
  <c r="A46" i="29"/>
  <c r="AB45" i="29"/>
  <c r="Y45" i="29"/>
  <c r="K45" i="29"/>
  <c r="I45" i="29"/>
  <c r="Z45" i="29" s="1"/>
  <c r="AA45" i="29" s="1"/>
  <c r="B45" i="29"/>
  <c r="E45" i="29" s="1"/>
  <c r="A45" i="29"/>
  <c r="AB44" i="29"/>
  <c r="Y44" i="29"/>
  <c r="K44" i="29"/>
  <c r="I44" i="29"/>
  <c r="Z44" i="29" s="1"/>
  <c r="AA44" i="29" s="1"/>
  <c r="B44" i="29"/>
  <c r="E44" i="29" s="1"/>
  <c r="A44" i="29"/>
  <c r="AB43" i="29"/>
  <c r="Y43" i="29"/>
  <c r="K43" i="29"/>
  <c r="I43" i="29"/>
  <c r="Z43" i="29" s="1"/>
  <c r="AA43" i="29" s="1"/>
  <c r="B43" i="29"/>
  <c r="D43" i="29" s="1"/>
  <c r="A43" i="29"/>
  <c r="AB42" i="29"/>
  <c r="Y42" i="29"/>
  <c r="K42" i="29"/>
  <c r="I42" i="29"/>
  <c r="Z42" i="29" s="1"/>
  <c r="AA42" i="29" s="1"/>
  <c r="B42" i="29"/>
  <c r="D42" i="29" s="1"/>
  <c r="A42" i="29"/>
  <c r="AB41" i="29"/>
  <c r="Y41" i="29"/>
  <c r="K41" i="29"/>
  <c r="I41" i="29"/>
  <c r="Z41" i="29" s="1"/>
  <c r="AA41" i="29" s="1"/>
  <c r="B41" i="29"/>
  <c r="E41" i="29" s="1"/>
  <c r="A41" i="29"/>
  <c r="AB40" i="29"/>
  <c r="Y40" i="29"/>
  <c r="K40" i="29"/>
  <c r="I40" i="29"/>
  <c r="Z40" i="29" s="1"/>
  <c r="AA40" i="29" s="1"/>
  <c r="B40" i="29"/>
  <c r="A40" i="29"/>
  <c r="AB39" i="29"/>
  <c r="Y39" i="29"/>
  <c r="K39" i="29"/>
  <c r="I39" i="29"/>
  <c r="Z39" i="29" s="1"/>
  <c r="AA39" i="29" s="1"/>
  <c r="B39" i="29"/>
  <c r="D39" i="29" s="1"/>
  <c r="A39" i="29"/>
  <c r="AB38" i="29"/>
  <c r="Y38" i="29"/>
  <c r="K38" i="29"/>
  <c r="I38" i="29"/>
  <c r="Z38" i="29" s="1"/>
  <c r="AA38" i="29" s="1"/>
  <c r="B38" i="29"/>
  <c r="E38" i="29" s="1"/>
  <c r="A38" i="29"/>
  <c r="AB37" i="29"/>
  <c r="Y37" i="29"/>
  <c r="K37" i="29"/>
  <c r="I37" i="29"/>
  <c r="Z37" i="29" s="1"/>
  <c r="AA37" i="29" s="1"/>
  <c r="B37" i="29"/>
  <c r="E37" i="29" s="1"/>
  <c r="A37" i="29"/>
  <c r="AB36" i="29"/>
  <c r="Y36" i="29"/>
  <c r="K36" i="29"/>
  <c r="I36" i="29"/>
  <c r="Z36" i="29" s="1"/>
  <c r="AA36" i="29" s="1"/>
  <c r="B36" i="29"/>
  <c r="E36" i="29" s="1"/>
  <c r="A36" i="29"/>
  <c r="AB35" i="29"/>
  <c r="Y35" i="29"/>
  <c r="K35" i="29"/>
  <c r="I35" i="29"/>
  <c r="Z35" i="29" s="1"/>
  <c r="AA35" i="29" s="1"/>
  <c r="B35" i="29"/>
  <c r="D35" i="29" s="1"/>
  <c r="A35" i="29"/>
  <c r="AB34" i="29"/>
  <c r="Z34" i="29"/>
  <c r="AA34" i="29" s="1"/>
  <c r="Y34" i="29"/>
  <c r="K34" i="29"/>
  <c r="I34" i="29"/>
  <c r="B34" i="29"/>
  <c r="D34" i="29" s="1"/>
  <c r="A34" i="29"/>
  <c r="AB33" i="29"/>
  <c r="Y33" i="29"/>
  <c r="K33" i="29"/>
  <c r="I33" i="29"/>
  <c r="Z33" i="29" s="1"/>
  <c r="AA33" i="29" s="1"/>
  <c r="B33" i="29"/>
  <c r="E33" i="29" s="1"/>
  <c r="A33" i="29"/>
  <c r="AB32" i="29"/>
  <c r="Y32" i="29"/>
  <c r="K32" i="29"/>
  <c r="I32" i="29"/>
  <c r="Z32" i="29" s="1"/>
  <c r="AA32" i="29" s="1"/>
  <c r="B32" i="29"/>
  <c r="A32" i="29"/>
  <c r="AB31" i="29"/>
  <c r="Y31" i="29"/>
  <c r="K31" i="29"/>
  <c r="I31" i="29"/>
  <c r="Z31" i="29" s="1"/>
  <c r="AA31" i="29" s="1"/>
  <c r="B31" i="29"/>
  <c r="D31" i="29" s="1"/>
  <c r="A31" i="29"/>
  <c r="AB30" i="29"/>
  <c r="Y30" i="29"/>
  <c r="K30" i="29"/>
  <c r="I30" i="29"/>
  <c r="Z30" i="29" s="1"/>
  <c r="AA30" i="29" s="1"/>
  <c r="B30" i="29"/>
  <c r="D30" i="29" s="1"/>
  <c r="A30" i="29"/>
  <c r="AB29" i="29"/>
  <c r="Y29" i="29"/>
  <c r="K29" i="29"/>
  <c r="I29" i="29"/>
  <c r="Z29" i="29" s="1"/>
  <c r="AA29" i="29" s="1"/>
  <c r="B29" i="29"/>
  <c r="E29" i="29" s="1"/>
  <c r="A29" i="29"/>
  <c r="AB28" i="29"/>
  <c r="Y28" i="29"/>
  <c r="K28" i="29"/>
  <c r="I28" i="29"/>
  <c r="Z28" i="29" s="1"/>
  <c r="AA28" i="29" s="1"/>
  <c r="B28" i="29"/>
  <c r="E28" i="29" s="1"/>
  <c r="A28" i="29"/>
  <c r="AB27" i="29"/>
  <c r="Y27" i="29"/>
  <c r="K27" i="29"/>
  <c r="I27" i="29"/>
  <c r="Z27" i="29" s="1"/>
  <c r="AA27" i="29" s="1"/>
  <c r="B27" i="29"/>
  <c r="D27" i="29" s="1"/>
  <c r="A27" i="29"/>
  <c r="AB26" i="29"/>
  <c r="Y26" i="29"/>
  <c r="K26" i="29"/>
  <c r="I26" i="29"/>
  <c r="Z26" i="29" s="1"/>
  <c r="AA26" i="29" s="1"/>
  <c r="B26" i="29"/>
  <c r="D26" i="29" s="1"/>
  <c r="A26" i="29"/>
  <c r="AB25" i="29"/>
  <c r="Y25" i="29"/>
  <c r="K25" i="29"/>
  <c r="I25" i="29"/>
  <c r="Z25" i="29" s="1"/>
  <c r="AA25" i="29" s="1"/>
  <c r="B25" i="29"/>
  <c r="E25" i="29" s="1"/>
  <c r="A25" i="29"/>
  <c r="AB24" i="29"/>
  <c r="Y24" i="29"/>
  <c r="K24" i="29"/>
  <c r="I24" i="29"/>
  <c r="Z24" i="29" s="1"/>
  <c r="AA24" i="29" s="1"/>
  <c r="B24" i="29"/>
  <c r="A24" i="29"/>
  <c r="AB23" i="29"/>
  <c r="Y23" i="29"/>
  <c r="K23" i="29"/>
  <c r="I23" i="29"/>
  <c r="Z23" i="29" s="1"/>
  <c r="AA23" i="29" s="1"/>
  <c r="B23" i="29"/>
  <c r="D23" i="29" s="1"/>
  <c r="A23" i="29"/>
  <c r="AB22" i="29"/>
  <c r="Y22" i="29"/>
  <c r="K22" i="29"/>
  <c r="I22" i="29"/>
  <c r="Z22" i="29" s="1"/>
  <c r="AA22" i="29" s="1"/>
  <c r="B22" i="29"/>
  <c r="E22" i="29" s="1"/>
  <c r="A22" i="29"/>
  <c r="AB21" i="29"/>
  <c r="Y21" i="29"/>
  <c r="K21" i="29"/>
  <c r="I21" i="29"/>
  <c r="Z21" i="29" s="1"/>
  <c r="AA21" i="29" s="1"/>
  <c r="B21" i="29"/>
  <c r="E21" i="29" s="1"/>
  <c r="A21" i="29"/>
  <c r="AB20" i="29"/>
  <c r="Y20" i="29"/>
  <c r="K20" i="29"/>
  <c r="I20" i="29"/>
  <c r="Z20" i="29" s="1"/>
  <c r="AA20" i="29" s="1"/>
  <c r="B20" i="29"/>
  <c r="E20" i="29" s="1"/>
  <c r="A20" i="29"/>
  <c r="AB19" i="29"/>
  <c r="Y19" i="29"/>
  <c r="K19" i="29"/>
  <c r="I19" i="29"/>
  <c r="Z19" i="29" s="1"/>
  <c r="AA19" i="29" s="1"/>
  <c r="B19" i="29"/>
  <c r="D19" i="29" s="1"/>
  <c r="A19" i="29"/>
  <c r="AB18" i="29"/>
  <c r="Y18" i="29"/>
  <c r="K18" i="29"/>
  <c r="I18" i="29"/>
  <c r="Z18" i="29" s="1"/>
  <c r="AA18" i="29" s="1"/>
  <c r="B18" i="29"/>
  <c r="D18" i="29" s="1"/>
  <c r="A18" i="29"/>
  <c r="AB17" i="29"/>
  <c r="Y17" i="29"/>
  <c r="K17" i="29"/>
  <c r="I17" i="29"/>
  <c r="Z17" i="29" s="1"/>
  <c r="AA17" i="29" s="1"/>
  <c r="B17" i="29"/>
  <c r="D17" i="29" s="1"/>
  <c r="A17" i="29"/>
  <c r="AB16" i="29"/>
  <c r="Y16" i="29"/>
  <c r="K16" i="29"/>
  <c r="I16" i="29"/>
  <c r="Z16" i="29" s="1"/>
  <c r="AA16" i="29" s="1"/>
  <c r="B16" i="29"/>
  <c r="A16" i="29"/>
  <c r="Y15" i="29"/>
  <c r="K15" i="29"/>
  <c r="AB15" i="29" s="1"/>
  <c r="I15" i="29"/>
  <c r="Z15" i="29" s="1"/>
  <c r="B15" i="29"/>
  <c r="D15" i="29" s="1"/>
  <c r="A15" i="29"/>
  <c r="Y14" i="29"/>
  <c r="K14" i="29"/>
  <c r="AB14" i="29" s="1"/>
  <c r="I14" i="29"/>
  <c r="Z14" i="29" s="1"/>
  <c r="B14" i="29"/>
  <c r="E14" i="29" s="1"/>
  <c r="A14" i="29"/>
  <c r="Y13" i="29"/>
  <c r="K13" i="29"/>
  <c r="AB13" i="29" s="1"/>
  <c r="I13" i="29"/>
  <c r="Z13" i="29" s="1"/>
  <c r="B13" i="29"/>
  <c r="E13" i="29" s="1"/>
  <c r="A13" i="29"/>
  <c r="K12" i="29"/>
  <c r="AB12" i="29" s="1"/>
  <c r="I12" i="29"/>
  <c r="Z12" i="29" s="1"/>
  <c r="B12" i="29"/>
  <c r="A12" i="29"/>
  <c r="U4" i="29"/>
  <c r="E19" i="29" l="1"/>
  <c r="E30" i="29"/>
  <c r="E15" i="29"/>
  <c r="D57" i="29"/>
  <c r="E62" i="29"/>
  <c r="E50" i="29"/>
  <c r="E23" i="29"/>
  <c r="E79" i="29"/>
  <c r="E31" i="29"/>
  <c r="E39" i="29"/>
  <c r="E51" i="29"/>
  <c r="E54" i="29"/>
  <c r="D14" i="29"/>
  <c r="E18" i="29"/>
  <c r="D22" i="29"/>
  <c r="E59" i="29"/>
  <c r="E71" i="29"/>
  <c r="D78" i="29"/>
  <c r="D81" i="29"/>
  <c r="E27" i="29"/>
  <c r="E34" i="29"/>
  <c r="E47" i="29"/>
  <c r="E26" i="29"/>
  <c r="D33" i="29"/>
  <c r="E46" i="29"/>
  <c r="E63" i="29"/>
  <c r="E75" i="29"/>
  <c r="E55" i="29"/>
  <c r="E58" i="29"/>
  <c r="D65" i="29"/>
  <c r="E35" i="29"/>
  <c r="D38" i="29"/>
  <c r="D41" i="29"/>
  <c r="E67" i="29"/>
  <c r="D70" i="29"/>
  <c r="D73" i="29"/>
  <c r="E42" i="29"/>
  <c r="D74" i="29"/>
  <c r="E43" i="29"/>
  <c r="D49" i="29"/>
  <c r="AA15" i="29"/>
  <c r="AA13" i="29"/>
  <c r="AA12" i="29"/>
  <c r="E16" i="29"/>
  <c r="D16" i="29"/>
  <c r="D25" i="29"/>
  <c r="D13" i="29"/>
  <c r="E17" i="29"/>
  <c r="D21" i="29"/>
  <c r="D29" i="29"/>
  <c r="D37" i="29"/>
  <c r="D45" i="29"/>
  <c r="D53" i="29"/>
  <c r="D61" i="29"/>
  <c r="D69" i="29"/>
  <c r="D77" i="29"/>
  <c r="D82" i="29"/>
  <c r="AA14" i="29"/>
  <c r="AB83" i="29"/>
  <c r="D20" i="29"/>
  <c r="E12" i="29"/>
  <c r="D12" i="29"/>
  <c r="E24" i="29"/>
  <c r="D24" i="29"/>
  <c r="D28" i="29"/>
  <c r="E32" i="29"/>
  <c r="D32" i="29"/>
  <c r="D36" i="29"/>
  <c r="E40" i="29"/>
  <c r="D40" i="29"/>
  <c r="D44" i="29"/>
  <c r="E48" i="29"/>
  <c r="D48" i="29"/>
  <c r="D52" i="29"/>
  <c r="E56" i="29"/>
  <c r="D56" i="29"/>
  <c r="D60" i="29"/>
  <c r="E64" i="29"/>
  <c r="D64" i="29"/>
  <c r="D68" i="29"/>
  <c r="E72" i="29"/>
  <c r="D72" i="29"/>
  <c r="D76" i="29"/>
  <c r="E80" i="29"/>
  <c r="D80" i="29"/>
  <c r="Y83" i="29"/>
  <c r="Z12" i="28"/>
  <c r="Z313" i="28" l="1"/>
  <c r="AA83" i="29"/>
  <c r="AB12" i="28"/>
  <c r="AB313" i="28" s="1"/>
  <c r="V4" i="28"/>
  <c r="B13" i="28" l="1"/>
  <c r="B14" i="28"/>
  <c r="B15" i="28"/>
  <c r="B16" i="28"/>
  <c r="B17" i="28"/>
  <c r="B18" i="28"/>
  <c r="B19" i="28"/>
  <c r="B20" i="28"/>
  <c r="B21" i="28"/>
  <c r="B22" i="28"/>
  <c r="B23" i="28"/>
  <c r="B24" i="28"/>
  <c r="B25" i="28"/>
  <c r="B26" i="28"/>
  <c r="B27" i="28"/>
  <c r="B28" i="28"/>
  <c r="B29" i="28"/>
  <c r="B30" i="28"/>
  <c r="B31" i="28"/>
  <c r="B32" i="28"/>
  <c r="B33" i="28"/>
  <c r="B34" i="28"/>
  <c r="B35" i="28"/>
  <c r="B36" i="28"/>
  <c r="B37" i="28"/>
  <c r="B38" i="28"/>
  <c r="B39" i="28"/>
  <c r="B40" i="28"/>
  <c r="B41" i="28"/>
  <c r="B42" i="28"/>
  <c r="B43" i="28"/>
  <c r="B44" i="28"/>
  <c r="B45" i="28"/>
  <c r="B46" i="28"/>
  <c r="B47" i="28"/>
  <c r="B48" i="28"/>
  <c r="B49" i="28"/>
  <c r="B50" i="28"/>
  <c r="B51" i="28"/>
  <c r="B52" i="28"/>
  <c r="B53" i="28"/>
  <c r="B54" i="28"/>
  <c r="B55" i="28"/>
  <c r="B56" i="28"/>
  <c r="B57" i="28"/>
  <c r="B58" i="28"/>
  <c r="B59" i="28"/>
  <c r="B60" i="28"/>
  <c r="B61" i="28"/>
  <c r="B62" i="28"/>
  <c r="B63" i="28"/>
  <c r="B64" i="28"/>
  <c r="B65" i="28"/>
  <c r="B66" i="28"/>
  <c r="B67" i="28"/>
  <c r="B68" i="28"/>
  <c r="B69" i="28"/>
  <c r="B70" i="28"/>
  <c r="B71" i="28"/>
  <c r="B72" i="28"/>
  <c r="B73" i="28"/>
  <c r="B74" i="28"/>
  <c r="B75" i="28"/>
  <c r="B76" i="28"/>
  <c r="B77" i="28"/>
  <c r="B78" i="28"/>
  <c r="B79" i="28"/>
  <c r="B80" i="28"/>
  <c r="B81" i="28"/>
  <c r="B82" i="28"/>
  <c r="B83" i="28"/>
  <c r="B84" i="28"/>
  <c r="B85" i="28"/>
  <c r="B86" i="28"/>
  <c r="B87" i="28"/>
  <c r="B88" i="28"/>
  <c r="B89" i="28"/>
  <c r="B90" i="28"/>
  <c r="B91" i="28"/>
  <c r="B92" i="28"/>
  <c r="B93" i="28"/>
  <c r="B94" i="28"/>
  <c r="B95" i="28"/>
  <c r="B96" i="28"/>
  <c r="B97" i="28"/>
  <c r="B98" i="28"/>
  <c r="B99" i="28"/>
  <c r="B100" i="28"/>
  <c r="B101" i="28"/>
  <c r="B102" i="28"/>
  <c r="B103" i="28"/>
  <c r="B104" i="28"/>
  <c r="B105" i="28"/>
  <c r="B106" i="28"/>
  <c r="B107" i="28"/>
  <c r="B108" i="28"/>
  <c r="B109" i="28"/>
  <c r="B110" i="28"/>
  <c r="B111" i="28"/>
  <c r="B112" i="28"/>
  <c r="B113" i="28"/>
  <c r="B114" i="28"/>
  <c r="B115" i="28"/>
  <c r="B116" i="28"/>
  <c r="B117" i="28"/>
  <c r="B118" i="28"/>
  <c r="B119" i="28"/>
  <c r="B120" i="28"/>
  <c r="B121" i="28"/>
  <c r="B122" i="28"/>
  <c r="B123" i="28"/>
  <c r="B124" i="28"/>
  <c r="B125" i="28"/>
  <c r="B126" i="28"/>
  <c r="B127" i="28"/>
  <c r="B128" i="28"/>
  <c r="B129" i="28"/>
  <c r="B130" i="28"/>
  <c r="B131" i="28"/>
  <c r="B132" i="28"/>
  <c r="B133" i="28"/>
  <c r="B134" i="28"/>
  <c r="B135" i="28"/>
  <c r="B136" i="28"/>
  <c r="B137" i="28"/>
  <c r="B138" i="28"/>
  <c r="B139" i="28"/>
  <c r="B140" i="28"/>
  <c r="B141" i="28"/>
  <c r="B142" i="28"/>
  <c r="B143" i="28"/>
  <c r="B144" i="28"/>
  <c r="B145" i="28"/>
  <c r="B146" i="28"/>
  <c r="B147" i="28"/>
  <c r="B148" i="28"/>
  <c r="B149" i="28"/>
  <c r="B150" i="28"/>
  <c r="B151" i="28"/>
  <c r="B152" i="28"/>
  <c r="B153" i="28"/>
  <c r="B154" i="28"/>
  <c r="B155" i="28"/>
  <c r="B156" i="28"/>
  <c r="B157" i="28"/>
  <c r="B158" i="28"/>
  <c r="B159" i="28"/>
  <c r="B160" i="28"/>
  <c r="B161" i="28"/>
  <c r="B162" i="28"/>
  <c r="B163" i="28"/>
  <c r="B164" i="28"/>
  <c r="B165" i="28"/>
  <c r="B166" i="28"/>
  <c r="B167" i="28"/>
  <c r="B168" i="28"/>
  <c r="B169" i="28"/>
  <c r="B170" i="28"/>
  <c r="B171" i="28"/>
  <c r="B172" i="28"/>
  <c r="B173" i="28"/>
  <c r="B174" i="28"/>
  <c r="B175" i="28"/>
  <c r="B176" i="28"/>
  <c r="B177" i="28"/>
  <c r="B178" i="28"/>
  <c r="B179" i="28"/>
  <c r="B180" i="28"/>
  <c r="B181" i="28"/>
  <c r="B182" i="28"/>
  <c r="B183" i="28"/>
  <c r="B184" i="28"/>
  <c r="B185" i="28"/>
  <c r="B186" i="28"/>
  <c r="B187" i="28"/>
  <c r="B188" i="28"/>
  <c r="B189" i="28"/>
  <c r="B190" i="28"/>
  <c r="B191" i="28"/>
  <c r="B192" i="28"/>
  <c r="B193" i="28"/>
  <c r="B194" i="28"/>
  <c r="B195" i="28"/>
  <c r="B196" i="28"/>
  <c r="B197" i="28"/>
  <c r="B198" i="28"/>
  <c r="B199" i="28"/>
  <c r="B200" i="28"/>
  <c r="B201" i="28"/>
  <c r="B202" i="28"/>
  <c r="B203" i="28"/>
  <c r="B204" i="28"/>
  <c r="B205" i="28"/>
  <c r="B206" i="28"/>
  <c r="B207" i="28"/>
  <c r="B208" i="28"/>
  <c r="B209" i="28"/>
  <c r="B210" i="28"/>
  <c r="B211" i="28"/>
  <c r="B212" i="28"/>
  <c r="B213" i="28"/>
  <c r="B214" i="28"/>
  <c r="B215" i="28"/>
  <c r="B216" i="28"/>
  <c r="B217" i="28"/>
  <c r="B218" i="28"/>
  <c r="B219" i="28"/>
  <c r="B220" i="28"/>
  <c r="B221" i="28"/>
  <c r="B222" i="28"/>
  <c r="B223" i="28"/>
  <c r="B224" i="28"/>
  <c r="B225" i="28"/>
  <c r="B226" i="28"/>
  <c r="B227" i="28"/>
  <c r="B228" i="28"/>
  <c r="B229" i="28"/>
  <c r="B230" i="28"/>
  <c r="B231" i="28"/>
  <c r="B232" i="28"/>
  <c r="B233" i="28"/>
  <c r="B234" i="28"/>
  <c r="B235" i="28"/>
  <c r="B236" i="28"/>
  <c r="B237" i="28"/>
  <c r="B238" i="28"/>
  <c r="B239" i="28"/>
  <c r="B240" i="28"/>
  <c r="B241" i="28"/>
  <c r="B242" i="28"/>
  <c r="B243" i="28"/>
  <c r="B244" i="28"/>
  <c r="B245" i="28"/>
  <c r="B246" i="28"/>
  <c r="B247" i="28"/>
  <c r="B248" i="28"/>
  <c r="B249" i="28"/>
  <c r="B250" i="28"/>
  <c r="B251" i="28"/>
  <c r="B252" i="28"/>
  <c r="B253" i="28"/>
  <c r="B254" i="28"/>
  <c r="B255" i="28"/>
  <c r="B256" i="28"/>
  <c r="B257" i="28"/>
  <c r="B258" i="28"/>
  <c r="B259" i="28"/>
  <c r="B260" i="28"/>
  <c r="B261" i="28"/>
  <c r="B262" i="28"/>
  <c r="B263" i="28"/>
  <c r="B264" i="28"/>
  <c r="B265" i="28"/>
  <c r="B266" i="28"/>
  <c r="B267" i="28"/>
  <c r="B268" i="28"/>
  <c r="B269" i="28"/>
  <c r="B270" i="28"/>
  <c r="B271" i="28"/>
  <c r="B272" i="28"/>
  <c r="B273" i="28"/>
  <c r="B274" i="28"/>
  <c r="B275" i="28"/>
  <c r="B276" i="28"/>
  <c r="B277" i="28"/>
  <c r="B278" i="28"/>
  <c r="B279" i="28"/>
  <c r="B280" i="28"/>
  <c r="B281" i="28"/>
  <c r="B282" i="28"/>
  <c r="B283" i="28"/>
  <c r="B284" i="28"/>
  <c r="B285" i="28"/>
  <c r="B286" i="28"/>
  <c r="B287" i="28"/>
  <c r="B288" i="28"/>
  <c r="B289" i="28"/>
  <c r="B290" i="28"/>
  <c r="B291" i="28"/>
  <c r="B292" i="28"/>
  <c r="B293" i="28"/>
  <c r="B294" i="28"/>
  <c r="B295" i="28"/>
  <c r="B296" i="28"/>
  <c r="B297" i="28"/>
  <c r="B298" i="28"/>
  <c r="B299" i="28"/>
  <c r="B300" i="28"/>
  <c r="B301" i="28"/>
  <c r="B302" i="28"/>
  <c r="B303" i="28"/>
  <c r="B304" i="28"/>
  <c r="B305" i="28"/>
  <c r="B306" i="28"/>
  <c r="B307" i="28"/>
  <c r="B308" i="28"/>
  <c r="B309" i="28"/>
  <c r="B310" i="28"/>
  <c r="B311" i="28"/>
  <c r="B12" i="28" l="1"/>
  <c r="G4" i="28" s="1"/>
  <c r="Y7" i="28" l="1"/>
  <c r="Y313" i="28" l="1"/>
  <c r="Z314" i="28" s="1"/>
</calcChain>
</file>

<file path=xl/sharedStrings.xml><?xml version="1.0" encoding="utf-8"?>
<sst xmlns="http://schemas.openxmlformats.org/spreadsheetml/2006/main" count="385" uniqueCount="143">
  <si>
    <t>種別</t>
    <rPh sb="0" eb="2">
      <t>シュベツ</t>
    </rPh>
    <phoneticPr fontId="9"/>
  </si>
  <si>
    <t>種別</t>
    <rPh sb="0" eb="2">
      <t>シュベツ</t>
    </rPh>
    <phoneticPr fontId="7"/>
  </si>
  <si>
    <t>項番</t>
    <rPh sb="0" eb="2">
      <t>コウバン</t>
    </rPh>
    <phoneticPr fontId="9"/>
  </si>
  <si>
    <t>備考</t>
    <rPh sb="0" eb="2">
      <t>ビコウ</t>
    </rPh>
    <phoneticPr fontId="9"/>
  </si>
  <si>
    <t>製品名</t>
    <rPh sb="0" eb="3">
      <t>セイヒンメイ</t>
    </rPh>
    <phoneticPr fontId="9"/>
  </si>
  <si>
    <t>蒸気ボイラ</t>
    <rPh sb="0" eb="2">
      <t>ジョウキ</t>
    </rPh>
    <phoneticPr fontId="9"/>
  </si>
  <si>
    <t>温水ボイラ</t>
    <rPh sb="0" eb="2">
      <t>オンスイ</t>
    </rPh>
    <phoneticPr fontId="9"/>
  </si>
  <si>
    <t>型番</t>
    <rPh sb="0" eb="2">
      <t>カタバン</t>
    </rPh>
    <phoneticPr fontId="9"/>
  </si>
  <si>
    <t>能力</t>
    <rPh sb="0" eb="2">
      <t>ノウリョク</t>
    </rPh>
    <phoneticPr fontId="9"/>
  </si>
  <si>
    <t>使用エネルギー</t>
    <rPh sb="0" eb="2">
      <t>シヨウ</t>
    </rPh>
    <phoneticPr fontId="9"/>
  </si>
  <si>
    <t>電気</t>
    <rPh sb="0" eb="2">
      <t>デンキ</t>
    </rPh>
    <phoneticPr fontId="15"/>
  </si>
  <si>
    <t>電気(その他)</t>
  </si>
  <si>
    <t>都市ガス（45MJ/m3）</t>
  </si>
  <si>
    <t>ガス(その他) 単位：㎥</t>
    <rPh sb="5" eb="6">
      <t>タ</t>
    </rPh>
    <rPh sb="8" eb="10">
      <t>タンイ</t>
    </rPh>
    <phoneticPr fontId="8"/>
  </si>
  <si>
    <t>ガス(その他) 単位：kg</t>
    <rPh sb="5" eb="6">
      <t>タ</t>
    </rPh>
    <rPh sb="8" eb="10">
      <t>タンイ</t>
    </rPh>
    <phoneticPr fontId="8"/>
  </si>
  <si>
    <t>灯油</t>
    <rPh sb="0" eb="2">
      <t>トウユ</t>
    </rPh>
    <phoneticPr fontId="15"/>
  </si>
  <si>
    <t>軽油</t>
    <rPh sb="0" eb="2">
      <t>ケイユ</t>
    </rPh>
    <phoneticPr fontId="15"/>
  </si>
  <si>
    <t>A重油</t>
    <rPh sb="1" eb="3">
      <t>ジュウユ</t>
    </rPh>
    <phoneticPr fontId="15"/>
  </si>
  <si>
    <t>B重油</t>
    <rPh sb="1" eb="3">
      <t>ジュウユ</t>
    </rPh>
    <phoneticPr fontId="15"/>
  </si>
  <si>
    <t>C重油</t>
    <rPh sb="1" eb="3">
      <t>ジュウユ</t>
    </rPh>
    <phoneticPr fontId="5"/>
  </si>
  <si>
    <t>油(その他)</t>
    <rPh sb="4" eb="5">
      <t>タ</t>
    </rPh>
    <phoneticPr fontId="16"/>
  </si>
  <si>
    <t>一般炭</t>
    <rPh sb="0" eb="2">
      <t>イッパン</t>
    </rPh>
    <rPh sb="2" eb="3">
      <t>スミ</t>
    </rPh>
    <phoneticPr fontId="15"/>
  </si>
  <si>
    <t>その他</t>
  </si>
  <si>
    <t>石炭コークス</t>
    <rPh sb="0" eb="2">
      <t>セキタン</t>
    </rPh>
    <phoneticPr fontId="15"/>
  </si>
  <si>
    <t>その他</t>
    <phoneticPr fontId="15"/>
  </si>
  <si>
    <t>基準値</t>
    <rPh sb="0" eb="3">
      <t>キジュンチ</t>
    </rPh>
    <phoneticPr fontId="7"/>
  </si>
  <si>
    <t>基準値
（ボイラ効率：％）</t>
    <rPh sb="0" eb="3">
      <t>キジュンチ</t>
    </rPh>
    <rPh sb="8" eb="10">
      <t>コウリツ</t>
    </rPh>
    <phoneticPr fontId="9"/>
  </si>
  <si>
    <t>都市ガス</t>
    <phoneticPr fontId="15"/>
  </si>
  <si>
    <t>計算の時</t>
    <rPh sb="0" eb="2">
      <t>ケイサン</t>
    </rPh>
    <rPh sb="3" eb="4">
      <t>トキ</t>
    </rPh>
    <phoneticPr fontId="15"/>
  </si>
  <si>
    <t>LPG</t>
    <phoneticPr fontId="15"/>
  </si>
  <si>
    <t>LNG</t>
    <phoneticPr fontId="8"/>
  </si>
  <si>
    <t>No.</t>
    <phoneticPr fontId="9"/>
  </si>
  <si>
    <t>審査結果</t>
    <rPh sb="0" eb="2">
      <t>シンサ</t>
    </rPh>
    <rPh sb="2" eb="4">
      <t>ケッカ</t>
    </rPh>
    <phoneticPr fontId="9"/>
  </si>
  <si>
    <t>型番審査</t>
    <rPh sb="0" eb="2">
      <t>カタバン</t>
    </rPh>
    <rPh sb="2" eb="4">
      <t>シンサ</t>
    </rPh>
    <phoneticPr fontId="9"/>
  </si>
  <si>
    <t>サンプル対象</t>
    <rPh sb="4" eb="6">
      <t>タイショウ</t>
    </rPh>
    <phoneticPr fontId="9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</si>
  <si>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9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</si>
  <si>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9"/>
  </si>
  <si>
    <t>申請年月日</t>
    <phoneticPr fontId="9"/>
  </si>
  <si>
    <t>申請製品数</t>
    <phoneticPr fontId="9"/>
  </si>
  <si>
    <t>エラー表示欄</t>
    <rPh sb="3" eb="5">
      <t>ヒョウジ</t>
    </rPh>
    <rPh sb="5" eb="6">
      <t>ラン</t>
    </rPh>
    <phoneticPr fontId="9"/>
  </si>
  <si>
    <t>未入力：</t>
    <rPh sb="0" eb="3">
      <t>ミニュウリョク</t>
    </rPh>
    <phoneticPr fontId="9"/>
  </si>
  <si>
    <t>重複：</t>
    <rPh sb="0" eb="2">
      <t>チョウフク</t>
    </rPh>
    <phoneticPr fontId="9"/>
  </si>
  <si>
    <t>性能値が基準値を満たしていません。
基準値を満たしていない製品型番は申請できませんので、
性能値が基準値を満たしているかご確認ください。</t>
    <rPh sb="0" eb="2">
      <t>セイノウ</t>
    </rPh>
    <rPh sb="2" eb="3">
      <t>チ</t>
    </rPh>
    <rPh sb="4" eb="7">
      <t>キジュンチ</t>
    </rPh>
    <rPh sb="8" eb="9">
      <t>ミ</t>
    </rPh>
    <rPh sb="18" eb="21">
      <t>キジュンチ</t>
    </rPh>
    <rPh sb="22" eb="23">
      <t>ミ</t>
    </rPh>
    <rPh sb="29" eb="31">
      <t>セイヒン</t>
    </rPh>
    <rPh sb="31" eb="33">
      <t>カタバン</t>
    </rPh>
    <rPh sb="34" eb="36">
      <t>シンセイ</t>
    </rPh>
    <rPh sb="45" eb="47">
      <t>セイノウ</t>
    </rPh>
    <rPh sb="47" eb="48">
      <t>チ</t>
    </rPh>
    <rPh sb="49" eb="52">
      <t>キジュンチ</t>
    </rPh>
    <rPh sb="53" eb="54">
      <t>ミ</t>
    </rPh>
    <rPh sb="61" eb="63">
      <t>カクニン</t>
    </rPh>
    <phoneticPr fontId="9"/>
  </si>
  <si>
    <t>設備区分</t>
    <rPh sb="0" eb="4">
      <t>セツビクブン</t>
    </rPh>
    <phoneticPr fontId="9"/>
  </si>
  <si>
    <t>製造事業者名</t>
    <phoneticPr fontId="9"/>
  </si>
  <si>
    <t>製造事業者名
(フリガナ)</t>
    <phoneticPr fontId="9"/>
  </si>
  <si>
    <t>SII HP
公表項目</t>
    <rPh sb="7" eb="9">
      <t>コウヒョウ</t>
    </rPh>
    <rPh sb="9" eb="11">
      <t>コウモク</t>
    </rPh>
    <phoneticPr fontId="9"/>
  </si>
  <si>
    <t>入力要否</t>
    <rPh sb="0" eb="2">
      <t>ニュウリョク</t>
    </rPh>
    <rPh sb="2" eb="4">
      <t>ヨウヒ</t>
    </rPh>
    <phoneticPr fontId="9"/>
  </si>
  <si>
    <t>公表</t>
    <rPh sb="0" eb="2">
      <t>コウヒョウ</t>
    </rPh>
    <phoneticPr fontId="9"/>
  </si>
  <si>
    <t>自動表示</t>
    <rPh sb="0" eb="4">
      <t>ジドウヒョウジ</t>
    </rPh>
    <phoneticPr fontId="9"/>
  </si>
  <si>
    <t>必須</t>
    <rPh sb="0" eb="2">
      <t>ヒッス</t>
    </rPh>
    <phoneticPr fontId="9"/>
  </si>
  <si>
    <t>非公表</t>
    <rPh sb="0" eb="3">
      <t>ヒコウヒョウ</t>
    </rPh>
    <phoneticPr fontId="9"/>
  </si>
  <si>
    <t>任意</t>
    <rPh sb="0" eb="2">
      <t>ニンイ</t>
    </rPh>
    <phoneticPr fontId="9"/>
  </si>
  <si>
    <t>(例)</t>
    <phoneticPr fontId="9"/>
  </si>
  <si>
    <t>単位</t>
    <rPh sb="0" eb="2">
      <t>タンイ</t>
    </rPh>
    <phoneticPr fontId="9"/>
  </si>
  <si>
    <t>性能区分</t>
    <rPh sb="0" eb="4">
      <t>セイノウクブン</t>
    </rPh>
    <phoneticPr fontId="9"/>
  </si>
  <si>
    <t>未入力
判定</t>
    <rPh sb="0" eb="3">
      <t>ミニュウリョク</t>
    </rPh>
    <rPh sb="4" eb="6">
      <t>ハンテイ</t>
    </rPh>
    <phoneticPr fontId="9"/>
  </si>
  <si>
    <t>重複
判定</t>
    <rPh sb="0" eb="2">
      <t>チョウフク</t>
    </rPh>
    <rPh sb="3" eb="5">
      <t>ハンテイ</t>
    </rPh>
    <phoneticPr fontId="9"/>
  </si>
  <si>
    <t>性能値</t>
    <rPh sb="0" eb="3">
      <t>セイノウチ</t>
    </rPh>
    <phoneticPr fontId="9"/>
  </si>
  <si>
    <r>
      <t xml:space="preserve">型番(使用エネルギー)
</t>
    </r>
    <r>
      <rPr>
        <sz val="12"/>
        <color rgb="FFFF0000"/>
        <rFont val="Meiryo UI"/>
        <family val="3"/>
        <charset val="128"/>
      </rPr>
      <t>※重複判定用</t>
    </r>
    <rPh sb="0" eb="2">
      <t>カタバン</t>
    </rPh>
    <rPh sb="3" eb="5">
      <t>シヨウ</t>
    </rPh>
    <rPh sb="13" eb="15">
      <t>ジュウフク</t>
    </rPh>
    <rPh sb="15" eb="17">
      <t>ハンテイ</t>
    </rPh>
    <rPh sb="17" eb="18">
      <t>ヨウ</t>
    </rPh>
    <phoneticPr fontId="9"/>
  </si>
  <si>
    <t>対象外</t>
    <rPh sb="0" eb="3">
      <t>タイショウガイ</t>
    </rPh>
    <phoneticPr fontId="9"/>
  </si>
  <si>
    <t>希望小売価格
（千円）</t>
    <rPh sb="0" eb="6">
      <t>キボウコウリカカク</t>
    </rPh>
    <rPh sb="8" eb="9">
      <t>セン</t>
    </rPh>
    <rPh sb="9" eb="10">
      <t>エン</t>
    </rPh>
    <phoneticPr fontId="9"/>
  </si>
  <si>
    <t>事務局
備考欄</t>
    <rPh sb="0" eb="3">
      <t>ジムキョク</t>
    </rPh>
    <rPh sb="4" eb="7">
      <t>ビコウラン</t>
    </rPh>
    <phoneticPr fontId="9"/>
  </si>
  <si>
    <t>ワイルドカードの内訳一覧</t>
    <rPh sb="8" eb="12">
      <t>ウチワケイチラン</t>
    </rPh>
    <phoneticPr fontId="9"/>
  </si>
  <si>
    <t>必須（条件有）</t>
    <rPh sb="0" eb="2">
      <t>ヒッス</t>
    </rPh>
    <rPh sb="3" eb="5">
      <t>ジョウケン</t>
    </rPh>
    <rPh sb="5" eb="6">
      <t>アリ</t>
    </rPh>
    <phoneticPr fontId="9"/>
  </si>
  <si>
    <t>ワイルドカード
未入力
判定</t>
    <rPh sb="8" eb="11">
      <t>ミニュウリョク</t>
    </rPh>
    <rPh sb="12" eb="14">
      <t>ハンテイ</t>
    </rPh>
    <phoneticPr fontId="9"/>
  </si>
  <si>
    <t>型番・使用エネルギーが重複しています。
ご確認のうえ、型番・使用エネルギーが重複しないよう修正してください。</t>
    <rPh sb="0" eb="2">
      <t>カタバン</t>
    </rPh>
    <rPh sb="3" eb="5">
      <t>シヨウ</t>
    </rPh>
    <rPh sb="11" eb="13">
      <t>ジュウフク</t>
    </rPh>
    <rPh sb="21" eb="23">
      <t>カクニン</t>
    </rPh>
    <rPh sb="27" eb="29">
      <t>カタバン</t>
    </rPh>
    <rPh sb="30" eb="32">
      <t>シヨウ</t>
    </rPh>
    <rPh sb="38" eb="40">
      <t>ジュウフク</t>
    </rPh>
    <rPh sb="45" eb="47">
      <t>シュウセイ</t>
    </rPh>
    <phoneticPr fontId="9"/>
  </si>
  <si>
    <t>非表示</t>
    <rPh sb="0" eb="3">
      <t>ヒヒョウジ</t>
    </rPh>
    <phoneticPr fontId="9"/>
  </si>
  <si>
    <t>LNG</t>
  </si>
  <si>
    <t>kW</t>
  </si>
  <si>
    <t>kg/h</t>
    <phoneticPr fontId="15"/>
  </si>
  <si>
    <t>kW</t>
    <phoneticPr fontId="15"/>
  </si>
  <si>
    <t>単位</t>
    <rPh sb="0" eb="2">
      <t>タンイ</t>
    </rPh>
    <phoneticPr fontId="15"/>
  </si>
  <si>
    <t>性能区分</t>
    <rPh sb="0" eb="4">
      <t>セイノウクブン</t>
    </rPh>
    <phoneticPr fontId="15"/>
  </si>
  <si>
    <t>貫流ボイラ</t>
    <rPh sb="0" eb="2">
      <t>カンリュウ</t>
    </rPh>
    <phoneticPr fontId="15"/>
  </si>
  <si>
    <t>炉筒煙管ボイラ</t>
    <phoneticPr fontId="15"/>
  </si>
  <si>
    <t>水管ボイラ</t>
    <phoneticPr fontId="15"/>
  </si>
  <si>
    <t>-</t>
  </si>
  <si>
    <t>-</t>
    <phoneticPr fontId="15"/>
  </si>
  <si>
    <t>-FL（●●仕様）,-GK（〇〇タイプ）</t>
  </si>
  <si>
    <t>高性能ボイラ（蒸気ボイラ・温水ボイラ）</t>
    <rPh sb="0" eb="3">
      <t>コウセイノウ</t>
    </rPh>
    <rPh sb="7" eb="9">
      <t>ジョウキ</t>
    </rPh>
    <rPh sb="13" eb="15">
      <t>オンスイ</t>
    </rPh>
    <phoneticPr fontId="9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</si>
  <si>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9"/>
  </si>
  <si>
    <r>
      <t xml:space="preserve">性能値
（ボイラ効率：％）
</t>
    </r>
    <r>
      <rPr>
        <sz val="12"/>
        <color rgb="FFFF0000"/>
        <rFont val="Meiryo UI"/>
        <family val="3"/>
        <charset val="128"/>
      </rPr>
      <t>※小数点第一位まで入力</t>
    </r>
    <rPh sb="0" eb="2">
      <t>セイノウ</t>
    </rPh>
    <rPh sb="2" eb="3">
      <t>チ</t>
    </rPh>
    <rPh sb="8" eb="10">
      <t>コウリツ</t>
    </rPh>
    <rPh sb="15" eb="21">
      <t>ショウスウテンダイイチイ</t>
    </rPh>
    <rPh sb="23" eb="25">
      <t>ニュウリョク</t>
    </rPh>
    <phoneticPr fontId="9"/>
  </si>
  <si>
    <r>
      <t xml:space="preserve">相当蒸発量（kg/h）
※蒸気ボイラ
</t>
    </r>
    <r>
      <rPr>
        <sz val="12"/>
        <color rgb="FFFF0000"/>
        <rFont val="Meiryo UI"/>
        <family val="3"/>
        <charset val="128"/>
      </rPr>
      <t>※整数で入力</t>
    </r>
    <rPh sb="13" eb="15">
      <t>ジョウキ</t>
    </rPh>
    <rPh sb="23" eb="25">
      <t>ニュウリョク</t>
    </rPh>
    <phoneticPr fontId="9"/>
  </si>
  <si>
    <r>
      <t xml:space="preserve">熱出力（kW）
※温水ボイラ
</t>
    </r>
    <r>
      <rPr>
        <sz val="12"/>
        <color rgb="FFFF0000"/>
        <rFont val="Meiryo UI"/>
        <family val="3"/>
        <charset val="128"/>
      </rPr>
      <t>※整数で入力</t>
    </r>
    <rPh sb="9" eb="11">
      <t>オンスイ</t>
    </rPh>
    <rPh sb="19" eb="21">
      <t>ニュウリョク</t>
    </rPh>
    <phoneticPr fontId="9"/>
  </si>
  <si>
    <t>ボイラ Aシリーズ 蒸気タイプ</t>
  </si>
  <si>
    <t>ボイラ Aシリーズ 蒸気タイプ</t>
    <phoneticPr fontId="9"/>
  </si>
  <si>
    <t>XYZ-A■</t>
  </si>
  <si>
    <t>XYZ-A■</t>
    <phoneticPr fontId="9"/>
  </si>
  <si>
    <t>ボイラ Bシリーズ 温水タイプ</t>
    <rPh sb="10" eb="12">
      <t>オンスイ</t>
    </rPh>
    <phoneticPr fontId="9"/>
  </si>
  <si>
    <t>XYZ-B</t>
  </si>
  <si>
    <t>XYZ-B</t>
    <phoneticPr fontId="9"/>
  </si>
  <si>
    <t>XYZ-A■（電気）</t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</si>
  <si>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9"/>
  </si>
  <si>
    <t>宛先</t>
    <rPh sb="0" eb="2">
      <t>アテサキ</t>
    </rPh>
    <phoneticPr fontId="9"/>
  </si>
  <si>
    <t>件名</t>
    <rPh sb="0" eb="2">
      <t>ケンメイ</t>
    </rPh>
    <phoneticPr fontId="9"/>
  </si>
  <si>
    <t xml:space="preserve">
メール本文</t>
    <rPh sb="4" eb="6">
      <t>ホンブン</t>
    </rPh>
    <phoneticPr fontId="9"/>
  </si>
  <si>
    <t>〇〇〇株式会社</t>
    <rPh sb="3" eb="7">
      <t>カブシキガイシャ</t>
    </rPh>
    <phoneticPr fontId="9"/>
  </si>
  <si>
    <t>マルマルマル</t>
    <phoneticPr fontId="9"/>
  </si>
  <si>
    <t>マルマルマル</t>
    <phoneticPr fontId="9"/>
  </si>
  <si>
    <t>高性能ボイラ</t>
  </si>
  <si>
    <t>性能値：</t>
    <rPh sb="0" eb="2">
      <t>セイノウ</t>
    </rPh>
    <rPh sb="2" eb="3">
      <t>チ</t>
    </rPh>
    <phoneticPr fontId="9"/>
  </si>
  <si>
    <t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・製品名、型番、数値は、カタログ（仕様書）の記載と一致させてください。
・本ファイル内「基準値」シートを参照いただき、基準値を満たす型番の入力をお願いいたします。
※基準値を満たしていない場合は行が赤く表示されます。</t>
    <phoneticPr fontId="9"/>
  </si>
  <si>
    <t>マルマルマル</t>
  </si>
  <si>
    <t>XYZ-A</t>
  </si>
  <si>
    <t>貫流ボイラ</t>
  </si>
  <si>
    <t>貫流ボイラ</t>
    <rPh sb="0" eb="2">
      <t>カンリュウ</t>
    </rPh>
    <phoneticPr fontId="9"/>
  </si>
  <si>
    <t>-</t>
    <phoneticPr fontId="9"/>
  </si>
  <si>
    <t>最終更新日</t>
    <rPh sb="0" eb="2">
      <t>サイシュウ</t>
    </rPh>
    <rPh sb="2" eb="5">
      <t>コウシンビ</t>
    </rPh>
    <phoneticPr fontId="9"/>
  </si>
  <si>
    <t>Ver.</t>
    <phoneticPr fontId="9"/>
  </si>
  <si>
    <t>使用エネルギー[メーカー登録]</t>
    <rPh sb="0" eb="2">
      <t>シヨウ</t>
    </rPh>
    <rPh sb="12" eb="14">
      <t>トウロク</t>
    </rPh>
    <phoneticPr fontId="7"/>
  </si>
  <si>
    <t>都市ガス(45MJ/m3)</t>
  </si>
  <si>
    <t>都市ガス(46MJ/m3)</t>
    <rPh sb="0" eb="2">
      <t>トシ</t>
    </rPh>
    <phoneticPr fontId="8"/>
  </si>
  <si>
    <t>液化石油ガス(LPG)</t>
  </si>
  <si>
    <t>液化天然ガス(LNG)</t>
    <rPh sb="0" eb="2">
      <t>エキカ</t>
    </rPh>
    <rPh sb="2" eb="4">
      <t>テンネン</t>
    </rPh>
    <phoneticPr fontId="8"/>
  </si>
  <si>
    <t>天然ガス(LNGを除く)</t>
    <rPh sb="0" eb="2">
      <t>テンネン</t>
    </rPh>
    <rPh sb="9" eb="10">
      <t>ノゾ</t>
    </rPh>
    <phoneticPr fontId="8"/>
  </si>
  <si>
    <t>ガス(その他)</t>
    <rPh sb="5" eb="6">
      <t>タ</t>
    </rPh>
    <phoneticPr fontId="8"/>
  </si>
  <si>
    <t>都市ガス</t>
    <phoneticPr fontId="9"/>
  </si>
  <si>
    <t>XYZ-A■[都市ガス]</t>
    <rPh sb="7" eb="9">
      <t>トシ</t>
    </rPh>
    <phoneticPr fontId="9"/>
  </si>
  <si>
    <t>高性能ボイラ(蒸気ボイラ・温水ボイラ)</t>
    <rPh sb="0" eb="3">
      <t>コウセイノウ</t>
    </rPh>
    <rPh sb="7" eb="9">
      <t>ジョウキ</t>
    </rPh>
    <rPh sb="13" eb="15">
      <t>オンスイ</t>
    </rPh>
    <phoneticPr fontId="9"/>
  </si>
  <si>
    <t>基準値
(ボイラ効率：％)</t>
    <rPh sb="0" eb="3">
      <t>キジュンチ</t>
    </rPh>
    <rPh sb="8" eb="10">
      <t>コウリツ</t>
    </rPh>
    <phoneticPr fontId="9"/>
  </si>
  <si>
    <t>必須(条件有)</t>
    <rPh sb="0" eb="2">
      <t>ヒッス</t>
    </rPh>
    <rPh sb="3" eb="5">
      <t>ジョウケン</t>
    </rPh>
    <rPh sb="5" eb="6">
      <t>アリ</t>
    </rPh>
    <phoneticPr fontId="9"/>
  </si>
  <si>
    <t>希望小売価格
(千円)</t>
    <rPh sb="0" eb="6">
      <t>キボウコウリカカク</t>
    </rPh>
    <rPh sb="8" eb="9">
      <t>セン</t>
    </rPh>
    <rPh sb="9" eb="10">
      <t>エン</t>
    </rPh>
    <phoneticPr fontId="9"/>
  </si>
  <si>
    <t>都市ガス</t>
  </si>
  <si>
    <t>1.0</t>
    <phoneticPr fontId="9"/>
  </si>
  <si>
    <t>ss-kataban@sii.or.jp</t>
    <phoneticPr fontId="9"/>
  </si>
  <si>
    <t>yyyy/mm/dd</t>
    <phoneticPr fontId="9"/>
  </si>
  <si>
    <t>高性能ボイラ</t>
    <phoneticPr fontId="9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</si>
  <si>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9"/>
  </si>
  <si>
    <t>備考
（自由記入）</t>
    <rPh sb="0" eb="2">
      <t>ビコウ</t>
    </rPh>
    <rPh sb="4" eb="6">
      <t>ジユウ</t>
    </rPh>
    <rPh sb="6" eb="8">
      <t>キニュウ</t>
    </rPh>
    <phoneticPr fontId="9"/>
  </si>
  <si>
    <t>備考
振り分け</t>
    <rPh sb="0" eb="2">
      <t>ビコウ</t>
    </rPh>
    <rPh sb="3" eb="4">
      <t>フ</t>
    </rPh>
    <rPh sb="5" eb="6">
      <t>ワ</t>
    </rPh>
    <phoneticPr fontId="9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</si>
  <si>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9"/>
  </si>
  <si>
    <t>重複判定用</t>
    <rPh sb="0" eb="5">
      <t>チョウフクハンテイヨウ</t>
    </rPh>
    <phoneticPr fontId="9"/>
  </si>
  <si>
    <r>
      <rPr>
        <sz val="12"/>
        <color theme="1"/>
        <rFont val="游ゴシック Medium"/>
        <family val="3"/>
        <charset val="128"/>
      </rPr>
      <t>【製品型番登録】令和</t>
    </r>
    <r>
      <rPr>
        <sz val="12"/>
        <color theme="1"/>
        <rFont val="Calibri"/>
        <family val="2"/>
      </rPr>
      <t>4</t>
    </r>
    <r>
      <rPr>
        <sz val="12"/>
        <color theme="1"/>
        <rFont val="游ゴシック Medium"/>
        <family val="3"/>
        <charset val="128"/>
      </rPr>
      <t>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9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</si>
  <si>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</t>
    </r>
    <r>
      <rPr>
        <sz val="12"/>
        <color rgb="FF000000"/>
        <rFont val="Calibri"/>
        <family val="2"/>
      </rPr>
      <t>4</t>
    </r>
    <r>
      <rPr>
        <sz val="12"/>
        <color rgb="FF000000"/>
        <rFont val="游ゴシック Medium"/>
        <family val="3"/>
        <charset val="128"/>
      </rPr>
      <t>年度補正予算　省エネルギー投資促進支援事業での、
（Ｃ）指定設備導入事業における（ｃ）指定設備に係る製品型番登録を申請いたします。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9"/>
  </si>
  <si>
    <r>
      <t xml:space="preserve">型番[使用エネルギー]
</t>
    </r>
    <r>
      <rPr>
        <sz val="14"/>
        <color rgb="FFFF0000"/>
        <rFont val="Meiryo UI"/>
        <family val="3"/>
        <charset val="128"/>
      </rPr>
      <t>※重複判定用</t>
    </r>
    <rPh sb="0" eb="2">
      <t>カタバン</t>
    </rPh>
    <rPh sb="3" eb="5">
      <t>シヨウ</t>
    </rPh>
    <rPh sb="13" eb="15">
      <t>ジュウフク</t>
    </rPh>
    <rPh sb="15" eb="17">
      <t>ハンテイ</t>
    </rPh>
    <rPh sb="17" eb="18">
      <t>ヨウ</t>
    </rPh>
    <phoneticPr fontId="9"/>
  </si>
  <si>
    <r>
      <t xml:space="preserve">性能値
(ボイラ効率：％)
</t>
    </r>
    <r>
      <rPr>
        <sz val="14"/>
        <color rgb="FFFF0000"/>
        <rFont val="Meiryo UI"/>
        <family val="3"/>
        <charset val="128"/>
      </rPr>
      <t>※小数点第一位まで
入力</t>
    </r>
    <rPh sb="0" eb="2">
      <t>セイノウ</t>
    </rPh>
    <rPh sb="2" eb="3">
      <t>チ</t>
    </rPh>
    <rPh sb="8" eb="10">
      <t>コウリツ</t>
    </rPh>
    <rPh sb="15" eb="21">
      <t>ショウスウテンダイイチイ</t>
    </rPh>
    <rPh sb="24" eb="26">
      <t>ニュウリョク</t>
    </rPh>
    <phoneticPr fontId="9"/>
  </si>
  <si>
    <r>
      <t xml:space="preserve">相当蒸発量(kg/h)
※蒸気ボイラ
</t>
    </r>
    <r>
      <rPr>
        <sz val="14"/>
        <color rgb="FFFF0000"/>
        <rFont val="Meiryo UI"/>
        <family val="3"/>
        <charset val="128"/>
      </rPr>
      <t>※整数で入力</t>
    </r>
    <rPh sb="13" eb="15">
      <t>ジョウキ</t>
    </rPh>
    <rPh sb="23" eb="25">
      <t>ニュウリョク</t>
    </rPh>
    <phoneticPr fontId="9"/>
  </si>
  <si>
    <r>
      <t xml:space="preserve">熱出力(kW)
※温水ボイラ
</t>
    </r>
    <r>
      <rPr>
        <sz val="14"/>
        <color rgb="FFFF0000"/>
        <rFont val="Meiryo UI"/>
        <family val="3"/>
        <charset val="128"/>
      </rPr>
      <t>※整数で入力</t>
    </r>
    <rPh sb="9" eb="11">
      <t>オンスイ</t>
    </rPh>
    <rPh sb="19" eb="21">
      <t>ニュウリョク</t>
    </rPh>
    <phoneticPr fontId="9"/>
  </si>
  <si>
    <t>○○○株式会社</t>
  </si>
  <si>
    <t>○○○株式会社</t>
    <rPh sb="3" eb="7">
      <t>カブシキガイシャ</t>
    </rPh>
    <phoneticPr fontId="9"/>
  </si>
  <si>
    <t>-FL(●●仕様),-GK(○○タイプ)</t>
  </si>
  <si>
    <t>型番・使用エネルギーが重複しています。
ご確認のうえ、型番・使用エネルギーの組み合わせが
重複しないよう修正してください。</t>
    <rPh sb="0" eb="2">
      <t>カタバン</t>
    </rPh>
    <rPh sb="3" eb="5">
      <t>シヨウ</t>
    </rPh>
    <rPh sb="11" eb="13">
      <t>チョウフク</t>
    </rPh>
    <rPh sb="21" eb="23">
      <t>カクニン</t>
    </rPh>
    <rPh sb="27" eb="29">
      <t>カタバン</t>
    </rPh>
    <rPh sb="30" eb="32">
      <t>シヨウ</t>
    </rPh>
    <rPh sb="38" eb="39">
      <t>ク</t>
    </rPh>
    <rPh sb="40" eb="41">
      <t>ア</t>
    </rPh>
    <rPh sb="45" eb="47">
      <t>チョウフク</t>
    </rPh>
    <rPh sb="52" eb="54">
      <t>シュウセイ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</si>
</sst>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.0_);[Red]\(0.0\)"/>
    <numFmt numFmtId="177" formatCode="0.0"/>
    <numFmt numFmtId="178" formatCode="0_);[Red]\(0\)"/>
    <numFmt numFmtId="179" formatCode="0.00_ "/>
  </numFmts>
  <fonts count="58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20"/>
      <color theme="0"/>
      <name val="Meiryo UI"/>
      <family val="3"/>
      <charset val="128"/>
    </font>
    <font>
      <sz val="12"/>
      <name val="Meiryo UI"/>
      <family val="3"/>
      <charset val="128"/>
    </font>
    <font>
      <sz val="12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</font>
    <font>
      <sz val="20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2"/>
      <color theme="1"/>
      <name val="Calibri"/>
      <family val="2"/>
    </font>
    <font>
      <sz val="16"/>
      <color theme="1"/>
      <name val="ＭＳ Ｐゴシック"/>
      <family val="2"/>
      <charset val="128"/>
      <scheme val="minor"/>
    </font>
  </fonts>
  <fills count="4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8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8" borderId="11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7" fillId="9" borderId="12" applyNumberFormat="0" applyFon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7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3" fillId="6" borderId="8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0" borderId="0">
      <alignment vertical="center"/>
    </xf>
    <xf numFmtId="0" fontId="13" fillId="0" borderId="0"/>
    <xf numFmtId="0" fontId="1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/>
    <xf numFmtId="0" fontId="4" fillId="0" borderId="0">
      <alignment vertical="center"/>
    </xf>
    <xf numFmtId="0" fontId="13" fillId="0" borderId="0"/>
    <xf numFmtId="0" fontId="4" fillId="0" borderId="0">
      <alignment vertical="center"/>
    </xf>
    <xf numFmtId="0" fontId="4" fillId="0" borderId="0">
      <alignment vertical="center"/>
    </xf>
    <xf numFmtId="0" fontId="34" fillId="3" borderId="0" applyNumberFormat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3" fillId="0" borderId="0" applyNumberForma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11" fillId="0" borderId="0" xfId="0" applyFont="1">
      <alignment vertical="center"/>
    </xf>
    <xf numFmtId="0" fontId="10" fillId="2" borderId="1" xfId="0" applyFont="1" applyFill="1" applyBorder="1">
      <alignment vertical="center"/>
    </xf>
    <xf numFmtId="0" fontId="0" fillId="0" borderId="0" xfId="0">
      <alignment vertical="center"/>
    </xf>
    <xf numFmtId="0" fontId="10" fillId="0" borderId="1" xfId="0" applyFont="1" applyBorder="1">
      <alignment vertical="center"/>
    </xf>
    <xf numFmtId="0" fontId="0" fillId="0" borderId="0" xfId="0">
      <alignment vertical="center"/>
    </xf>
    <xf numFmtId="0" fontId="10" fillId="0" borderId="1" xfId="0" applyFont="1" applyBorder="1">
      <alignment vertical="center"/>
    </xf>
    <xf numFmtId="177" fontId="10" fillId="0" borderId="1" xfId="0" applyNumberFormat="1" applyFont="1" applyBorder="1">
      <alignment vertical="center"/>
    </xf>
    <xf numFmtId="0" fontId="10" fillId="0" borderId="0" xfId="0" applyFont="1" applyBorder="1">
      <alignment vertical="center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Protection="1">
      <alignment vertical="center"/>
    </xf>
    <xf numFmtId="0" fontId="10" fillId="34" borderId="1" xfId="74" applyFont="1" applyFill="1" applyBorder="1" applyAlignment="1" applyProtection="1">
      <alignment horizontal="center" vertical="center"/>
    </xf>
    <xf numFmtId="0" fontId="11" fillId="34" borderId="1" xfId="74" applyFont="1" applyFill="1" applyBorder="1" applyAlignment="1" applyProtection="1">
      <alignment horizontal="center" vertical="center" wrapText="1"/>
    </xf>
    <xf numFmtId="0" fontId="38" fillId="0" borderId="0" xfId="0" applyFont="1" applyBorder="1" applyAlignment="1" applyProtection="1">
      <alignment horizontal="center" vertical="top" wrapText="1"/>
    </xf>
    <xf numFmtId="0" fontId="38" fillId="0" borderId="0" xfId="0" applyFont="1" applyBorder="1" applyAlignment="1" applyProtection="1">
      <alignment vertical="top" wrapText="1"/>
    </xf>
    <xf numFmtId="0" fontId="38" fillId="0" borderId="0" xfId="0" applyFont="1" applyBorder="1" applyAlignment="1" applyProtection="1">
      <alignment horizontal="left" vertical="top" wrapText="1"/>
    </xf>
    <xf numFmtId="0" fontId="38" fillId="0" borderId="0" xfId="0" applyFont="1" applyBorder="1" applyAlignment="1" applyProtection="1">
      <alignment horizontal="left" vertical="center" wrapText="1"/>
    </xf>
    <xf numFmtId="176" fontId="38" fillId="0" borderId="0" xfId="0" applyNumberFormat="1" applyFont="1" applyBorder="1" applyAlignment="1" applyProtection="1">
      <alignment horizontal="left" vertical="center" wrapText="1"/>
    </xf>
    <xf numFmtId="0" fontId="36" fillId="0" borderId="0" xfId="0" applyFont="1" applyBorder="1" applyAlignment="1" applyProtection="1">
      <alignment horizontal="center" vertical="center" wrapText="1"/>
    </xf>
    <xf numFmtId="0" fontId="37" fillId="0" borderId="0" xfId="0" applyFont="1" applyFill="1" applyAlignment="1" applyProtection="1">
      <alignment horizontal="center" vertical="center"/>
    </xf>
    <xf numFmtId="176" fontId="11" fillId="0" borderId="0" xfId="0" applyNumberFormat="1" applyFont="1" applyProtection="1">
      <alignment vertical="center"/>
    </xf>
    <xf numFmtId="0" fontId="36" fillId="0" borderId="0" xfId="0" applyFont="1" applyFill="1" applyBorder="1" applyProtection="1">
      <alignment vertical="center"/>
    </xf>
    <xf numFmtId="0" fontId="11" fillId="0" borderId="1" xfId="74" applyFont="1" applyBorder="1" applyAlignment="1" applyProtection="1">
      <alignment horizontal="center" vertical="center"/>
    </xf>
    <xf numFmtId="0" fontId="11" fillId="0" borderId="1" xfId="74" applyFont="1" applyBorder="1" applyAlignment="1" applyProtection="1">
      <alignment horizontal="center" vertical="center" wrapText="1"/>
    </xf>
    <xf numFmtId="14" fontId="37" fillId="0" borderId="0" xfId="0" applyNumberFormat="1" applyFont="1" applyFill="1" applyBorder="1" applyAlignment="1" applyProtection="1">
      <alignment vertical="center" wrapText="1"/>
    </xf>
    <xf numFmtId="0" fontId="37" fillId="0" borderId="0" xfId="0" applyFont="1" applyFill="1" applyBorder="1" applyAlignment="1" applyProtection="1">
      <alignment vertical="center" wrapText="1"/>
    </xf>
    <xf numFmtId="0" fontId="11" fillId="0" borderId="2" xfId="74" applyFont="1" applyBorder="1" applyAlignment="1" applyProtection="1">
      <alignment horizontal="center" vertical="center"/>
    </xf>
    <xf numFmtId="0" fontId="11" fillId="42" borderId="20" xfId="0" applyFont="1" applyFill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horizontal="center" vertical="center"/>
    </xf>
    <xf numFmtId="0" fontId="45" fillId="2" borderId="1" xfId="1" applyNumberFormat="1" applyFont="1" applyFill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37" fillId="0" borderId="15" xfId="73" applyFont="1" applyBorder="1" applyAlignment="1" applyProtection="1">
      <alignment horizontal="center" vertical="center" wrapText="1" shrinkToFit="1"/>
    </xf>
    <xf numFmtId="0" fontId="38" fillId="36" borderId="20" xfId="73" applyFont="1" applyFill="1" applyBorder="1" applyAlignment="1" applyProtection="1">
      <alignment horizontal="center" vertical="center"/>
    </xf>
    <xf numFmtId="0" fontId="43" fillId="38" borderId="1" xfId="73" applyFont="1" applyFill="1" applyBorder="1" applyAlignment="1" applyProtection="1">
      <alignment horizontal="center" vertical="center"/>
    </xf>
    <xf numFmtId="0" fontId="43" fillId="39" borderId="1" xfId="73" applyFont="1" applyFill="1" applyBorder="1" applyAlignment="1" applyProtection="1">
      <alignment horizontal="center" vertical="center"/>
    </xf>
    <xf numFmtId="0" fontId="38" fillId="36" borderId="18" xfId="73" applyFont="1" applyFill="1" applyBorder="1" applyAlignment="1" applyProtection="1">
      <alignment horizontal="center" vertical="center" wrapText="1"/>
    </xf>
    <xf numFmtId="0" fontId="36" fillId="35" borderId="23" xfId="73" applyFont="1" applyFill="1" applyBorder="1" applyAlignment="1" applyProtection="1">
      <alignment horizontal="center" vertical="center"/>
    </xf>
    <xf numFmtId="0" fontId="36" fillId="41" borderId="22" xfId="0" applyFont="1" applyFill="1" applyBorder="1" applyAlignment="1" applyProtection="1">
      <alignment horizontal="center" vertical="center"/>
    </xf>
    <xf numFmtId="0" fontId="39" fillId="39" borderId="22" xfId="0" applyFont="1" applyFill="1" applyBorder="1" applyAlignment="1" applyProtection="1">
      <alignment horizontal="center" vertical="center"/>
    </xf>
    <xf numFmtId="0" fontId="36" fillId="35" borderId="20" xfId="73" applyFont="1" applyFill="1" applyBorder="1" applyAlignment="1" applyProtection="1">
      <alignment horizontal="center" vertical="center" wrapText="1"/>
    </xf>
    <xf numFmtId="0" fontId="36" fillId="41" borderId="1" xfId="0" applyFont="1" applyFill="1" applyBorder="1" applyAlignment="1" applyProtection="1">
      <alignment horizontal="center" vertical="center"/>
    </xf>
    <xf numFmtId="0" fontId="39" fillId="39" borderId="1" xfId="0" applyFont="1" applyFill="1" applyBorder="1" applyAlignment="1" applyProtection="1">
      <alignment horizontal="center" vertical="center"/>
    </xf>
    <xf numFmtId="0" fontId="36" fillId="35" borderId="18" xfId="73" applyFont="1" applyFill="1" applyBorder="1" applyAlignment="1" applyProtection="1">
      <alignment horizontal="center" vertical="center"/>
    </xf>
    <xf numFmtId="0" fontId="39" fillId="2" borderId="17" xfId="0" applyFont="1" applyFill="1" applyBorder="1" applyAlignment="1" applyProtection="1">
      <alignment horizontal="center" vertical="center"/>
    </xf>
    <xf numFmtId="0" fontId="11" fillId="42" borderId="1" xfId="0" applyFont="1" applyFill="1" applyBorder="1" applyAlignment="1" applyProtection="1">
      <alignment horizontal="center" vertical="center"/>
    </xf>
    <xf numFmtId="0" fontId="45" fillId="42" borderId="1" xfId="1" applyNumberFormat="1" applyFont="1" applyFill="1" applyBorder="1" applyAlignment="1" applyProtection="1">
      <alignment horizontal="center" vertical="center"/>
    </xf>
    <xf numFmtId="0" fontId="45" fillId="2" borderId="1" xfId="0" applyFont="1" applyFill="1" applyBorder="1" applyAlignment="1" applyProtection="1">
      <alignment horizontal="center" vertical="center"/>
    </xf>
    <xf numFmtId="176" fontId="45" fillId="2" borderId="1" xfId="1" applyNumberFormat="1" applyFont="1" applyFill="1" applyBorder="1" applyAlignment="1" applyProtection="1">
      <alignment horizontal="center" vertical="center"/>
    </xf>
    <xf numFmtId="0" fontId="36" fillId="42" borderId="19" xfId="1" applyNumberFormat="1" applyFont="1" applyFill="1" applyBorder="1" applyAlignment="1" applyProtection="1">
      <alignment horizontal="center" vertical="center"/>
    </xf>
    <xf numFmtId="0" fontId="36" fillId="0" borderId="19" xfId="1" applyNumberFormat="1" applyFont="1" applyFill="1" applyBorder="1" applyAlignment="1" applyProtection="1">
      <alignment horizontal="center" vertical="center"/>
      <protection locked="0"/>
    </xf>
    <xf numFmtId="0" fontId="42" fillId="0" borderId="0" xfId="73" applyFont="1" applyFill="1" applyBorder="1" applyAlignment="1" applyProtection="1">
      <alignment horizontal="center" vertical="center"/>
    </xf>
    <xf numFmtId="0" fontId="43" fillId="0" borderId="0" xfId="73" applyFont="1" applyFill="1" applyBorder="1" applyAlignment="1" applyProtection="1">
      <alignment horizontal="center" vertical="center"/>
    </xf>
    <xf numFmtId="0" fontId="45" fillId="2" borderId="17" xfId="0" applyFont="1" applyFill="1" applyBorder="1" applyAlignment="1" applyProtection="1">
      <alignment horizontal="center" vertical="center"/>
    </xf>
    <xf numFmtId="0" fontId="45" fillId="2" borderId="17" xfId="1" applyNumberFormat="1" applyFont="1" applyFill="1" applyBorder="1" applyAlignment="1" applyProtection="1">
      <alignment horizontal="center" vertical="center"/>
    </xf>
    <xf numFmtId="176" fontId="45" fillId="2" borderId="17" xfId="1" applyNumberFormat="1" applyFont="1" applyFill="1" applyBorder="1" applyAlignment="1" applyProtection="1">
      <alignment horizontal="center" vertical="center"/>
    </xf>
    <xf numFmtId="0" fontId="36" fillId="0" borderId="16" xfId="1" applyNumberFormat="1" applyFont="1" applyFill="1" applyBorder="1" applyAlignment="1" applyProtection="1">
      <alignment horizontal="center" vertical="center"/>
      <protection locked="0"/>
    </xf>
    <xf numFmtId="0" fontId="36" fillId="2" borderId="34" xfId="1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36" fillId="0" borderId="0" xfId="0" applyFont="1" applyFill="1" applyAlignment="1" applyProtection="1">
      <alignment vertical="center"/>
    </xf>
    <xf numFmtId="0" fontId="39" fillId="45" borderId="17" xfId="0" applyFont="1" applyFill="1" applyBorder="1" applyAlignment="1" applyProtection="1">
      <alignment horizontal="center" vertical="center"/>
    </xf>
    <xf numFmtId="0" fontId="39" fillId="41" borderId="22" xfId="0" applyFont="1" applyFill="1" applyBorder="1" applyAlignment="1" applyProtection="1">
      <alignment horizontal="center" vertical="center"/>
    </xf>
    <xf numFmtId="0" fontId="36" fillId="39" borderId="1" xfId="0" applyFont="1" applyFill="1" applyBorder="1" applyAlignment="1" applyProtection="1">
      <alignment horizontal="center" vertical="center"/>
    </xf>
    <xf numFmtId="0" fontId="45" fillId="39" borderId="4" xfId="0" applyFont="1" applyFill="1" applyBorder="1" applyAlignment="1" applyProtection="1">
      <alignment horizontal="center" vertical="center" wrapText="1"/>
    </xf>
    <xf numFmtId="0" fontId="35" fillId="0" borderId="0" xfId="0" applyFont="1" applyFill="1" applyAlignment="1" applyProtection="1">
      <alignment vertical="center"/>
    </xf>
    <xf numFmtId="0" fontId="48" fillId="39" borderId="1" xfId="0" applyFont="1" applyFill="1" applyBorder="1" applyAlignment="1" applyProtection="1">
      <alignment horizontal="center" vertical="center"/>
    </xf>
    <xf numFmtId="0" fontId="10" fillId="34" borderId="2" xfId="74" applyFont="1" applyFill="1" applyBorder="1" applyAlignment="1" applyProtection="1">
      <alignment horizontal="center" vertical="center"/>
    </xf>
    <xf numFmtId="0" fontId="39" fillId="39" borderId="28" xfId="0" applyFont="1" applyFill="1" applyBorder="1" applyAlignment="1" applyProtection="1">
      <alignment horizontal="center" vertical="center"/>
    </xf>
    <xf numFmtId="0" fontId="37" fillId="0" borderId="0" xfId="73" applyFont="1" applyFill="1" applyBorder="1" applyAlignment="1" applyProtection="1">
      <alignment horizontal="left" vertical="center" shrinkToFit="1"/>
    </xf>
    <xf numFmtId="14" fontId="43" fillId="38" borderId="1" xfId="73" applyNumberFormat="1" applyFont="1" applyFill="1" applyBorder="1" applyAlignment="1" applyProtection="1">
      <alignment horizontal="center" vertical="center"/>
    </xf>
    <xf numFmtId="14" fontId="43" fillId="0" borderId="0" xfId="73" applyNumberFormat="1" applyFont="1" applyFill="1" applyBorder="1" applyAlignment="1" applyProtection="1">
      <alignment horizontal="center" vertical="center"/>
    </xf>
    <xf numFmtId="0" fontId="39" fillId="39" borderId="21" xfId="0" applyFont="1" applyFill="1" applyBorder="1" applyAlignment="1" applyProtection="1">
      <alignment horizontal="center" vertical="center"/>
    </xf>
    <xf numFmtId="0" fontId="39" fillId="39" borderId="40" xfId="0" applyFont="1" applyFill="1" applyBorder="1" applyAlignment="1" applyProtection="1">
      <alignment horizontal="center" vertical="center"/>
    </xf>
    <xf numFmtId="0" fontId="36" fillId="39" borderId="19" xfId="0" applyFont="1" applyFill="1" applyBorder="1" applyAlignment="1" applyProtection="1">
      <alignment horizontal="center" vertical="center"/>
    </xf>
    <xf numFmtId="0" fontId="36" fillId="39" borderId="34" xfId="0" applyFont="1" applyFill="1" applyBorder="1" applyAlignment="1" applyProtection="1">
      <alignment horizontal="center" vertical="center"/>
    </xf>
    <xf numFmtId="0" fontId="39" fillId="38" borderId="17" xfId="0" applyFont="1" applyFill="1" applyBorder="1" applyAlignment="1" applyProtection="1">
      <alignment horizontal="center" vertical="center"/>
    </xf>
    <xf numFmtId="0" fontId="39" fillId="38" borderId="16" xfId="0" applyFont="1" applyFill="1" applyBorder="1" applyAlignment="1" applyProtection="1">
      <alignment horizontal="center" vertical="center"/>
    </xf>
    <xf numFmtId="0" fontId="39" fillId="44" borderId="36" xfId="0" applyFont="1" applyFill="1" applyBorder="1" applyAlignment="1" applyProtection="1">
      <alignment horizontal="center" vertical="center"/>
    </xf>
    <xf numFmtId="178" fontId="45" fillId="42" borderId="1" xfId="1" applyNumberFormat="1" applyFont="1" applyFill="1" applyBorder="1" applyAlignment="1" applyProtection="1">
      <alignment horizontal="center" vertical="center"/>
    </xf>
    <xf numFmtId="179" fontId="36" fillId="42" borderId="1" xfId="1" applyNumberFormat="1" applyFont="1" applyFill="1" applyBorder="1" applyAlignment="1" applyProtection="1">
      <alignment horizontal="center" vertical="center"/>
    </xf>
    <xf numFmtId="0" fontId="45" fillId="0" borderId="1" xfId="1" applyNumberFormat="1" applyFont="1" applyFill="1" applyBorder="1" applyAlignment="1" applyProtection="1">
      <alignment horizontal="center" vertical="center"/>
    </xf>
    <xf numFmtId="0" fontId="47" fillId="43" borderId="0" xfId="0" applyFont="1" applyFill="1" applyAlignment="1" applyProtection="1">
      <alignment horizontal="center" vertical="center" wrapText="1"/>
    </xf>
    <xf numFmtId="0" fontId="47" fillId="43" borderId="0" xfId="73" applyFont="1" applyFill="1" applyAlignment="1" applyProtection="1">
      <alignment horizontal="center" vertical="center" wrapText="1"/>
    </xf>
    <xf numFmtId="0" fontId="45" fillId="0" borderId="1" xfId="0" applyFont="1" applyFill="1" applyBorder="1" applyAlignment="1" applyProtection="1">
      <alignment horizontal="center" vertical="center"/>
    </xf>
    <xf numFmtId="176" fontId="45" fillId="0" borderId="1" xfId="1" applyNumberFormat="1" applyFont="1" applyFill="1" applyBorder="1" applyAlignment="1" applyProtection="1">
      <alignment horizontal="center" vertical="center"/>
    </xf>
    <xf numFmtId="178" fontId="45" fillId="0" borderId="1" xfId="1" applyNumberFormat="1" applyFont="1" applyFill="1" applyBorder="1" applyAlignment="1" applyProtection="1">
      <alignment horizontal="center" vertical="center"/>
    </xf>
    <xf numFmtId="179" fontId="36" fillId="0" borderId="15" xfId="1" applyNumberFormat="1" applyFont="1" applyFill="1" applyBorder="1" applyAlignment="1" applyProtection="1">
      <alignment horizontal="center" vertical="center"/>
    </xf>
    <xf numFmtId="0" fontId="36" fillId="0" borderId="19" xfId="1" applyNumberFormat="1" applyFont="1" applyFill="1" applyBorder="1" applyAlignment="1" applyProtection="1">
      <alignment horizontal="center" vertical="center"/>
    </xf>
    <xf numFmtId="0" fontId="47" fillId="0" borderId="0" xfId="0" applyFont="1" applyAlignment="1" applyProtection="1">
      <alignment horizontal="center" vertical="center"/>
    </xf>
    <xf numFmtId="0" fontId="47" fillId="0" borderId="0" xfId="73" applyFont="1" applyAlignment="1" applyProtection="1">
      <alignment horizontal="center" vertical="center"/>
    </xf>
    <xf numFmtId="0" fontId="45" fillId="0" borderId="17" xfId="0" applyFont="1" applyFill="1" applyBorder="1" applyAlignment="1" applyProtection="1">
      <alignment horizontal="center" vertical="center"/>
    </xf>
    <xf numFmtId="0" fontId="45" fillId="0" borderId="17" xfId="1" applyNumberFormat="1" applyFont="1" applyFill="1" applyBorder="1" applyAlignment="1" applyProtection="1">
      <alignment horizontal="center" vertical="center"/>
    </xf>
    <xf numFmtId="176" fontId="45" fillId="0" borderId="17" xfId="1" applyNumberFormat="1" applyFont="1" applyFill="1" applyBorder="1" applyAlignment="1" applyProtection="1">
      <alignment horizontal="center" vertical="center"/>
    </xf>
    <xf numFmtId="178" fontId="45" fillId="0" borderId="17" xfId="1" applyNumberFormat="1" applyFont="1" applyFill="1" applyBorder="1" applyAlignment="1" applyProtection="1">
      <alignment horizontal="center" vertical="center"/>
    </xf>
    <xf numFmtId="179" fontId="36" fillId="0" borderId="35" xfId="1" applyNumberFormat="1" applyFont="1" applyFill="1" applyBorder="1" applyAlignment="1" applyProtection="1">
      <alignment horizontal="center" vertical="center"/>
    </xf>
    <xf numFmtId="0" fontId="36" fillId="0" borderId="16" xfId="1" applyNumberFormat="1" applyFont="1" applyFill="1" applyBorder="1" applyAlignment="1" applyProtection="1">
      <alignment horizontal="center" vertical="center"/>
    </xf>
    <xf numFmtId="0" fontId="36" fillId="2" borderId="36" xfId="1" applyNumberFormat="1" applyFont="1" applyFill="1" applyBorder="1" applyAlignment="1" applyProtection="1">
      <alignment horizontal="center" vertical="center"/>
    </xf>
    <xf numFmtId="178" fontId="45" fillId="36" borderId="1" xfId="1" applyNumberFormat="1" applyFont="1" applyFill="1" applyBorder="1" applyAlignment="1" applyProtection="1">
      <alignment horizontal="center" vertical="center"/>
    </xf>
    <xf numFmtId="0" fontId="51" fillId="0" borderId="0" xfId="73" applyFont="1" applyAlignment="1">
      <alignment horizontal="center" vertical="center"/>
    </xf>
    <xf numFmtId="14" fontId="51" fillId="0" borderId="0" xfId="73" applyNumberFormat="1" applyFont="1" applyAlignment="1">
      <alignment horizontal="center" vertical="center"/>
    </xf>
    <xf numFmtId="14" fontId="51" fillId="0" borderId="0" xfId="73" applyNumberFormat="1" applyFont="1" applyAlignment="1">
      <alignment horizontal="right" vertical="center"/>
    </xf>
    <xf numFmtId="49" fontId="51" fillId="0" borderId="0" xfId="73" applyNumberFormat="1" applyFont="1" applyAlignment="1">
      <alignment horizontal="left" vertical="center"/>
    </xf>
    <xf numFmtId="0" fontId="10" fillId="34" borderId="2" xfId="74" applyFont="1" applyFill="1" applyBorder="1" applyAlignment="1" applyProtection="1">
      <alignment horizontal="center" vertical="center"/>
    </xf>
    <xf numFmtId="0" fontId="39" fillId="39" borderId="28" xfId="0" applyFont="1" applyFill="1" applyBorder="1" applyAlignment="1" applyProtection="1">
      <alignment horizontal="center" vertical="center"/>
    </xf>
    <xf numFmtId="0" fontId="36" fillId="42" borderId="1" xfId="1" applyNumberFormat="1" applyFont="1" applyFill="1" applyBorder="1" applyAlignment="1" applyProtection="1">
      <alignment horizontal="center" vertical="center"/>
    </xf>
    <xf numFmtId="0" fontId="36" fillId="0" borderId="15" xfId="1" applyNumberFormat="1" applyFont="1" applyFill="1" applyBorder="1" applyAlignment="1" applyProtection="1">
      <alignment horizontal="center" vertical="center"/>
      <protection locked="0"/>
    </xf>
    <xf numFmtId="0" fontId="36" fillId="0" borderId="35" xfId="1" applyNumberFormat="1" applyFont="1" applyFill="1" applyBorder="1" applyAlignment="1" applyProtection="1">
      <alignment horizontal="center" vertical="center"/>
      <protection locked="0"/>
    </xf>
    <xf numFmtId="0" fontId="2" fillId="0" borderId="0" xfId="78" applyFill="1">
      <alignment vertical="center"/>
    </xf>
    <xf numFmtId="0" fontId="53" fillId="0" borderId="1" xfId="81" applyFill="1" applyBorder="1" applyAlignment="1" applyProtection="1">
      <alignment vertical="center" wrapText="1"/>
    </xf>
    <xf numFmtId="0" fontId="11" fillId="0" borderId="0" xfId="0" applyFont="1" applyBorder="1" applyAlignment="1" applyProtection="1">
      <alignment horizontal="center" vertical="center"/>
    </xf>
    <xf numFmtId="0" fontId="45" fillId="0" borderId="0" xfId="0" applyFont="1" applyFill="1" applyBorder="1" applyAlignment="1" applyProtection="1">
      <alignment horizontal="center" vertical="center"/>
      <protection locked="0"/>
    </xf>
    <xf numFmtId="0" fontId="45" fillId="0" borderId="0" xfId="1" applyNumberFormat="1" applyFont="1" applyFill="1" applyBorder="1" applyAlignment="1" applyProtection="1">
      <alignment horizontal="center" vertical="center"/>
      <protection locked="0"/>
    </xf>
    <xf numFmtId="0" fontId="36" fillId="0" borderId="0" xfId="1" applyNumberFormat="1" applyFont="1" applyFill="1" applyBorder="1" applyAlignment="1" applyProtection="1">
      <alignment horizontal="center" vertical="center"/>
      <protection locked="0"/>
    </xf>
    <xf numFmtId="49" fontId="45" fillId="0" borderId="0" xfId="1" applyNumberFormat="1" applyFont="1" applyFill="1" applyBorder="1" applyAlignment="1" applyProtection="1">
      <alignment horizontal="center" vertical="center"/>
      <protection locked="0"/>
    </xf>
    <xf numFmtId="0" fontId="56" fillId="0" borderId="1" xfId="78" applyFont="1" applyFill="1" applyBorder="1">
      <alignment vertical="center"/>
    </xf>
    <xf numFmtId="0" fontId="57" fillId="0" borderId="0" xfId="78" applyFont="1" applyFill="1">
      <alignment vertical="center"/>
    </xf>
    <xf numFmtId="14" fontId="43" fillId="0" borderId="1" xfId="73" applyNumberFormat="1" applyFont="1" applyFill="1" applyBorder="1" applyAlignment="1" applyProtection="1">
      <alignment horizontal="center" vertical="center"/>
      <protection locked="0"/>
    </xf>
    <xf numFmtId="0" fontId="39" fillId="0" borderId="48" xfId="0" applyFont="1" applyFill="1" applyBorder="1" applyAlignment="1" applyProtection="1">
      <alignment horizontal="center" vertical="center"/>
    </xf>
    <xf numFmtId="0" fontId="36" fillId="0" borderId="48" xfId="0" applyFont="1" applyFill="1" applyBorder="1" applyAlignment="1" applyProtection="1">
      <alignment horizontal="center" vertical="center"/>
    </xf>
    <xf numFmtId="0" fontId="39" fillId="0" borderId="49" xfId="0" applyFont="1" applyFill="1" applyBorder="1" applyAlignment="1" applyProtection="1">
      <alignment horizontal="center" vertical="center"/>
    </xf>
    <xf numFmtId="0" fontId="39" fillId="0" borderId="0" xfId="0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center" vertical="center"/>
    </xf>
    <xf numFmtId="0" fontId="39" fillId="0" borderId="46" xfId="0" applyFont="1" applyFill="1" applyBorder="1" applyAlignment="1" applyProtection="1">
      <alignment horizontal="center" vertical="center"/>
    </xf>
    <xf numFmtId="0" fontId="36" fillId="42" borderId="20" xfId="1" applyNumberFormat="1" applyFont="1" applyFill="1" applyBorder="1" applyAlignment="1" applyProtection="1">
      <alignment horizontal="center" vertical="center"/>
    </xf>
    <xf numFmtId="0" fontId="36" fillId="0" borderId="20" xfId="1" applyNumberFormat="1" applyFont="1" applyFill="1" applyBorder="1" applyAlignment="1" applyProtection="1">
      <alignment horizontal="center" vertical="center"/>
      <protection locked="0"/>
    </xf>
    <xf numFmtId="0" fontId="36" fillId="0" borderId="18" xfId="1" applyNumberFormat="1" applyFont="1" applyFill="1" applyBorder="1" applyAlignment="1" applyProtection="1">
      <alignment horizontal="center" vertical="center"/>
      <protection locked="0"/>
    </xf>
    <xf numFmtId="0" fontId="36" fillId="0" borderId="0" xfId="1" applyNumberFormat="1" applyFont="1" applyFill="1" applyBorder="1" applyAlignment="1" applyProtection="1">
      <alignment horizontal="center" vertical="center"/>
    </xf>
    <xf numFmtId="0" fontId="11" fillId="46" borderId="0" xfId="0" applyFont="1" applyFill="1" applyAlignment="1" applyProtection="1">
      <alignment horizontal="center" vertical="center"/>
    </xf>
    <xf numFmtId="0" fontId="45" fillId="0" borderId="0" xfId="0" applyFont="1" applyFill="1" applyBorder="1" applyAlignment="1" applyProtection="1">
      <alignment horizontal="center" vertical="center"/>
    </xf>
    <xf numFmtId="0" fontId="45" fillId="0" borderId="0" xfId="1" applyNumberFormat="1" applyFont="1" applyFill="1" applyBorder="1" applyAlignment="1" applyProtection="1">
      <alignment horizontal="center" vertical="center"/>
    </xf>
    <xf numFmtId="176" fontId="45" fillId="0" borderId="0" xfId="1" applyNumberFormat="1" applyFont="1" applyFill="1" applyBorder="1" applyAlignment="1" applyProtection="1">
      <alignment horizontal="center" vertical="center"/>
    </xf>
    <xf numFmtId="0" fontId="11" fillId="0" borderId="0" xfId="74" applyFont="1" applyFill="1" applyBorder="1" applyAlignment="1" applyProtection="1">
      <alignment horizontal="center" vertical="center"/>
    </xf>
    <xf numFmtId="0" fontId="11" fillId="0" borderId="0" xfId="74" applyFont="1" applyFill="1" applyBorder="1" applyAlignment="1" applyProtection="1">
      <alignment horizontal="center" vertical="center" wrapText="1"/>
    </xf>
    <xf numFmtId="0" fontId="11" fillId="42" borderId="2" xfId="74" applyFont="1" applyFill="1" applyBorder="1" applyAlignment="1" applyProtection="1">
      <alignment horizontal="center" vertical="center"/>
    </xf>
    <xf numFmtId="0" fontId="11" fillId="42" borderId="1" xfId="74" applyFont="1" applyFill="1" applyBorder="1" applyAlignment="1" applyProtection="1">
      <alignment horizontal="center" vertical="center"/>
    </xf>
    <xf numFmtId="0" fontId="11" fillId="42" borderId="1" xfId="74" applyFont="1" applyFill="1" applyBorder="1" applyAlignment="1" applyProtection="1">
      <alignment horizontal="center" vertical="center" wrapText="1"/>
    </xf>
    <xf numFmtId="0" fontId="11" fillId="43" borderId="0" xfId="0" applyFont="1" applyFill="1" applyAlignment="1" applyProtection="1">
      <alignment horizontal="center" vertical="center" wrapText="1"/>
    </xf>
    <xf numFmtId="0" fontId="36" fillId="0" borderId="20" xfId="1" applyNumberFormat="1" applyFont="1" applyFill="1" applyBorder="1" applyAlignment="1" applyProtection="1">
      <alignment horizontal="center" vertical="center"/>
    </xf>
    <xf numFmtId="0" fontId="7" fillId="0" borderId="1" xfId="78" applyFont="1" applyFill="1" applyBorder="1" applyAlignment="1">
      <alignment horizontal="center" vertical="center"/>
    </xf>
    <xf numFmtId="0" fontId="39" fillId="41" borderId="4" xfId="0" applyFont="1" applyFill="1" applyBorder="1" applyAlignment="1" applyProtection="1">
      <alignment horizontal="center" vertical="center" wrapText="1"/>
    </xf>
    <xf numFmtId="0" fontId="36" fillId="42" borderId="20" xfId="0" applyFont="1" applyFill="1" applyBorder="1" applyAlignment="1" applyProtection="1">
      <alignment horizontal="center" vertical="center"/>
    </xf>
    <xf numFmtId="0" fontId="36" fillId="2" borderId="1" xfId="0" applyFont="1" applyFill="1" applyBorder="1" applyAlignment="1" applyProtection="1">
      <alignment horizontal="center" vertical="center"/>
    </xf>
    <xf numFmtId="0" fontId="36" fillId="42" borderId="1" xfId="0" applyFont="1" applyFill="1" applyBorder="1" applyAlignment="1" applyProtection="1">
      <alignment horizontal="center" vertical="center"/>
    </xf>
    <xf numFmtId="0" fontId="39" fillId="2" borderId="1" xfId="1" applyNumberFormat="1" applyFont="1" applyFill="1" applyBorder="1" applyAlignment="1" applyProtection="1">
      <alignment horizontal="center" vertical="center"/>
    </xf>
    <xf numFmtId="0" fontId="39" fillId="42" borderId="1" xfId="1" applyNumberFormat="1" applyFont="1" applyFill="1" applyBorder="1" applyAlignment="1" applyProtection="1">
      <alignment horizontal="center" vertical="center"/>
    </xf>
    <xf numFmtId="176" fontId="39" fillId="2" borderId="1" xfId="1" applyNumberFormat="1" applyFont="1" applyFill="1" applyBorder="1" applyAlignment="1" applyProtection="1">
      <alignment horizontal="center" vertical="center"/>
    </xf>
    <xf numFmtId="0" fontId="36" fillId="0" borderId="20" xfId="0" applyFont="1" applyBorder="1" applyAlignment="1" applyProtection="1">
      <alignment horizontal="center" vertical="center"/>
    </xf>
    <xf numFmtId="0" fontId="39" fillId="2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/>
      <protection locked="0"/>
    </xf>
    <xf numFmtId="0" fontId="39" fillId="0" borderId="1" xfId="1" applyNumberFormat="1" applyFont="1" applyFill="1" applyBorder="1" applyAlignment="1" applyProtection="1">
      <alignment horizontal="center" vertical="center"/>
      <protection locked="0"/>
    </xf>
    <xf numFmtId="0" fontId="39" fillId="2" borderId="1" xfId="1" applyNumberFormat="1" applyFont="1" applyFill="1" applyBorder="1" applyAlignment="1" applyProtection="1">
      <alignment horizontal="center" vertical="center"/>
      <protection locked="0"/>
    </xf>
    <xf numFmtId="49" fontId="39" fillId="0" borderId="1" xfId="1" applyNumberFormat="1" applyFont="1" applyFill="1" applyBorder="1" applyAlignment="1" applyProtection="1">
      <alignment horizontal="center" vertical="center"/>
      <protection locked="0"/>
    </xf>
    <xf numFmtId="0" fontId="36" fillId="0" borderId="18" xfId="0" applyFont="1" applyBorder="1" applyAlignment="1" applyProtection="1">
      <alignment horizontal="center" vertical="center"/>
    </xf>
    <xf numFmtId="0" fontId="39" fillId="0" borderId="17" xfId="0" applyFont="1" applyFill="1" applyBorder="1" applyAlignment="1" applyProtection="1">
      <alignment horizontal="center" vertical="center"/>
      <protection locked="0"/>
    </xf>
    <xf numFmtId="0" fontId="39" fillId="2" borderId="17" xfId="1" applyNumberFormat="1" applyFont="1" applyFill="1" applyBorder="1" applyAlignment="1" applyProtection="1">
      <alignment horizontal="center" vertical="center"/>
    </xf>
    <xf numFmtId="0" fontId="39" fillId="0" borderId="17" xfId="1" applyNumberFormat="1" applyFont="1" applyFill="1" applyBorder="1" applyAlignment="1" applyProtection="1">
      <alignment horizontal="center" vertical="center"/>
      <protection locked="0"/>
    </xf>
    <xf numFmtId="176" fontId="39" fillId="2" borderId="17" xfId="1" applyNumberFormat="1" applyFont="1" applyFill="1" applyBorder="1" applyAlignment="1" applyProtection="1">
      <alignment horizontal="center" vertical="center"/>
    </xf>
    <xf numFmtId="49" fontId="39" fillId="0" borderId="17" xfId="1" applyNumberFormat="1" applyFont="1" applyFill="1" applyBorder="1" applyAlignment="1" applyProtection="1">
      <alignment horizontal="center" vertical="center"/>
      <protection locked="0"/>
    </xf>
    <xf numFmtId="49" fontId="39" fillId="42" borderId="1" xfId="1" applyNumberFormat="1" applyFont="1" applyFill="1" applyBorder="1" applyAlignment="1" applyProtection="1">
      <alignment horizontal="center" vertical="center"/>
    </xf>
    <xf numFmtId="0" fontId="42" fillId="37" borderId="15" xfId="73" applyFont="1" applyFill="1" applyBorder="1" applyAlignment="1" applyProtection="1">
      <alignment horizontal="center" vertical="center"/>
    </xf>
    <xf numFmtId="0" fontId="42" fillId="37" borderId="14" xfId="73" applyFont="1" applyFill="1" applyBorder="1" applyAlignment="1" applyProtection="1">
      <alignment horizontal="center" vertical="center"/>
    </xf>
    <xf numFmtId="0" fontId="42" fillId="37" borderId="2" xfId="73" applyFont="1" applyFill="1" applyBorder="1" applyAlignment="1" applyProtection="1">
      <alignment horizontal="center" vertical="center"/>
    </xf>
    <xf numFmtId="0" fontId="44" fillId="40" borderId="48" xfId="73" applyFont="1" applyFill="1" applyBorder="1" applyAlignment="1" applyProtection="1">
      <alignment horizontal="center" vertical="center"/>
    </xf>
    <xf numFmtId="0" fontId="44" fillId="40" borderId="0" xfId="73" applyFont="1" applyFill="1" applyBorder="1" applyAlignment="1" applyProtection="1">
      <alignment horizontal="center" vertical="center"/>
    </xf>
    <xf numFmtId="0" fontId="37" fillId="0" borderId="15" xfId="73" applyFont="1" applyBorder="1" applyAlignment="1" applyProtection="1">
      <alignment horizontal="center" vertical="center"/>
    </xf>
    <xf numFmtId="0" fontId="37" fillId="0" borderId="25" xfId="73" applyFont="1" applyBorder="1" applyAlignment="1" applyProtection="1">
      <alignment horizontal="center" vertical="center"/>
    </xf>
    <xf numFmtId="0" fontId="37" fillId="0" borderId="26" xfId="73" applyFont="1" applyBorder="1" applyAlignment="1" applyProtection="1">
      <alignment horizontal="left" vertical="center" shrinkToFit="1"/>
      <protection locked="0"/>
    </xf>
    <xf numFmtId="0" fontId="37" fillId="0" borderId="24" xfId="73" applyFont="1" applyBorder="1" applyAlignment="1" applyProtection="1">
      <alignment horizontal="left" vertical="center" shrinkToFit="1"/>
      <protection locked="0"/>
    </xf>
    <xf numFmtId="0" fontId="40" fillId="0" borderId="43" xfId="73" applyFont="1" applyBorder="1" applyAlignment="1" applyProtection="1">
      <alignment horizontal="center" vertical="center" wrapText="1"/>
    </xf>
    <xf numFmtId="0" fontId="40" fillId="0" borderId="0" xfId="73" applyFont="1" applyBorder="1" applyAlignment="1" applyProtection="1">
      <alignment horizontal="center" vertical="center" wrapText="1"/>
    </xf>
    <xf numFmtId="0" fontId="40" fillId="0" borderId="44" xfId="73" applyFont="1" applyBorder="1" applyAlignment="1" applyProtection="1">
      <alignment horizontal="center" vertical="center" wrapText="1"/>
    </xf>
    <xf numFmtId="0" fontId="38" fillId="0" borderId="1" xfId="80" applyFont="1" applyBorder="1" applyAlignment="1">
      <alignment horizontal="left" vertical="center" wrapText="1"/>
    </xf>
    <xf numFmtId="0" fontId="40" fillId="0" borderId="15" xfId="73" applyFont="1" applyBorder="1" applyAlignment="1" applyProtection="1">
      <alignment horizontal="center" vertical="center" wrapText="1"/>
    </xf>
    <xf numFmtId="0" fontId="40" fillId="0" borderId="14" xfId="73" applyFont="1" applyBorder="1" applyAlignment="1" applyProtection="1">
      <alignment horizontal="center" vertical="center" wrapText="1"/>
    </xf>
    <xf numFmtId="0" fontId="40" fillId="0" borderId="34" xfId="73" applyFont="1" applyBorder="1" applyAlignment="1" applyProtection="1">
      <alignment horizontal="center" vertical="center" wrapText="1"/>
    </xf>
    <xf numFmtId="0" fontId="40" fillId="0" borderId="45" xfId="73" applyFont="1" applyBorder="1" applyAlignment="1" applyProtection="1">
      <alignment horizontal="center" vertical="center" wrapText="1"/>
    </xf>
    <xf numFmtId="0" fontId="40" fillId="0" borderId="46" xfId="73" applyFont="1" applyBorder="1" applyAlignment="1" applyProtection="1">
      <alignment horizontal="center" vertical="center" wrapText="1"/>
    </xf>
    <xf numFmtId="0" fontId="40" fillId="0" borderId="47" xfId="73" applyFont="1" applyBorder="1" applyAlignment="1" applyProtection="1">
      <alignment horizontal="center" vertical="center" wrapText="1"/>
    </xf>
    <xf numFmtId="0" fontId="39" fillId="41" borderId="28" xfId="0" applyFont="1" applyFill="1" applyBorder="1" applyAlignment="1" applyProtection="1">
      <alignment horizontal="center" vertical="center"/>
    </xf>
    <xf numFmtId="0" fontId="39" fillId="41" borderId="33" xfId="0" applyFont="1" applyFill="1" applyBorder="1" applyAlignment="1" applyProtection="1">
      <alignment horizontal="center" vertical="center"/>
    </xf>
    <xf numFmtId="0" fontId="39" fillId="41" borderId="29" xfId="0" applyFont="1" applyFill="1" applyBorder="1" applyAlignment="1" applyProtection="1">
      <alignment horizontal="center" vertical="center"/>
    </xf>
    <xf numFmtId="0" fontId="39" fillId="0" borderId="30" xfId="0" applyFont="1" applyFill="1" applyBorder="1" applyAlignment="1" applyProtection="1">
      <alignment horizontal="center" vertical="center"/>
    </xf>
    <xf numFmtId="0" fontId="39" fillId="0" borderId="31" xfId="0" applyFont="1" applyFill="1" applyBorder="1" applyAlignment="1" applyProtection="1">
      <alignment horizontal="center" vertical="center"/>
    </xf>
    <xf numFmtId="0" fontId="39" fillId="41" borderId="27" xfId="0" applyFont="1" applyFill="1" applyBorder="1" applyAlignment="1" applyProtection="1">
      <alignment horizontal="center" vertical="center"/>
    </xf>
    <xf numFmtId="0" fontId="39" fillId="41" borderId="3" xfId="0" applyFont="1" applyFill="1" applyBorder="1" applyAlignment="1" applyProtection="1">
      <alignment horizontal="center" vertical="center"/>
    </xf>
    <xf numFmtId="0" fontId="39" fillId="41" borderId="4" xfId="0" applyFont="1" applyFill="1" applyBorder="1" applyAlignment="1" applyProtection="1">
      <alignment horizontal="center" vertical="center"/>
    </xf>
    <xf numFmtId="0" fontId="39" fillId="39" borderId="3" xfId="0" applyFont="1" applyFill="1" applyBorder="1" applyAlignment="1" applyProtection="1">
      <alignment horizontal="center" vertical="center" wrapText="1"/>
    </xf>
    <xf numFmtId="0" fontId="39" fillId="39" borderId="4" xfId="0" applyFont="1" applyFill="1" applyBorder="1" applyAlignment="1" applyProtection="1">
      <alignment horizontal="center" vertical="center"/>
    </xf>
    <xf numFmtId="0" fontId="10" fillId="34" borderId="14" xfId="74" applyFont="1" applyFill="1" applyBorder="1" applyAlignment="1" applyProtection="1">
      <alignment horizontal="center" vertical="center"/>
    </xf>
    <xf numFmtId="0" fontId="10" fillId="34" borderId="2" xfId="74" applyFont="1" applyFill="1" applyBorder="1" applyAlignment="1" applyProtection="1">
      <alignment horizontal="center" vertical="center"/>
    </xf>
    <xf numFmtId="176" fontId="39" fillId="39" borderId="3" xfId="0" applyNumberFormat="1" applyFont="1" applyFill="1" applyBorder="1" applyAlignment="1" applyProtection="1">
      <alignment horizontal="center" vertical="center" wrapText="1"/>
    </xf>
    <xf numFmtId="176" fontId="39" fillId="39" borderId="4" xfId="0" applyNumberFormat="1" applyFont="1" applyFill="1" applyBorder="1" applyAlignment="1" applyProtection="1">
      <alignment horizontal="center" vertical="center"/>
    </xf>
    <xf numFmtId="0" fontId="39" fillId="39" borderId="37" xfId="0" applyFont="1" applyFill="1" applyBorder="1" applyAlignment="1" applyProtection="1">
      <alignment horizontal="center" vertical="center" wrapText="1"/>
    </xf>
    <xf numFmtId="0" fontId="39" fillId="39" borderId="38" xfId="0" applyFont="1" applyFill="1" applyBorder="1" applyAlignment="1" applyProtection="1">
      <alignment horizontal="center" vertical="center"/>
    </xf>
    <xf numFmtId="0" fontId="39" fillId="39" borderId="39" xfId="0" applyFont="1" applyFill="1" applyBorder="1" applyAlignment="1" applyProtection="1">
      <alignment horizontal="center" vertical="center"/>
    </xf>
    <xf numFmtId="0" fontId="39" fillId="39" borderId="42" xfId="0" applyFont="1" applyFill="1" applyBorder="1" applyAlignment="1" applyProtection="1">
      <alignment horizontal="center" vertical="center"/>
    </xf>
    <xf numFmtId="0" fontId="39" fillId="39" borderId="32" xfId="0" applyFont="1" applyFill="1" applyBorder="1" applyAlignment="1" applyProtection="1">
      <alignment horizontal="center" vertical="center"/>
    </xf>
    <xf numFmtId="0" fontId="39" fillId="39" borderId="23" xfId="0" applyFont="1" applyFill="1" applyBorder="1" applyAlignment="1" applyProtection="1">
      <alignment horizontal="center" vertical="center" wrapText="1"/>
    </xf>
    <xf numFmtId="0" fontId="39" fillId="39" borderId="20" xfId="0" applyFont="1" applyFill="1" applyBorder="1" applyAlignment="1" applyProtection="1">
      <alignment horizontal="center" vertical="center" wrapText="1"/>
    </xf>
    <xf numFmtId="0" fontId="39" fillId="39" borderId="21" xfId="0" applyFont="1" applyFill="1" applyBorder="1" applyAlignment="1" applyProtection="1">
      <alignment horizontal="center" vertical="center" wrapText="1"/>
    </xf>
    <xf numFmtId="0" fontId="39" fillId="39" borderId="19" xfId="0" applyFont="1" applyFill="1" applyBorder="1" applyAlignment="1" applyProtection="1">
      <alignment horizontal="center" vertical="center" wrapText="1"/>
    </xf>
    <xf numFmtId="0" fontId="7" fillId="0" borderId="3" xfId="78" applyFont="1" applyFill="1" applyBorder="1" applyAlignment="1">
      <alignment horizontal="center" vertical="top" wrapText="1"/>
    </xf>
    <xf numFmtId="0" fontId="7" fillId="0" borderId="27" xfId="78" applyFont="1" applyFill="1" applyBorder="1" applyAlignment="1">
      <alignment horizontal="center" vertical="top" wrapText="1"/>
    </xf>
    <xf numFmtId="0" fontId="7" fillId="0" borderId="4" xfId="78" applyFont="1" applyFill="1" applyBorder="1" applyAlignment="1">
      <alignment horizontal="center" vertical="top" wrapText="1"/>
    </xf>
    <xf numFmtId="0" fontId="50" fillId="0" borderId="3" xfId="78" applyFont="1" applyFill="1" applyBorder="1" applyAlignment="1">
      <alignment vertical="center" wrapText="1"/>
    </xf>
    <xf numFmtId="0" fontId="50" fillId="0" borderId="27" xfId="78" applyFont="1" applyFill="1" applyBorder="1" applyAlignment="1">
      <alignment vertical="center" wrapText="1"/>
    </xf>
    <xf numFmtId="0" fontId="50" fillId="0" borderId="4" xfId="78" applyFont="1" applyFill="1" applyBorder="1" applyAlignment="1">
      <alignment vertical="center" wrapText="1"/>
    </xf>
    <xf numFmtId="0" fontId="37" fillId="0" borderId="26" xfId="73" applyFont="1" applyBorder="1" applyAlignment="1" applyProtection="1">
      <alignment horizontal="left" vertical="center" shrinkToFit="1"/>
    </xf>
    <xf numFmtId="0" fontId="37" fillId="0" borderId="24" xfId="73" applyFont="1" applyBorder="1" applyAlignment="1" applyProtection="1">
      <alignment horizontal="left" vertical="center" shrinkToFit="1"/>
    </xf>
    <xf numFmtId="0" fontId="38" fillId="0" borderId="1" xfId="73" applyFont="1" applyBorder="1" applyAlignment="1" applyProtection="1">
      <alignment horizontal="left" vertical="top" wrapText="1"/>
    </xf>
    <xf numFmtId="0" fontId="39" fillId="39" borderId="28" xfId="0" applyFont="1" applyFill="1" applyBorder="1" applyAlignment="1" applyProtection="1">
      <alignment horizontal="center" vertical="center"/>
    </xf>
    <xf numFmtId="0" fontId="39" fillId="39" borderId="33" xfId="0" applyFont="1" applyFill="1" applyBorder="1" applyAlignment="1" applyProtection="1">
      <alignment horizontal="center" vertical="center"/>
    </xf>
    <xf numFmtId="0" fontId="39" fillId="39" borderId="29" xfId="0" applyFont="1" applyFill="1" applyBorder="1" applyAlignment="1" applyProtection="1">
      <alignment horizontal="center" vertical="center"/>
    </xf>
    <xf numFmtId="0" fontId="45" fillId="0" borderId="30" xfId="0" applyFont="1" applyFill="1" applyBorder="1" applyAlignment="1" applyProtection="1">
      <alignment horizontal="center" vertical="center"/>
    </xf>
    <xf numFmtId="0" fontId="45" fillId="0" borderId="31" xfId="0" applyFont="1" applyFill="1" applyBorder="1" applyAlignment="1" applyProtection="1">
      <alignment horizontal="center" vertical="center"/>
    </xf>
    <xf numFmtId="0" fontId="45" fillId="41" borderId="27" xfId="0" applyFont="1" applyFill="1" applyBorder="1" applyAlignment="1" applyProtection="1">
      <alignment horizontal="center" vertical="center"/>
    </xf>
    <xf numFmtId="0" fontId="45" fillId="41" borderId="3" xfId="0" applyFont="1" applyFill="1" applyBorder="1" applyAlignment="1" applyProtection="1">
      <alignment horizontal="center" vertical="center"/>
    </xf>
    <xf numFmtId="0" fontId="45" fillId="41" borderId="4" xfId="0" applyFont="1" applyFill="1" applyBorder="1" applyAlignment="1" applyProtection="1">
      <alignment horizontal="center" vertical="center"/>
    </xf>
    <xf numFmtId="0" fontId="45" fillId="39" borderId="3" xfId="0" applyFont="1" applyFill="1" applyBorder="1" applyAlignment="1" applyProtection="1">
      <alignment horizontal="center" vertical="center" wrapText="1"/>
    </xf>
    <xf numFmtId="0" fontId="45" fillId="39" borderId="4" xfId="0" applyFont="1" applyFill="1" applyBorder="1" applyAlignment="1" applyProtection="1">
      <alignment horizontal="center" vertical="center"/>
    </xf>
    <xf numFmtId="0" fontId="45" fillId="39" borderId="39" xfId="0" applyFont="1" applyFill="1" applyBorder="1" applyAlignment="1" applyProtection="1">
      <alignment horizontal="center" vertical="center"/>
    </xf>
    <xf numFmtId="176" fontId="45" fillId="39" borderId="3" xfId="0" applyNumberFormat="1" applyFont="1" applyFill="1" applyBorder="1" applyAlignment="1" applyProtection="1">
      <alignment horizontal="center" vertical="center" wrapText="1"/>
    </xf>
    <xf numFmtId="176" fontId="45" fillId="39" borderId="4" xfId="0" applyNumberFormat="1" applyFont="1" applyFill="1" applyBorder="1" applyAlignment="1" applyProtection="1">
      <alignment horizontal="center" vertical="center"/>
    </xf>
    <xf numFmtId="0" fontId="45" fillId="39" borderId="28" xfId="0" applyFont="1" applyFill="1" applyBorder="1" applyAlignment="1" applyProtection="1">
      <alignment horizontal="center" vertical="center"/>
    </xf>
    <xf numFmtId="0" fontId="45" fillId="39" borderId="33" xfId="0" applyFont="1" applyFill="1" applyBorder="1" applyAlignment="1" applyProtection="1">
      <alignment horizontal="center" vertical="center"/>
    </xf>
    <xf numFmtId="0" fontId="45" fillId="39" borderId="29" xfId="0" applyFont="1" applyFill="1" applyBorder="1" applyAlignment="1" applyProtection="1">
      <alignment horizontal="center" vertical="center"/>
    </xf>
    <xf numFmtId="0" fontId="39" fillId="39" borderId="41" xfId="0" applyFont="1" applyFill="1" applyBorder="1" applyAlignment="1" applyProtection="1">
      <alignment horizontal="center" vertical="center" wrapText="1"/>
    </xf>
    <xf numFmtId="0" fontId="39" fillId="39" borderId="34" xfId="0" applyFont="1" applyFill="1" applyBorder="1" applyAlignment="1" applyProtection="1">
      <alignment horizontal="center" vertical="center" wrapText="1"/>
    </xf>
  </cellXfs>
  <cellStyles count="82">
    <cellStyle name="20% - アクセント 1 2" xfId="15" xr:uid="{00000000-0005-0000-0000-000000000000}"/>
    <cellStyle name="20% - アクセント 2 2" xfId="16" xr:uid="{00000000-0005-0000-0000-000001000000}"/>
    <cellStyle name="20% - アクセント 3 2" xfId="17" xr:uid="{00000000-0005-0000-0000-000002000000}"/>
    <cellStyle name="20% - アクセント 4 2" xfId="18" xr:uid="{00000000-0005-0000-0000-000003000000}"/>
    <cellStyle name="20% - アクセント 5 2" xfId="19" xr:uid="{00000000-0005-0000-0000-000004000000}"/>
    <cellStyle name="20% - アクセント 6 2" xfId="20" xr:uid="{00000000-0005-0000-0000-000005000000}"/>
    <cellStyle name="40% - アクセント 1 2" xfId="21" xr:uid="{00000000-0005-0000-0000-000006000000}"/>
    <cellStyle name="40% - アクセント 2 2" xfId="22" xr:uid="{00000000-0005-0000-0000-000007000000}"/>
    <cellStyle name="40% - アクセント 3 2" xfId="23" xr:uid="{00000000-0005-0000-0000-000008000000}"/>
    <cellStyle name="40% - アクセント 4 2" xfId="24" xr:uid="{00000000-0005-0000-0000-000009000000}"/>
    <cellStyle name="40% - アクセント 5 2" xfId="25" xr:uid="{00000000-0005-0000-0000-00000A000000}"/>
    <cellStyle name="40% - アクセント 6 2" xfId="26" xr:uid="{00000000-0005-0000-0000-00000B000000}"/>
    <cellStyle name="60% - アクセント 1 2" xfId="27" xr:uid="{00000000-0005-0000-0000-00000C000000}"/>
    <cellStyle name="60% - アクセント 2 2" xfId="28" xr:uid="{00000000-0005-0000-0000-00000D000000}"/>
    <cellStyle name="60% - アクセント 3 2" xfId="29" xr:uid="{00000000-0005-0000-0000-00000E000000}"/>
    <cellStyle name="60% - アクセント 4 2" xfId="30" xr:uid="{00000000-0005-0000-0000-00000F000000}"/>
    <cellStyle name="60% - アクセント 5 2" xfId="31" xr:uid="{00000000-0005-0000-0000-000010000000}"/>
    <cellStyle name="60% - アクセント 6 2" xfId="32" xr:uid="{00000000-0005-0000-0000-000011000000}"/>
    <cellStyle name="アクセント 1 2" xfId="33" xr:uid="{00000000-0005-0000-0000-000012000000}"/>
    <cellStyle name="アクセント 2 2" xfId="34" xr:uid="{00000000-0005-0000-0000-000013000000}"/>
    <cellStyle name="アクセント 3 2" xfId="35" xr:uid="{00000000-0005-0000-0000-000014000000}"/>
    <cellStyle name="アクセント 4 2" xfId="36" xr:uid="{00000000-0005-0000-0000-000015000000}"/>
    <cellStyle name="アクセント 5 2" xfId="37" xr:uid="{00000000-0005-0000-0000-000016000000}"/>
    <cellStyle name="アクセント 6 2" xfId="38" xr:uid="{00000000-0005-0000-0000-000017000000}"/>
    <cellStyle name="タイトル 2" xfId="39" xr:uid="{00000000-0005-0000-0000-000018000000}"/>
    <cellStyle name="チェック セル 2" xfId="40" xr:uid="{00000000-0005-0000-0000-000019000000}"/>
    <cellStyle name="どちらでもない 2" xfId="41" xr:uid="{00000000-0005-0000-0000-00001A000000}"/>
    <cellStyle name="パーセント 2" xfId="6" xr:uid="{00000000-0005-0000-0000-00001B000000}"/>
    <cellStyle name="パーセント 2 2" xfId="9" xr:uid="{00000000-0005-0000-0000-00001C000000}"/>
    <cellStyle name="パーセント 2 2 2" xfId="42" xr:uid="{00000000-0005-0000-0000-00001D000000}"/>
    <cellStyle name="パーセント 2 3" xfId="12" xr:uid="{00000000-0005-0000-0000-00001E000000}"/>
    <cellStyle name="パーセント 2 4" xfId="43" xr:uid="{00000000-0005-0000-0000-00001F000000}"/>
    <cellStyle name="ハイパーリンク" xfId="81" builtinId="8"/>
    <cellStyle name="ハイパーリンク 2" xfId="4" xr:uid="{00000000-0005-0000-0000-000020000000}"/>
    <cellStyle name="ハイパーリンク 3" xfId="79" xr:uid="{C7AEE7B7-6B05-4623-9BCB-C812D7422C43}"/>
    <cellStyle name="メモ 2" xfId="44" xr:uid="{00000000-0005-0000-0000-000021000000}"/>
    <cellStyle name="リンク セル 2" xfId="45" xr:uid="{00000000-0005-0000-0000-000022000000}"/>
    <cellStyle name="悪い 2" xfId="46" xr:uid="{00000000-0005-0000-0000-000023000000}"/>
    <cellStyle name="計算 2" xfId="47" xr:uid="{00000000-0005-0000-0000-000024000000}"/>
    <cellStyle name="警告文 2" xfId="48" xr:uid="{00000000-0005-0000-0000-000025000000}"/>
    <cellStyle name="桁区切り" xfId="1" builtinId="6"/>
    <cellStyle name="桁区切り 2" xfId="49" xr:uid="{00000000-0005-0000-0000-000027000000}"/>
    <cellStyle name="桁区切り 3" xfId="50" xr:uid="{00000000-0005-0000-0000-000028000000}"/>
    <cellStyle name="桁区切り 4" xfId="51" xr:uid="{00000000-0005-0000-0000-000029000000}"/>
    <cellStyle name="桁区切り 5" xfId="14" xr:uid="{00000000-0005-0000-0000-00002A000000}"/>
    <cellStyle name="桁区切り 6" xfId="77" xr:uid="{00000000-0005-0000-0000-00002B000000}"/>
    <cellStyle name="見出し 1 2" xfId="52" xr:uid="{00000000-0005-0000-0000-00002C000000}"/>
    <cellStyle name="見出し 2 2" xfId="53" xr:uid="{00000000-0005-0000-0000-00002D000000}"/>
    <cellStyle name="見出し 3 2" xfId="54" xr:uid="{00000000-0005-0000-0000-00002E000000}"/>
    <cellStyle name="見出し 4 2" xfId="55" xr:uid="{00000000-0005-0000-0000-00002F000000}"/>
    <cellStyle name="集計 2" xfId="56" xr:uid="{00000000-0005-0000-0000-000030000000}"/>
    <cellStyle name="出力 2" xfId="57" xr:uid="{00000000-0005-0000-0000-000031000000}"/>
    <cellStyle name="説明文 2" xfId="58" xr:uid="{00000000-0005-0000-0000-000032000000}"/>
    <cellStyle name="通貨 2" xfId="59" xr:uid="{00000000-0005-0000-0000-000033000000}"/>
    <cellStyle name="入力 2" xfId="60" xr:uid="{00000000-0005-0000-0000-000034000000}"/>
    <cellStyle name="標準" xfId="0" builtinId="0"/>
    <cellStyle name="標準 2" xfId="3" xr:uid="{00000000-0005-0000-0000-000036000000}"/>
    <cellStyle name="標準 2 2" xfId="5" xr:uid="{00000000-0005-0000-0000-000037000000}"/>
    <cellStyle name="標準 2 2 2" xfId="8" xr:uid="{00000000-0005-0000-0000-000038000000}"/>
    <cellStyle name="標準 2 2 2 2" xfId="61" xr:uid="{00000000-0005-0000-0000-000039000000}"/>
    <cellStyle name="標準 2 2 3" xfId="11" xr:uid="{00000000-0005-0000-0000-00003A000000}"/>
    <cellStyle name="標準 2 2 4" xfId="62" xr:uid="{00000000-0005-0000-0000-00003B000000}"/>
    <cellStyle name="標準 2 2 5" xfId="63" xr:uid="{00000000-0005-0000-0000-00003C000000}"/>
    <cellStyle name="標準 2 3" xfId="64" xr:uid="{00000000-0005-0000-0000-00003D000000}"/>
    <cellStyle name="標準 2 4" xfId="65" xr:uid="{00000000-0005-0000-0000-00003E000000}"/>
    <cellStyle name="標準 3" xfId="2" xr:uid="{00000000-0005-0000-0000-00003F000000}"/>
    <cellStyle name="標準 3 2" xfId="7" xr:uid="{00000000-0005-0000-0000-000040000000}"/>
    <cellStyle name="標準 3 2 2" xfId="66" xr:uid="{00000000-0005-0000-0000-000041000000}"/>
    <cellStyle name="標準 3 2 3" xfId="67" xr:uid="{00000000-0005-0000-0000-000042000000}"/>
    <cellStyle name="標準 3 3" xfId="10" xr:uid="{00000000-0005-0000-0000-000043000000}"/>
    <cellStyle name="標準 3 3 2" xfId="68" xr:uid="{00000000-0005-0000-0000-000044000000}"/>
    <cellStyle name="標準 3 4" xfId="69" xr:uid="{00000000-0005-0000-0000-000045000000}"/>
    <cellStyle name="標準 3 4 2" xfId="70" xr:uid="{00000000-0005-0000-0000-000046000000}"/>
    <cellStyle name="標準 3 5" xfId="71" xr:uid="{00000000-0005-0000-0000-000047000000}"/>
    <cellStyle name="標準 3 6" xfId="72" xr:uid="{00000000-0005-0000-0000-000048000000}"/>
    <cellStyle name="標準 4" xfId="73" xr:uid="{00000000-0005-0000-0000-000049000000}"/>
    <cellStyle name="標準 4 2" xfId="80" xr:uid="{F8903AAB-19A0-4694-BB08-D13B21175168}"/>
    <cellStyle name="標準 5" xfId="74" xr:uid="{00000000-0005-0000-0000-00004A000000}"/>
    <cellStyle name="標準 6" xfId="13" xr:uid="{00000000-0005-0000-0000-00004B000000}"/>
    <cellStyle name="標準 7" xfId="76" xr:uid="{00000000-0005-0000-0000-00004C000000}"/>
    <cellStyle name="標準 8" xfId="78" xr:uid="{B82619FD-ED4E-4B73-BF7A-9BA2C8536FF2}"/>
    <cellStyle name="良い 2" xfId="75" xr:uid="{00000000-0005-0000-0000-00004D000000}"/>
  </cellStyles>
  <dxfs count="4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  <color rgb="FFDE5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586754</xdr:colOff>
      <xdr:row>2</xdr:row>
      <xdr:rowOff>375639</xdr:rowOff>
    </xdr:from>
    <xdr:to>
      <xdr:col>16</xdr:col>
      <xdr:colOff>4891263</xdr:colOff>
      <xdr:row>4</xdr:row>
      <xdr:rowOff>113290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2E0DB276-9B3E-448D-9B0A-207891D4FE5A}"/>
            </a:ext>
          </a:extLst>
        </xdr:cNvPr>
        <xdr:cNvGrpSpPr/>
      </xdr:nvGrpSpPr>
      <xdr:grpSpPr>
        <a:xfrm>
          <a:off x="29715936" y="2419184"/>
          <a:ext cx="6105600" cy="2820288"/>
          <a:chOff x="24658307" y="547688"/>
          <a:chExt cx="6656676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F860C9D0-9730-4101-88E2-14145DBDF64D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3AA2C215-0499-4159-B1DC-E27F0B024CE1}"/>
              </a:ext>
            </a:extLst>
          </xdr:cNvPr>
          <xdr:cNvGrpSpPr/>
        </xdr:nvGrpSpPr>
        <xdr:grpSpPr>
          <a:xfrm>
            <a:off x="25431452" y="849725"/>
            <a:ext cx="4993345" cy="514041"/>
            <a:chOff x="20809325" y="530440"/>
            <a:chExt cx="2338595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8A9EEBB0-93B0-4D83-8C2C-E1D1C60EE30F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E5A1D65E-5D85-4C8C-957B-3AFE224F1D28}"/>
                </a:ext>
              </a:extLst>
            </xdr:cNvPr>
            <xdr:cNvSpPr/>
          </xdr:nvSpPr>
          <xdr:spPr>
            <a:xfrm>
              <a:off x="21761824" y="530440"/>
              <a:ext cx="1386096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B00A97E8-108B-4DF0-A5AF-6B01C3A73789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99299EF7-5F48-4711-9792-AB5369758731}"/>
              </a:ext>
            </a:extLst>
          </xdr:cNvPr>
          <xdr:cNvGrpSpPr/>
        </xdr:nvGrpSpPr>
        <xdr:grpSpPr>
          <a:xfrm>
            <a:off x="25407433" y="1584070"/>
            <a:ext cx="5040287" cy="514041"/>
            <a:chOff x="20809325" y="530440"/>
            <a:chExt cx="2360435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2697AAA8-F17E-4A6C-AE16-8CFD69456EC3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09C417A8-98A4-4473-BF27-267442B686E9}"/>
                </a:ext>
              </a:extLst>
            </xdr:cNvPr>
            <xdr:cNvSpPr/>
          </xdr:nvSpPr>
          <xdr:spPr>
            <a:xfrm>
              <a:off x="21761823" y="530440"/>
              <a:ext cx="140793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9644E687-1D62-403C-8CD7-5AAC17DD3D69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3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FDD8D56B-EA97-4C2D-A8BE-EA8791DB4303}"/>
              </a:ext>
            </a:extLst>
          </xdr:cNvPr>
          <xdr:cNvGrpSpPr/>
        </xdr:nvGrpSpPr>
        <xdr:grpSpPr>
          <a:xfrm>
            <a:off x="25407438" y="2326559"/>
            <a:ext cx="5046727" cy="513770"/>
            <a:chOff x="20809325" y="534306"/>
            <a:chExt cx="2363499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84D2F34C-BE67-4067-B1F5-7813850D73FA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3822B479-F09C-438F-920E-32D2E1CFA59B}"/>
                </a:ext>
              </a:extLst>
            </xdr:cNvPr>
            <xdr:cNvSpPr/>
          </xdr:nvSpPr>
          <xdr:spPr>
            <a:xfrm>
              <a:off x="21761821" y="534306"/>
              <a:ext cx="1411003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E059ABA7-21EA-4D6B-8A7C-325286A5A659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7"/>
              <a:ext cx="179291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18</xdr:col>
      <xdr:colOff>242455</xdr:colOff>
      <xdr:row>2</xdr:row>
      <xdr:rowOff>221962</xdr:rowOff>
    </xdr:from>
    <xdr:to>
      <xdr:col>28</xdr:col>
      <xdr:colOff>83417</xdr:colOff>
      <xdr:row>3</xdr:row>
      <xdr:rowOff>412462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D6B4D7F8-A115-4EF1-829C-6F2AFD54A3C4}"/>
            </a:ext>
          </a:extLst>
        </xdr:cNvPr>
        <xdr:cNvSpPr/>
      </xdr:nvSpPr>
      <xdr:spPr>
        <a:xfrm>
          <a:off x="40126228" y="2265507"/>
          <a:ext cx="9019598" cy="17318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  <xdr:twoCellAnchor>
    <xdr:from>
      <xdr:col>6</xdr:col>
      <xdr:colOff>2008909</xdr:colOff>
      <xdr:row>0</xdr:row>
      <xdr:rowOff>487919</xdr:rowOff>
    </xdr:from>
    <xdr:to>
      <xdr:col>9</xdr:col>
      <xdr:colOff>415636</xdr:colOff>
      <xdr:row>3</xdr:row>
      <xdr:rowOff>1333500</xdr:rowOff>
    </xdr:to>
    <xdr:sp macro="" textlink="">
      <xdr:nvSpPr>
        <xdr:cNvPr id="102" name="吹き出し: 角を丸めた四角形 101">
          <a:extLst>
            <a:ext uri="{FF2B5EF4-FFF2-40B4-BE49-F238E27FC236}">
              <a16:creationId xmlns:a16="http://schemas.microsoft.com/office/drawing/2014/main" id="{42190F08-40CC-4990-9650-AB75FF701027}"/>
            </a:ext>
          </a:extLst>
        </xdr:cNvPr>
        <xdr:cNvSpPr/>
      </xdr:nvSpPr>
      <xdr:spPr>
        <a:xfrm>
          <a:off x="15309273" y="487919"/>
          <a:ext cx="3775363" cy="4430445"/>
        </a:xfrm>
        <a:prstGeom prst="wedgeRoundRectCallout">
          <a:avLst>
            <a:gd name="adj1" fmla="val -59406"/>
            <a:gd name="adj2" fmla="val -2285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40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</a:t>
          </a:r>
        </a:p>
      </xdr:txBody>
    </xdr:sp>
    <xdr:clientData/>
  </xdr:twoCellAnchor>
  <xdr:twoCellAnchor>
    <xdr:from>
      <xdr:col>14</xdr:col>
      <xdr:colOff>7795</xdr:colOff>
      <xdr:row>1</xdr:row>
      <xdr:rowOff>41419</xdr:rowOff>
    </xdr:from>
    <xdr:to>
      <xdr:col>14</xdr:col>
      <xdr:colOff>602859</xdr:colOff>
      <xdr:row>3</xdr:row>
      <xdr:rowOff>1500909</xdr:rowOff>
    </xdr:to>
    <xdr:sp macro="" textlink="">
      <xdr:nvSpPr>
        <xdr:cNvPr id="103" name="右中かっこ 102">
          <a:extLst>
            <a:ext uri="{FF2B5EF4-FFF2-40B4-BE49-F238E27FC236}">
              <a16:creationId xmlns:a16="http://schemas.microsoft.com/office/drawing/2014/main" id="{8D9E4B6A-3B7E-4B1C-ACDF-0E285FC80A2B}"/>
            </a:ext>
          </a:extLst>
        </xdr:cNvPr>
        <xdr:cNvSpPr/>
      </xdr:nvSpPr>
      <xdr:spPr>
        <a:xfrm>
          <a:off x="26585431" y="549419"/>
          <a:ext cx="595064" cy="4530581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5</xdr:col>
      <xdr:colOff>20161</xdr:colOff>
      <xdr:row>15</xdr:row>
      <xdr:rowOff>7835</xdr:rowOff>
    </xdr:from>
    <xdr:to>
      <xdr:col>6</xdr:col>
      <xdr:colOff>2026226</xdr:colOff>
      <xdr:row>17</xdr:row>
      <xdr:rowOff>9746</xdr:rowOff>
    </xdr:to>
    <xdr:sp macro="" textlink="">
      <xdr:nvSpPr>
        <xdr:cNvPr id="104" name="右中かっこ 103">
          <a:extLst>
            <a:ext uri="{FF2B5EF4-FFF2-40B4-BE49-F238E27FC236}">
              <a16:creationId xmlns:a16="http://schemas.microsoft.com/office/drawing/2014/main" id="{1D861E5C-6D2D-482B-9389-F5C087F62652}"/>
            </a:ext>
          </a:extLst>
        </xdr:cNvPr>
        <xdr:cNvSpPr/>
      </xdr:nvSpPr>
      <xdr:spPr>
        <a:xfrm rot="5400000">
          <a:off x="12582125" y="7465690"/>
          <a:ext cx="625365" cy="4863565"/>
        </a:xfrm>
        <a:prstGeom prst="rightBrace">
          <a:avLst>
            <a:gd name="adj1" fmla="val 53633"/>
            <a:gd name="adj2" fmla="val 5040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1474687</xdr:colOff>
      <xdr:row>16</xdr:row>
      <xdr:rowOff>10200</xdr:rowOff>
    </xdr:from>
    <xdr:to>
      <xdr:col>3</xdr:col>
      <xdr:colOff>293299</xdr:colOff>
      <xdr:row>20</xdr:row>
      <xdr:rowOff>294408</xdr:rowOff>
    </xdr:to>
    <xdr:sp macro="" textlink="">
      <xdr:nvSpPr>
        <xdr:cNvPr id="105" name="吹き出し: 角を丸めた四角形 104">
          <a:extLst>
            <a:ext uri="{FF2B5EF4-FFF2-40B4-BE49-F238E27FC236}">
              <a16:creationId xmlns:a16="http://schemas.microsoft.com/office/drawing/2014/main" id="{2710CD70-C496-4397-910D-6590BCA8A6C4}"/>
            </a:ext>
          </a:extLst>
        </xdr:cNvPr>
        <xdr:cNvSpPr/>
      </xdr:nvSpPr>
      <xdr:spPr>
        <a:xfrm>
          <a:off x="2392551" y="9881564"/>
          <a:ext cx="3009612" cy="1531117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プルダウンから選択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6</xdr:col>
      <xdr:colOff>1683038</xdr:colOff>
      <xdr:row>18</xdr:row>
      <xdr:rowOff>11165</xdr:rowOff>
    </xdr:from>
    <xdr:to>
      <xdr:col>9</xdr:col>
      <xdr:colOff>935182</xdr:colOff>
      <xdr:row>29</xdr:row>
      <xdr:rowOff>0</xdr:rowOff>
    </xdr:to>
    <xdr:sp macro="" textlink="">
      <xdr:nvSpPr>
        <xdr:cNvPr id="106" name="吹き出し: 角を丸めた四角形 105">
          <a:extLst>
            <a:ext uri="{FF2B5EF4-FFF2-40B4-BE49-F238E27FC236}">
              <a16:creationId xmlns:a16="http://schemas.microsoft.com/office/drawing/2014/main" id="{DE5942C5-15B9-4D08-BBDF-FB3B61083E50}"/>
            </a:ext>
          </a:extLst>
        </xdr:cNvPr>
        <xdr:cNvSpPr/>
      </xdr:nvSpPr>
      <xdr:spPr>
        <a:xfrm>
          <a:off x="14983402" y="10505983"/>
          <a:ext cx="4620780" cy="3417835"/>
        </a:xfrm>
        <a:prstGeom prst="wedgeRoundRectCallout">
          <a:avLst>
            <a:gd name="adj1" fmla="val -6095"/>
            <a:gd name="adj2" fmla="val -7759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④使用エネルギー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④使用エネルギーをプルダウンにて選択してください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１機種において使用エネルギーが複数ある場合</a:t>
          </a: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使用エネルギーの種類分、同一型番を入力</a:t>
          </a:r>
        </a:p>
      </xdr:txBody>
    </xdr:sp>
    <xdr:clientData/>
  </xdr:twoCellAnchor>
  <xdr:twoCellAnchor>
    <xdr:from>
      <xdr:col>11</xdr:col>
      <xdr:colOff>27214</xdr:colOff>
      <xdr:row>15</xdr:row>
      <xdr:rowOff>3300</xdr:rowOff>
    </xdr:from>
    <xdr:to>
      <xdr:col>15</xdr:col>
      <xdr:colOff>2704</xdr:colOff>
      <xdr:row>17</xdr:row>
      <xdr:rowOff>274972</xdr:rowOff>
    </xdr:to>
    <xdr:sp macro="" textlink="">
      <xdr:nvSpPr>
        <xdr:cNvPr id="107" name="右中かっこ 106">
          <a:extLst>
            <a:ext uri="{FF2B5EF4-FFF2-40B4-BE49-F238E27FC236}">
              <a16:creationId xmlns:a16="http://schemas.microsoft.com/office/drawing/2014/main" id="{C9220D53-70D2-40EA-B9E2-5832EC8FCE06}"/>
            </a:ext>
          </a:extLst>
        </xdr:cNvPr>
        <xdr:cNvSpPr/>
      </xdr:nvSpPr>
      <xdr:spPr>
        <a:xfrm rot="5400000">
          <a:off x="23945623" y="6991248"/>
          <a:ext cx="906672" cy="6506918"/>
        </a:xfrm>
        <a:prstGeom prst="rightBrace">
          <a:avLst>
            <a:gd name="adj1" fmla="val 53633"/>
            <a:gd name="adj2" fmla="val 50563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10</xdr:col>
      <xdr:colOff>1477158</xdr:colOff>
      <xdr:row>27</xdr:row>
      <xdr:rowOff>136247</xdr:rowOff>
    </xdr:from>
    <xdr:to>
      <xdr:col>15</xdr:col>
      <xdr:colOff>298244</xdr:colOff>
      <xdr:row>37</xdr:row>
      <xdr:rowOff>294409</xdr:rowOff>
    </xdr:to>
    <xdr:sp macro="" textlink="">
      <xdr:nvSpPr>
        <xdr:cNvPr id="108" name="吹き出し: 角を丸めた四角形 107">
          <a:extLst>
            <a:ext uri="{FF2B5EF4-FFF2-40B4-BE49-F238E27FC236}">
              <a16:creationId xmlns:a16="http://schemas.microsoft.com/office/drawing/2014/main" id="{C999D1EB-581A-4717-972A-BFC0A985DC0D}"/>
            </a:ext>
          </a:extLst>
        </xdr:cNvPr>
        <xdr:cNvSpPr/>
      </xdr:nvSpPr>
      <xdr:spPr>
        <a:xfrm>
          <a:off x="21877976" y="13436611"/>
          <a:ext cx="7272359" cy="3275434"/>
        </a:xfrm>
        <a:prstGeom prst="wedgeRoundRectCallout">
          <a:avLst>
            <a:gd name="adj1" fmla="val 1385"/>
            <a:gd name="adj2" fmla="val -13850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⑥性能値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ボイラ効率：％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⑦相当蒸発量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(kg/h)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、熱出力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⑥性能値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ボイラ効率：％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に記載の性能値を入力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  <a:latin typeface="+mn-ea"/>
              <a:ea typeface="+mn-ea"/>
            </a:rPr>
            <a:t>⑦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相当蒸発量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(kg/h)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、熱出力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(kW)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を入力してください</a:t>
          </a:r>
          <a:endParaRPr kumimoji="1" lang="en-US" altLang="ja-JP" sz="1600" b="1" u="sng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相当蒸発量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(kg/h)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：蒸気ボイラの場合、カタログ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仕様書等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に記載の値を入力</a:t>
          </a:r>
          <a:endParaRPr kumimoji="1" lang="en-US" altLang="ja-JP" sz="1600" b="0" u="non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熱出力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(kW)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：温水ボイラの場合、カタログ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仕様書等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に記載の値を入力</a:t>
          </a:r>
          <a:endParaRPr kumimoji="1" lang="en-US" altLang="ja-JP" sz="1600" b="0" u="non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1015174</xdr:colOff>
      <xdr:row>16</xdr:row>
      <xdr:rowOff>253973</xdr:rowOff>
    </xdr:from>
    <xdr:to>
      <xdr:col>11</xdr:col>
      <xdr:colOff>1298864</xdr:colOff>
      <xdr:row>26</xdr:row>
      <xdr:rowOff>17320</xdr:rowOff>
    </xdr:to>
    <xdr:sp macro="" textlink="">
      <xdr:nvSpPr>
        <xdr:cNvPr id="109" name="吹き出し: 角を丸めた四角形 108">
          <a:extLst>
            <a:ext uri="{FF2B5EF4-FFF2-40B4-BE49-F238E27FC236}">
              <a16:creationId xmlns:a16="http://schemas.microsoft.com/office/drawing/2014/main" id="{25E1A819-AB52-4095-B03C-1237C252D801}"/>
            </a:ext>
          </a:extLst>
        </xdr:cNvPr>
        <xdr:cNvSpPr/>
      </xdr:nvSpPr>
      <xdr:spPr>
        <a:xfrm>
          <a:off x="19684174" y="10125337"/>
          <a:ext cx="3937826" cy="2880619"/>
        </a:xfrm>
        <a:prstGeom prst="wedgeRoundRectCallout">
          <a:avLst>
            <a:gd name="adj1" fmla="val -41146"/>
            <a:gd name="adj2" fmla="val -7152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⑤性能区分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⑤性能区分を選択してください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蒸気ボイラの場合　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→　「貫流ボイラ」、「炉筒煙管ボイラ」、「水管ボイラ」から選択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温水ボイラの場合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→　「－」を選択</a:t>
          </a:r>
        </a:p>
      </xdr:txBody>
    </xdr:sp>
    <xdr:clientData/>
  </xdr:twoCellAnchor>
  <xdr:twoCellAnchor>
    <xdr:from>
      <xdr:col>15</xdr:col>
      <xdr:colOff>554182</xdr:colOff>
      <xdr:row>24</xdr:row>
      <xdr:rowOff>37813</xdr:rowOff>
    </xdr:from>
    <xdr:to>
      <xdr:col>17</xdr:col>
      <xdr:colOff>1265464</xdr:colOff>
      <xdr:row>47</xdr:row>
      <xdr:rowOff>259773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0756C8F0-834D-429B-9E0D-1CBD98046646}"/>
            </a:ext>
          </a:extLst>
        </xdr:cNvPr>
        <xdr:cNvGrpSpPr/>
      </xdr:nvGrpSpPr>
      <xdr:grpSpPr>
        <a:xfrm>
          <a:off x="29683364" y="12420313"/>
          <a:ext cx="7898327" cy="7391687"/>
          <a:chOff x="29406273" y="10307495"/>
          <a:chExt cx="7898327" cy="7391687"/>
        </a:xfrm>
      </xdr:grpSpPr>
      <xdr:sp macro="" textlink="">
        <xdr:nvSpPr>
          <xdr:cNvPr id="110" name="吹き出し: 角を丸めた四角形 109">
            <a:extLst>
              <a:ext uri="{FF2B5EF4-FFF2-40B4-BE49-F238E27FC236}">
                <a16:creationId xmlns:a16="http://schemas.microsoft.com/office/drawing/2014/main" id="{BDA11BA9-8FFC-43E6-A76F-F50A21551E88}"/>
              </a:ext>
            </a:extLst>
          </xdr:cNvPr>
          <xdr:cNvSpPr/>
        </xdr:nvSpPr>
        <xdr:spPr>
          <a:xfrm>
            <a:off x="29406273" y="10307495"/>
            <a:ext cx="7898327" cy="7391687"/>
          </a:xfrm>
          <a:prstGeom prst="wedgeRoundRectCallout">
            <a:avLst>
              <a:gd name="adj1" fmla="val -8206"/>
              <a:gd name="adj2" fmla="val -84974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+mn-ea"/>
                <a:ea typeface="+mn-ea"/>
              </a:rPr>
              <a:t>　⑨ワイルドカードの内訳一覧　</a:t>
            </a:r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】</a:t>
            </a:r>
            <a:endParaRPr kumimoji="1" lang="en-US" altLang="ja-JP" sz="1600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⑨</a:t>
            </a:r>
            <a:r>
              <a:rPr kumimoji="1" lang="en-US" altLang="ja-JP" sz="1600" b="1" u="sng">
                <a:solidFill>
                  <a:srgbClr val="000000"/>
                </a:solidFill>
                <a:latin typeface="+mn-ea"/>
                <a:ea typeface="+mn-ea"/>
              </a:rPr>
              <a:t>(</a:t>
            </a:r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ワイルドカードを用いた場合</a:t>
            </a:r>
            <a:r>
              <a:rPr kumimoji="1" lang="en-US" altLang="ja-JP" sz="1600" b="1" u="sng">
                <a:solidFill>
                  <a:srgbClr val="000000"/>
                </a:solidFill>
                <a:latin typeface="+mn-ea"/>
                <a:ea typeface="+mn-ea"/>
              </a:rPr>
              <a:t>)</a:t>
            </a:r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ワイルドカードの内訳一覧を入力</a:t>
            </a: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カタログ</a:t>
            </a:r>
            <a:r>
              <a:rPr kumimoji="1" lang="en-US" altLang="ja-JP" sz="1600" b="0" u="none">
                <a:solidFill>
                  <a:srgbClr val="000000"/>
                </a:solidFill>
                <a:latin typeface="+mn-ea"/>
                <a:ea typeface="+mn-ea"/>
              </a:rPr>
              <a:t>(</a:t>
            </a:r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仕様書等</a:t>
            </a:r>
            <a:r>
              <a:rPr kumimoji="1" lang="en-US" altLang="ja-JP" sz="1600" b="0" u="none">
                <a:solidFill>
                  <a:srgbClr val="000000"/>
                </a:solidFill>
                <a:latin typeface="+mn-ea"/>
                <a:ea typeface="+mn-ea"/>
              </a:rPr>
              <a:t>)</a:t>
            </a:r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に記載の型番を入力、入力方法は以下を参照</a:t>
            </a:r>
          </a:p>
          <a:p>
            <a:pPr algn="l"/>
            <a:endParaRPr kumimoji="1" lang="en-US" altLang="ja-JP" sz="1600" b="1">
              <a:solidFill>
                <a:srgbClr val="000000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111" name="四角形: 角を丸くする 110">
            <a:extLst>
              <a:ext uri="{FF2B5EF4-FFF2-40B4-BE49-F238E27FC236}">
                <a16:creationId xmlns:a16="http://schemas.microsoft.com/office/drawing/2014/main" id="{6C429556-3385-4CE1-A95A-3989D19699CF}"/>
              </a:ext>
            </a:extLst>
          </xdr:cNvPr>
          <xdr:cNvSpPr/>
        </xdr:nvSpPr>
        <xdr:spPr>
          <a:xfrm>
            <a:off x="29629050" y="11594921"/>
            <a:ext cx="7452772" cy="5170629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型番に「■」を入力した場合、該当する枝番、枝番の意味する仕様・内容等を「ワイルドカードの内訳一覧」にカンマ区切りで入力してください。</a:t>
            </a:r>
            <a:b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ただし、能力や性能値が異なる場合は別の型番として入力してください。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入力例）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カタログ記載型番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  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    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枝番と枝番の示す仕様はカンマ区切り入力</a:t>
            </a:r>
            <a:endParaRPr lang="ja-JP" altLang="ja-JP" sz="16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>
    <xdr:from>
      <xdr:col>16</xdr:col>
      <xdr:colOff>5380574</xdr:colOff>
      <xdr:row>15</xdr:row>
      <xdr:rowOff>150094</xdr:rowOff>
    </xdr:from>
    <xdr:to>
      <xdr:col>17</xdr:col>
      <xdr:colOff>3550228</xdr:colOff>
      <xdr:row>22</xdr:row>
      <xdr:rowOff>0</xdr:rowOff>
    </xdr:to>
    <xdr:sp macro="" textlink="">
      <xdr:nvSpPr>
        <xdr:cNvPr id="112" name="吹き出し: 角を丸めた四角形 111">
          <a:extLst>
            <a:ext uri="{FF2B5EF4-FFF2-40B4-BE49-F238E27FC236}">
              <a16:creationId xmlns:a16="http://schemas.microsoft.com/office/drawing/2014/main" id="{5E8CA9A0-A264-4CB4-BB12-1CE671E6EFA0}"/>
            </a:ext>
          </a:extLst>
        </xdr:cNvPr>
        <xdr:cNvSpPr/>
      </xdr:nvSpPr>
      <xdr:spPr>
        <a:xfrm>
          <a:off x="36033756" y="9709730"/>
          <a:ext cx="3555608" cy="2031997"/>
        </a:xfrm>
        <a:prstGeom prst="wedgeRoundRectCallout">
          <a:avLst>
            <a:gd name="adj1" fmla="val -21960"/>
            <a:gd name="adj2" fmla="val -7827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⑩備考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⑩備考を入力してください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1316182</xdr:colOff>
      <xdr:row>17</xdr:row>
      <xdr:rowOff>69276</xdr:rowOff>
    </xdr:from>
    <xdr:to>
      <xdr:col>15</xdr:col>
      <xdr:colOff>1783772</xdr:colOff>
      <xdr:row>24</xdr:row>
      <xdr:rowOff>1</xdr:rowOff>
    </xdr:to>
    <xdr:sp macro="" textlink="">
      <xdr:nvSpPr>
        <xdr:cNvPr id="113" name="吹き出し: 角を丸めた四角形 112">
          <a:extLst>
            <a:ext uri="{FF2B5EF4-FFF2-40B4-BE49-F238E27FC236}">
              <a16:creationId xmlns:a16="http://schemas.microsoft.com/office/drawing/2014/main" id="{3EFAC9FE-499C-4CA5-8634-2A866EF646AE}"/>
            </a:ext>
          </a:extLst>
        </xdr:cNvPr>
        <xdr:cNvSpPr/>
      </xdr:nvSpPr>
      <xdr:spPr>
        <a:xfrm>
          <a:off x="27293455" y="10252367"/>
          <a:ext cx="3342408" cy="2112816"/>
        </a:xfrm>
        <a:prstGeom prst="wedgeRoundRectCallout">
          <a:avLst>
            <a:gd name="adj1" fmla="val 21925"/>
            <a:gd name="adj2" fmla="val -8277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⑧希望小売価格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千円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⑧希望小売価格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千円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単位に注意して入力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任意項目です</a:t>
          </a:r>
        </a:p>
      </xdr:txBody>
    </xdr:sp>
    <xdr:clientData/>
  </xdr:twoCellAnchor>
  <xdr:twoCellAnchor>
    <xdr:from>
      <xdr:col>4</xdr:col>
      <xdr:colOff>1919844</xdr:colOff>
      <xdr:row>18</xdr:row>
      <xdr:rowOff>72573</xdr:rowOff>
    </xdr:from>
    <xdr:to>
      <xdr:col>6</xdr:col>
      <xdr:colOff>1484725</xdr:colOff>
      <xdr:row>28</xdr:row>
      <xdr:rowOff>190500</xdr:rowOff>
    </xdr:to>
    <xdr:sp macro="" textlink="">
      <xdr:nvSpPr>
        <xdr:cNvPr id="114" name="吹き出し: 角を丸めた四角形 113">
          <a:extLst>
            <a:ext uri="{FF2B5EF4-FFF2-40B4-BE49-F238E27FC236}">
              <a16:creationId xmlns:a16="http://schemas.microsoft.com/office/drawing/2014/main" id="{5983FEAB-443C-4A57-B0F8-73409538E2B9}"/>
            </a:ext>
          </a:extLst>
        </xdr:cNvPr>
        <xdr:cNvSpPr/>
      </xdr:nvSpPr>
      <xdr:spPr>
        <a:xfrm>
          <a:off x="9695708" y="10584709"/>
          <a:ext cx="5089381" cy="3235200"/>
        </a:xfrm>
        <a:prstGeom prst="wedgeRoundRectCallout">
          <a:avLst>
            <a:gd name="adj1" fmla="val 11211"/>
            <a:gd name="adj2" fmla="val -5951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に記載の製品名を入力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に記載の型番を入力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ワイルドカード「■」を用いる場合、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ワイルドカードの内訳一覧に、枝番の情報を入力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2320636</xdr:colOff>
      <xdr:row>29</xdr:row>
      <xdr:rowOff>154938</xdr:rowOff>
    </xdr:from>
    <xdr:to>
      <xdr:col>9</xdr:col>
      <xdr:colOff>299356</xdr:colOff>
      <xdr:row>37</xdr:row>
      <xdr:rowOff>157354</xdr:rowOff>
    </xdr:to>
    <xdr:sp macro="" textlink="">
      <xdr:nvSpPr>
        <xdr:cNvPr id="115" name="正方形/長方形 114">
          <a:extLst>
            <a:ext uri="{FF2B5EF4-FFF2-40B4-BE49-F238E27FC236}">
              <a16:creationId xmlns:a16="http://schemas.microsoft.com/office/drawing/2014/main" id="{092FBFFE-600D-4FD4-883D-AC1473D56057}"/>
            </a:ext>
          </a:extLst>
        </xdr:cNvPr>
        <xdr:cNvSpPr/>
      </xdr:nvSpPr>
      <xdr:spPr>
        <a:xfrm>
          <a:off x="10096500" y="14078756"/>
          <a:ext cx="8871856" cy="2496234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◆型番・使用エネルギーの重複について◆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登録型番と使用エネルギーの組み合わせが重複している場合は、セルがオレンジ色に着色される</a:t>
          </a:r>
        </a:p>
        <a:p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→　一意の型番</a:t>
          </a:r>
          <a:r>
            <a:rPr kumimoji="1" lang="en-US" altLang="ja-JP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×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使用エネルギーであることを確認のうえ、入力すること</a:t>
          </a:r>
          <a:endParaRPr lang="ja-JP" altLang="ja-JP" sz="1600" b="0" u="sng">
            <a:solidFill>
              <a:srgbClr val="FF0000"/>
            </a:solidFill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426358</xdr:colOff>
      <xdr:row>21</xdr:row>
      <xdr:rowOff>83283</xdr:rowOff>
    </xdr:from>
    <xdr:to>
      <xdr:col>4</xdr:col>
      <xdr:colOff>1824801</xdr:colOff>
      <xdr:row>36</xdr:row>
      <xdr:rowOff>126991</xdr:rowOff>
    </xdr:to>
    <xdr:sp macro="" textlink="">
      <xdr:nvSpPr>
        <xdr:cNvPr id="116" name="正方形/長方形 115">
          <a:extLst>
            <a:ext uri="{FF2B5EF4-FFF2-40B4-BE49-F238E27FC236}">
              <a16:creationId xmlns:a16="http://schemas.microsoft.com/office/drawing/2014/main" id="{87C74DB3-9F28-45D3-8146-E753EDC1693E}"/>
            </a:ext>
          </a:extLst>
        </xdr:cNvPr>
        <xdr:cNvSpPr/>
      </xdr:nvSpPr>
      <xdr:spPr>
        <a:xfrm>
          <a:off x="1344222" y="11513283"/>
          <a:ext cx="8256443" cy="4719617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・製品名、型番、数値はカタログ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仕様書等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・数値の入力欄において、単位記号は入れないこと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・基準値を超える型番を入力すること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→　「基準値」シートを参照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・同一型番の製品で使用エネルギーが複数ある場合は、使用エネルギーの種類分、同一型番を入力すること</a:t>
          </a:r>
        </a:p>
      </xdr:txBody>
    </xdr:sp>
    <xdr:clientData/>
  </xdr:twoCellAnchor>
  <xdr:twoCellAnchor>
    <xdr:from>
      <xdr:col>14</xdr:col>
      <xdr:colOff>896299</xdr:colOff>
      <xdr:row>0</xdr:row>
      <xdr:rowOff>64862</xdr:rowOff>
    </xdr:from>
    <xdr:to>
      <xdr:col>16</xdr:col>
      <xdr:colOff>2877785</xdr:colOff>
      <xdr:row>2</xdr:row>
      <xdr:rowOff>1</xdr:rowOff>
    </xdr:to>
    <xdr:sp macro="" textlink="">
      <xdr:nvSpPr>
        <xdr:cNvPr id="117" name="吹き出し: 角を丸めた四角形 116">
          <a:extLst>
            <a:ext uri="{FF2B5EF4-FFF2-40B4-BE49-F238E27FC236}">
              <a16:creationId xmlns:a16="http://schemas.microsoft.com/office/drawing/2014/main" id="{8C771CED-B4D7-4BE6-BFCC-C5111E222C6F}"/>
            </a:ext>
          </a:extLst>
        </xdr:cNvPr>
        <xdr:cNvSpPr/>
      </xdr:nvSpPr>
      <xdr:spPr>
        <a:xfrm>
          <a:off x="27473935" y="64862"/>
          <a:ext cx="4844759" cy="1978684"/>
        </a:xfrm>
        <a:prstGeom prst="wedgeRoundRectCallout">
          <a:avLst>
            <a:gd name="adj1" fmla="val -55903"/>
            <a:gd name="adj2" fmla="val 81940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16</xdr:col>
      <xdr:colOff>3494087</xdr:colOff>
      <xdr:row>0</xdr:row>
      <xdr:rowOff>173471</xdr:rowOff>
    </xdr:from>
    <xdr:to>
      <xdr:col>17</xdr:col>
      <xdr:colOff>3377046</xdr:colOff>
      <xdr:row>1</xdr:row>
      <xdr:rowOff>1473226</xdr:rowOff>
    </xdr:to>
    <xdr:sp macro="" textlink="">
      <xdr:nvSpPr>
        <xdr:cNvPr id="118" name="吹き出し: 角を丸めた四角形 117">
          <a:extLst>
            <a:ext uri="{FF2B5EF4-FFF2-40B4-BE49-F238E27FC236}">
              <a16:creationId xmlns:a16="http://schemas.microsoft.com/office/drawing/2014/main" id="{FC337F21-7387-4D27-8519-B44E6122FF68}"/>
            </a:ext>
          </a:extLst>
        </xdr:cNvPr>
        <xdr:cNvSpPr/>
      </xdr:nvSpPr>
      <xdr:spPr>
        <a:xfrm>
          <a:off x="34147269" y="173471"/>
          <a:ext cx="5268913" cy="1801982"/>
        </a:xfrm>
        <a:prstGeom prst="wedgeRoundRectCallout">
          <a:avLst>
            <a:gd name="adj1" fmla="val -57384"/>
            <a:gd name="adj2" fmla="val 79915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471300</xdr:colOff>
      <xdr:row>2</xdr:row>
      <xdr:rowOff>40821</xdr:rowOff>
    </xdr:from>
    <xdr:to>
      <xdr:col>16</xdr:col>
      <xdr:colOff>4775809</xdr:colOff>
      <xdr:row>3</xdr:row>
      <xdr:rowOff>1314017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62184054-C8A2-4E23-BCC2-58B3A065FE6C}"/>
            </a:ext>
          </a:extLst>
        </xdr:cNvPr>
        <xdr:cNvGrpSpPr/>
      </xdr:nvGrpSpPr>
      <xdr:grpSpPr>
        <a:xfrm>
          <a:off x="28682618" y="2084366"/>
          <a:ext cx="6105600" cy="2814515"/>
          <a:chOff x="24658307" y="547688"/>
          <a:chExt cx="6656676" cy="2663598"/>
        </a:xfrm>
      </xdr:grpSpPr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C95CE653-2F26-48B3-9833-A167D577022F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22" name="グループ化 21">
            <a:extLst>
              <a:ext uri="{FF2B5EF4-FFF2-40B4-BE49-F238E27FC236}">
                <a16:creationId xmlns:a16="http://schemas.microsoft.com/office/drawing/2014/main" id="{41D636F4-8E04-4F86-996C-E326F89AFFB0}"/>
              </a:ext>
            </a:extLst>
          </xdr:cNvPr>
          <xdr:cNvGrpSpPr/>
        </xdr:nvGrpSpPr>
        <xdr:grpSpPr>
          <a:xfrm>
            <a:off x="25431452" y="849725"/>
            <a:ext cx="4993345" cy="514041"/>
            <a:chOff x="20809325" y="530440"/>
            <a:chExt cx="2338595" cy="313765"/>
          </a:xfrm>
        </xdr:grpSpPr>
        <xdr:sp macro="" textlink="">
          <xdr:nvSpPr>
            <xdr:cNvPr id="31" name="正方形/長方形 30">
              <a:extLst>
                <a:ext uri="{FF2B5EF4-FFF2-40B4-BE49-F238E27FC236}">
                  <a16:creationId xmlns:a16="http://schemas.microsoft.com/office/drawing/2014/main" id="{37E87059-65C3-44D5-B775-047428F3BDEF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32" name="正方形/長方形 31">
              <a:extLst>
                <a:ext uri="{FF2B5EF4-FFF2-40B4-BE49-F238E27FC236}">
                  <a16:creationId xmlns:a16="http://schemas.microsoft.com/office/drawing/2014/main" id="{E341826B-2A99-4A40-9F91-3625BCA35AB0}"/>
                </a:ext>
              </a:extLst>
            </xdr:cNvPr>
            <xdr:cNvSpPr/>
          </xdr:nvSpPr>
          <xdr:spPr>
            <a:xfrm>
              <a:off x="21761824" y="530440"/>
              <a:ext cx="1386096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33" name="直線コネクタ 32">
              <a:extLst>
                <a:ext uri="{FF2B5EF4-FFF2-40B4-BE49-F238E27FC236}">
                  <a16:creationId xmlns:a16="http://schemas.microsoft.com/office/drawing/2014/main" id="{62483D78-7409-4804-93F7-166A6E16EA69}"/>
                </a:ext>
              </a:extLst>
            </xdr:cNvPr>
            <xdr:cNvCxnSpPr>
              <a:stCxn id="31" idx="3"/>
              <a:endCxn id="32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3" name="グループ化 22">
            <a:extLst>
              <a:ext uri="{FF2B5EF4-FFF2-40B4-BE49-F238E27FC236}">
                <a16:creationId xmlns:a16="http://schemas.microsoft.com/office/drawing/2014/main" id="{D3D40E75-F96E-4AF2-BF9C-D1D3B06E1DA6}"/>
              </a:ext>
            </a:extLst>
          </xdr:cNvPr>
          <xdr:cNvGrpSpPr/>
        </xdr:nvGrpSpPr>
        <xdr:grpSpPr>
          <a:xfrm>
            <a:off x="25407433" y="1584070"/>
            <a:ext cx="5040287" cy="514041"/>
            <a:chOff x="20809325" y="530440"/>
            <a:chExt cx="2360435" cy="313765"/>
          </a:xfrm>
        </xdr:grpSpPr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552F22C7-0A5C-4208-8E27-0E8FB6ECED9A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9" name="正方形/長方形 28">
              <a:extLst>
                <a:ext uri="{FF2B5EF4-FFF2-40B4-BE49-F238E27FC236}">
                  <a16:creationId xmlns:a16="http://schemas.microsoft.com/office/drawing/2014/main" id="{0689B14D-E6F7-4F19-BE78-1526A97A8BDB}"/>
                </a:ext>
              </a:extLst>
            </xdr:cNvPr>
            <xdr:cNvSpPr/>
          </xdr:nvSpPr>
          <xdr:spPr>
            <a:xfrm>
              <a:off x="21761823" y="530440"/>
              <a:ext cx="140793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30" name="直線コネクタ 29">
              <a:extLst>
                <a:ext uri="{FF2B5EF4-FFF2-40B4-BE49-F238E27FC236}">
                  <a16:creationId xmlns:a16="http://schemas.microsoft.com/office/drawing/2014/main" id="{E3E7E7E0-6F7D-4734-A477-450A16F0599A}"/>
                </a:ext>
              </a:extLst>
            </xdr:cNvPr>
            <xdr:cNvCxnSpPr>
              <a:stCxn id="28" idx="3"/>
              <a:endCxn id="29" idx="1"/>
            </xdr:cNvCxnSpPr>
          </xdr:nvCxnSpPr>
          <xdr:spPr>
            <a:xfrm>
              <a:off x="21582530" y="687323"/>
              <a:ext cx="179293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4" name="グループ化 23">
            <a:extLst>
              <a:ext uri="{FF2B5EF4-FFF2-40B4-BE49-F238E27FC236}">
                <a16:creationId xmlns:a16="http://schemas.microsoft.com/office/drawing/2014/main" id="{50EF443A-2916-4BF9-8AEF-599F2FB499AE}"/>
              </a:ext>
            </a:extLst>
          </xdr:cNvPr>
          <xdr:cNvGrpSpPr/>
        </xdr:nvGrpSpPr>
        <xdr:grpSpPr>
          <a:xfrm>
            <a:off x="25407438" y="2326559"/>
            <a:ext cx="5046727" cy="513770"/>
            <a:chOff x="20809325" y="534306"/>
            <a:chExt cx="2363499" cy="315946"/>
          </a:xfrm>
        </xdr:grpSpPr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C227B1C9-97BA-4481-A844-03B2C5AE89F3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6" name="正方形/長方形 25">
              <a:extLst>
                <a:ext uri="{FF2B5EF4-FFF2-40B4-BE49-F238E27FC236}">
                  <a16:creationId xmlns:a16="http://schemas.microsoft.com/office/drawing/2014/main" id="{BD935242-9D60-498B-A988-CE332AEE1970}"/>
                </a:ext>
              </a:extLst>
            </xdr:cNvPr>
            <xdr:cNvSpPr/>
          </xdr:nvSpPr>
          <xdr:spPr>
            <a:xfrm>
              <a:off x="21761821" y="534306"/>
              <a:ext cx="1411003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27" name="直線コネクタ 26">
              <a:extLst>
                <a:ext uri="{FF2B5EF4-FFF2-40B4-BE49-F238E27FC236}">
                  <a16:creationId xmlns:a16="http://schemas.microsoft.com/office/drawing/2014/main" id="{A0ED4993-B184-4E4C-BBA8-F7352769CE6A}"/>
                </a:ext>
              </a:extLst>
            </xdr:cNvPr>
            <xdr:cNvCxnSpPr>
              <a:stCxn id="25" idx="3"/>
              <a:endCxn id="26" idx="1"/>
            </xdr:cNvCxnSpPr>
          </xdr:nvCxnSpPr>
          <xdr:spPr>
            <a:xfrm flipV="1">
              <a:off x="21582530" y="691597"/>
              <a:ext cx="179291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18</xdr:col>
      <xdr:colOff>190499</xdr:colOff>
      <xdr:row>2</xdr:row>
      <xdr:rowOff>221962</xdr:rowOff>
    </xdr:from>
    <xdr:to>
      <xdr:col>28</xdr:col>
      <xdr:colOff>715529</xdr:colOff>
      <xdr:row>3</xdr:row>
      <xdr:rowOff>412462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DA5AE7C1-F04F-4599-907F-8E6A9A413485}"/>
            </a:ext>
          </a:extLst>
        </xdr:cNvPr>
        <xdr:cNvSpPr/>
      </xdr:nvSpPr>
      <xdr:spPr>
        <a:xfrm>
          <a:off x="37742812" y="2246025"/>
          <a:ext cx="13383780" cy="1714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0</xdr:row>
      <xdr:rowOff>47625</xdr:rowOff>
    </xdr:from>
    <xdr:to>
      <xdr:col>1</xdr:col>
      <xdr:colOff>2905125</xdr:colOff>
      <xdr:row>2</xdr:row>
      <xdr:rowOff>51858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47624" y="47625"/>
          <a:ext cx="3467101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蒸気ボイラ・温水ボイラ／基準値</a:t>
          </a:r>
        </a:p>
      </xdr:txBody>
    </xdr:sp>
    <xdr:clientData/>
  </xdr:twoCellAnchor>
  <xdr:twoCellAnchor editAs="oneCell">
    <xdr:from>
      <xdr:col>0</xdr:col>
      <xdr:colOff>28575</xdr:colOff>
      <xdr:row>3</xdr:row>
      <xdr:rowOff>0</xdr:rowOff>
    </xdr:from>
    <xdr:to>
      <xdr:col>4</xdr:col>
      <xdr:colOff>620183</xdr:colOff>
      <xdr:row>18</xdr:row>
      <xdr:rowOff>9965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EAC957F-C736-3F38-E6B0-D544608397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628650"/>
          <a:ext cx="7582958" cy="31532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2656856</xdr:colOff>
      <xdr:row>1</xdr:row>
      <xdr:rowOff>1311976</xdr:rowOff>
    </xdr:from>
    <xdr:to>
      <xdr:col>18</xdr:col>
      <xdr:colOff>653145</xdr:colOff>
      <xdr:row>3</xdr:row>
      <xdr:rowOff>1197243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31D14E72-CFF9-429E-A150-F33AE0EF6F6C}"/>
            </a:ext>
          </a:extLst>
        </xdr:cNvPr>
        <xdr:cNvGrpSpPr/>
      </xdr:nvGrpSpPr>
      <xdr:grpSpPr>
        <a:xfrm>
          <a:off x="32451056" y="1807276"/>
          <a:ext cx="6073489" cy="2704667"/>
          <a:chOff x="24658308" y="547688"/>
          <a:chExt cx="6503837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F825175C-38EA-4BB8-8D86-C4727F13872E}"/>
              </a:ext>
            </a:extLst>
          </xdr:cNvPr>
          <xdr:cNvSpPr/>
        </xdr:nvSpPr>
        <xdr:spPr>
          <a:xfrm>
            <a:off x="24658308" y="547688"/>
            <a:ext cx="6503837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F6BC9A33-1D2D-4D2C-A617-DBA745E7DD69}"/>
              </a:ext>
            </a:extLst>
          </xdr:cNvPr>
          <xdr:cNvGrpSpPr/>
        </xdr:nvGrpSpPr>
        <xdr:grpSpPr>
          <a:xfrm>
            <a:off x="25431450" y="849725"/>
            <a:ext cx="4977034" cy="514041"/>
            <a:chOff x="20809325" y="530440"/>
            <a:chExt cx="2330956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206FD244-A5A1-48BB-8862-536FF9464753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C3BC9A5F-EB12-4BEC-BA7E-34ECB46548A0}"/>
                </a:ext>
              </a:extLst>
            </xdr:cNvPr>
            <xdr:cNvSpPr/>
          </xdr:nvSpPr>
          <xdr:spPr>
            <a:xfrm>
              <a:off x="21761824" y="530440"/>
              <a:ext cx="137845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8FA56DD5-E58B-4DBC-8BAE-8313DD685CE3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3"/>
              <a:ext cx="178612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84369FE7-5B76-4332-ADB7-2EA4D180C7DA}"/>
              </a:ext>
            </a:extLst>
          </xdr:cNvPr>
          <xdr:cNvGrpSpPr/>
        </xdr:nvGrpSpPr>
        <xdr:grpSpPr>
          <a:xfrm>
            <a:off x="25407433" y="1584070"/>
            <a:ext cx="5030046" cy="514041"/>
            <a:chOff x="20809325" y="530440"/>
            <a:chExt cx="2355639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C6A8264D-6519-4FF8-8661-E0FEFBBFAFF4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8C87D770-6765-4080-BB2C-72425152EF0C}"/>
                </a:ext>
              </a:extLst>
            </xdr:cNvPr>
            <xdr:cNvSpPr/>
          </xdr:nvSpPr>
          <xdr:spPr>
            <a:xfrm>
              <a:off x="21761823" y="530440"/>
              <a:ext cx="1403141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F0277DBD-D887-412F-857C-C874D0DA3E4D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1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376CCDFA-9744-473B-BEED-5D87150EFE67}"/>
              </a:ext>
            </a:extLst>
          </xdr:cNvPr>
          <xdr:cNvGrpSpPr/>
        </xdr:nvGrpSpPr>
        <xdr:grpSpPr>
          <a:xfrm>
            <a:off x="25407440" y="2326559"/>
            <a:ext cx="5044530" cy="513770"/>
            <a:chOff x="20809325" y="534306"/>
            <a:chExt cx="2362470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029D3272-8923-49B5-9DD5-AC27CAC1771B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BF3EF449-9E30-4620-9AEF-CB42BAB91846}"/>
                </a:ext>
              </a:extLst>
            </xdr:cNvPr>
            <xdr:cNvSpPr/>
          </xdr:nvSpPr>
          <xdr:spPr>
            <a:xfrm>
              <a:off x="21761821" y="534306"/>
              <a:ext cx="1409974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F1B5226F-C515-487D-8391-7D641AB56FB8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7"/>
              <a:ext cx="179290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</xdr:col>
      <xdr:colOff>367395</xdr:colOff>
      <xdr:row>2</xdr:row>
      <xdr:rowOff>68035</xdr:rowOff>
    </xdr:from>
    <xdr:to>
      <xdr:col>4</xdr:col>
      <xdr:colOff>2571749</xdr:colOff>
      <xdr:row>6</xdr:row>
      <xdr:rowOff>0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3F9F501F-8BFE-4C05-A94E-5C8337AE19F0}"/>
            </a:ext>
          </a:extLst>
        </xdr:cNvPr>
        <xdr:cNvSpPr/>
      </xdr:nvSpPr>
      <xdr:spPr>
        <a:xfrm>
          <a:off x="5476259" y="1955717"/>
          <a:ext cx="4871354" cy="4209556"/>
        </a:xfrm>
        <a:prstGeom prst="wedgeRoundRectCallout">
          <a:avLst>
            <a:gd name="adj1" fmla="val 62407"/>
            <a:gd name="adj2" fmla="val -3550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40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　（フリガナ）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事業者名（フリガナ）を入力してください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　・法人格は省略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入力例）　</a:t>
          </a:r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2021/4/16</a:t>
          </a:r>
        </a:p>
        <a:p>
          <a:pPr algn="l"/>
          <a:endParaRPr kumimoji="1" lang="ja-JP" altLang="en-US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14</xdr:col>
      <xdr:colOff>42432</xdr:colOff>
      <xdr:row>1</xdr:row>
      <xdr:rowOff>33048</xdr:rowOff>
    </xdr:from>
    <xdr:to>
      <xdr:col>14</xdr:col>
      <xdr:colOff>632548</xdr:colOff>
      <xdr:row>4</xdr:row>
      <xdr:rowOff>4185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ADFE2350-EABF-4373-9362-60AD9E80C6EA}"/>
            </a:ext>
          </a:extLst>
        </xdr:cNvPr>
        <xdr:cNvSpPr/>
      </xdr:nvSpPr>
      <xdr:spPr>
        <a:xfrm>
          <a:off x="28407882" y="528348"/>
          <a:ext cx="590116" cy="4143087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5</xdr:col>
      <xdr:colOff>30058</xdr:colOff>
      <xdr:row>14</xdr:row>
      <xdr:rowOff>285750</xdr:rowOff>
    </xdr:from>
    <xdr:to>
      <xdr:col>6</xdr:col>
      <xdr:colOff>1809749</xdr:colOff>
      <xdr:row>16</xdr:row>
      <xdr:rowOff>287661</xdr:rowOff>
    </xdr:to>
    <xdr:sp macro="" textlink="">
      <xdr:nvSpPr>
        <xdr:cNvPr id="21" name="右中かっこ 20">
          <a:extLst>
            <a:ext uri="{FF2B5EF4-FFF2-40B4-BE49-F238E27FC236}">
              <a16:creationId xmlns:a16="http://schemas.microsoft.com/office/drawing/2014/main" id="{603DC6A6-2D50-4A7D-B62B-1FDCCA77A214}"/>
            </a:ext>
          </a:extLst>
        </xdr:cNvPr>
        <xdr:cNvSpPr/>
      </xdr:nvSpPr>
      <xdr:spPr>
        <a:xfrm rot="5400000">
          <a:off x="12482298" y="6978760"/>
          <a:ext cx="611511" cy="4637191"/>
        </a:xfrm>
        <a:prstGeom prst="rightBrace">
          <a:avLst>
            <a:gd name="adj1" fmla="val 53633"/>
            <a:gd name="adj2" fmla="val 5040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1176154</xdr:colOff>
      <xdr:row>15</xdr:row>
      <xdr:rowOff>152044</xdr:rowOff>
    </xdr:from>
    <xdr:to>
      <xdr:col>2</xdr:col>
      <xdr:colOff>2471266</xdr:colOff>
      <xdr:row>19</xdr:row>
      <xdr:rowOff>99817</xdr:rowOff>
    </xdr:to>
    <xdr:sp macro="" textlink="">
      <xdr:nvSpPr>
        <xdr:cNvPr id="22" name="吹き出し: 角を丸めた四角形 21">
          <a:extLst>
            <a:ext uri="{FF2B5EF4-FFF2-40B4-BE49-F238E27FC236}">
              <a16:creationId xmlns:a16="http://schemas.microsoft.com/office/drawing/2014/main" id="{803CE6BE-816C-47B5-9F78-9372F6D4E6B9}"/>
            </a:ext>
          </a:extLst>
        </xdr:cNvPr>
        <xdr:cNvSpPr/>
      </xdr:nvSpPr>
      <xdr:spPr>
        <a:xfrm>
          <a:off x="2090554" y="9162694"/>
          <a:ext cx="3009612" cy="1166973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0</xdr:colOff>
      <xdr:row>18</xdr:row>
      <xdr:rowOff>47326</xdr:rowOff>
    </xdr:from>
    <xdr:to>
      <xdr:col>9</xdr:col>
      <xdr:colOff>1316182</xdr:colOff>
      <xdr:row>28</xdr:row>
      <xdr:rowOff>103909</xdr:rowOff>
    </xdr:to>
    <xdr:sp macro="" textlink="">
      <xdr:nvSpPr>
        <xdr:cNvPr id="30" name="吹き出し: 角を丸めた四角形 29">
          <a:extLst>
            <a:ext uri="{FF2B5EF4-FFF2-40B4-BE49-F238E27FC236}">
              <a16:creationId xmlns:a16="http://schemas.microsoft.com/office/drawing/2014/main" id="{C2C20BE7-4513-45CC-94D7-B0D21E973169}"/>
            </a:ext>
          </a:extLst>
        </xdr:cNvPr>
        <xdr:cNvSpPr/>
      </xdr:nvSpPr>
      <xdr:spPr>
        <a:xfrm>
          <a:off x="15118773" y="10715326"/>
          <a:ext cx="3654136" cy="3173856"/>
        </a:xfrm>
        <a:prstGeom prst="wedgeRoundRectCallout">
          <a:avLst>
            <a:gd name="adj1" fmla="val -19202"/>
            <a:gd name="adj2" fmla="val -9166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④使用エネルギー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④使用エネルギーをプルダウンにて選択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１機種において使用エネルギーが複数ある場合</a:t>
          </a: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使用エネルギーの種類分、同一型番を入力してください</a:t>
          </a:r>
        </a:p>
      </xdr:txBody>
    </xdr:sp>
    <xdr:clientData/>
  </xdr:twoCellAnchor>
  <xdr:twoCellAnchor>
    <xdr:from>
      <xdr:col>11</xdr:col>
      <xdr:colOff>14110</xdr:colOff>
      <xdr:row>15</xdr:row>
      <xdr:rowOff>0</xdr:rowOff>
    </xdr:from>
    <xdr:to>
      <xdr:col>14</xdr:col>
      <xdr:colOff>1749778</xdr:colOff>
      <xdr:row>17</xdr:row>
      <xdr:rowOff>271672</xdr:rowOff>
    </xdr:to>
    <xdr:sp macro="" textlink="">
      <xdr:nvSpPr>
        <xdr:cNvPr id="33" name="右中かっこ 32">
          <a:extLst>
            <a:ext uri="{FF2B5EF4-FFF2-40B4-BE49-F238E27FC236}">
              <a16:creationId xmlns:a16="http://schemas.microsoft.com/office/drawing/2014/main" id="{9EFBF154-2F4A-4BAE-A544-11EEFB755E3A}"/>
            </a:ext>
          </a:extLst>
        </xdr:cNvPr>
        <xdr:cNvSpPr/>
      </xdr:nvSpPr>
      <xdr:spPr>
        <a:xfrm rot="5400000">
          <a:off x="29709163" y="6034281"/>
          <a:ext cx="892561" cy="7055556"/>
        </a:xfrm>
        <a:prstGeom prst="rightBrace">
          <a:avLst>
            <a:gd name="adj1" fmla="val 53633"/>
            <a:gd name="adj2" fmla="val 50563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1838202</xdr:colOff>
      <xdr:row>25</xdr:row>
      <xdr:rowOff>101196</xdr:rowOff>
    </xdr:from>
    <xdr:to>
      <xdr:col>15</xdr:col>
      <xdr:colOff>155863</xdr:colOff>
      <xdr:row>38</xdr:row>
      <xdr:rowOff>103910</xdr:rowOff>
    </xdr:to>
    <xdr:sp macro="" textlink="">
      <xdr:nvSpPr>
        <xdr:cNvPr id="34" name="吹き出し: 角を丸めた四角形 33">
          <a:extLst>
            <a:ext uri="{FF2B5EF4-FFF2-40B4-BE49-F238E27FC236}">
              <a16:creationId xmlns:a16="http://schemas.microsoft.com/office/drawing/2014/main" id="{26226B15-A16B-4D99-A52D-90240F6F751E}"/>
            </a:ext>
          </a:extLst>
        </xdr:cNvPr>
        <xdr:cNvSpPr/>
      </xdr:nvSpPr>
      <xdr:spPr>
        <a:xfrm>
          <a:off x="23052975" y="12951287"/>
          <a:ext cx="5071752" cy="4055168"/>
        </a:xfrm>
        <a:prstGeom prst="wedgeRoundRectCallout">
          <a:avLst>
            <a:gd name="adj1" fmla="val -19119"/>
            <a:gd name="adj2" fmla="val -9406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⑥性能値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ボイラ効率：％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⑦相当蒸発量（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kg/h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）、熱出力（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kW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）　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⑥　性能値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ボイラ効率：％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　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カタログ（仕様書）記載の性能値を入力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  <a:latin typeface="+mn-ea"/>
              <a:ea typeface="+mn-ea"/>
            </a:rPr>
            <a:t>⑦　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相当蒸発量（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kg/h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）、熱出力（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　を入力してください</a:t>
          </a:r>
          <a:endParaRPr kumimoji="1" lang="en-US" altLang="ja-JP" sz="1600" b="1" u="sng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600" b="1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相当蒸発量（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kg/h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）：蒸気ボイラの場合、カタログ（仕様書）記載の値を入力</a:t>
          </a:r>
          <a:endParaRPr kumimoji="1" lang="en-US" altLang="ja-JP" sz="1600" b="0" u="non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熱出力（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）：温水ボイラの場合、カタログ（仕様書）記載の値を入力</a:t>
          </a:r>
          <a:endParaRPr kumimoji="1" lang="en-US" altLang="ja-JP" sz="1600" b="0" u="non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600" b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endParaRPr kumimoji="1" lang="ja-JP" altLang="en-US" sz="1600" b="0" u="non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1679862</xdr:colOff>
      <xdr:row>18</xdr:row>
      <xdr:rowOff>44503</xdr:rowOff>
    </xdr:from>
    <xdr:to>
      <xdr:col>11</xdr:col>
      <xdr:colOff>1749135</xdr:colOff>
      <xdr:row>28</xdr:row>
      <xdr:rowOff>207818</xdr:rowOff>
    </xdr:to>
    <xdr:sp macro="" textlink="">
      <xdr:nvSpPr>
        <xdr:cNvPr id="37" name="吹き出し: 角を丸めた四角形 36">
          <a:extLst>
            <a:ext uri="{FF2B5EF4-FFF2-40B4-BE49-F238E27FC236}">
              <a16:creationId xmlns:a16="http://schemas.microsoft.com/office/drawing/2014/main" id="{5F489371-ACD4-43CB-ACB5-5C2B0B5D0DFD}"/>
            </a:ext>
          </a:extLst>
        </xdr:cNvPr>
        <xdr:cNvSpPr/>
      </xdr:nvSpPr>
      <xdr:spPr>
        <a:xfrm>
          <a:off x="19137826" y="10739717"/>
          <a:ext cx="3824845" cy="3292958"/>
        </a:xfrm>
        <a:prstGeom prst="wedgeRoundRectCallout">
          <a:avLst>
            <a:gd name="adj1" fmla="val -53250"/>
            <a:gd name="adj2" fmla="val -7386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⑤性能区分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⑤性能区分を選択してください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蒸気ボイラの場合　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→　「貫流ボイラ」、「炉筒煙管ボイラ」、「水管ボイラ」から選択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温水ボイラの場合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→　「－」を選択</a:t>
          </a:r>
        </a:p>
      </xdr:txBody>
    </xdr:sp>
    <xdr:clientData/>
  </xdr:twoCellAnchor>
  <xdr:twoCellAnchor>
    <xdr:from>
      <xdr:col>15</xdr:col>
      <xdr:colOff>458931</xdr:colOff>
      <xdr:row>17</xdr:row>
      <xdr:rowOff>190501</xdr:rowOff>
    </xdr:from>
    <xdr:to>
      <xdr:col>17</xdr:col>
      <xdr:colOff>1433569</xdr:colOff>
      <xdr:row>41</xdr:row>
      <xdr:rowOff>242457</xdr:rowOff>
    </xdr:to>
    <xdr:sp macro="" textlink="">
      <xdr:nvSpPr>
        <xdr:cNvPr id="36" name="吹き出し: 角を丸めた四角形 35">
          <a:extLst>
            <a:ext uri="{FF2B5EF4-FFF2-40B4-BE49-F238E27FC236}">
              <a16:creationId xmlns:a16="http://schemas.microsoft.com/office/drawing/2014/main" id="{D25712A4-C820-4E80-8775-DCF31C1895A8}"/>
            </a:ext>
          </a:extLst>
        </xdr:cNvPr>
        <xdr:cNvSpPr/>
      </xdr:nvSpPr>
      <xdr:spPr>
        <a:xfrm>
          <a:off x="31804840" y="9888683"/>
          <a:ext cx="8161684" cy="7533410"/>
        </a:xfrm>
        <a:prstGeom prst="wedgeRoundRectCallout">
          <a:avLst>
            <a:gd name="adj1" fmla="val -8645"/>
            <a:gd name="adj2" fmla="val -5944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⑨ワイルドカードの内訳一覧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⑨（ワイルドカードを用いた場合）ワイルドカードの内訳一覧を入力してください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カタログ（仕様書）に記載の型番を入力、入力方法は以下を参照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15</xdr:col>
      <xdr:colOff>552886</xdr:colOff>
      <xdr:row>22</xdr:row>
      <xdr:rowOff>25550</xdr:rowOff>
    </xdr:from>
    <xdr:to>
      <xdr:col>17</xdr:col>
      <xdr:colOff>1295024</xdr:colOff>
      <xdr:row>38</xdr:row>
      <xdr:rowOff>214315</xdr:rowOff>
    </xdr:to>
    <xdr:sp macro="" textlink="">
      <xdr:nvSpPr>
        <xdr:cNvPr id="43" name="四角形: 角を丸くする 42">
          <a:extLst>
            <a:ext uri="{FF2B5EF4-FFF2-40B4-BE49-F238E27FC236}">
              <a16:creationId xmlns:a16="http://schemas.microsoft.com/office/drawing/2014/main" id="{6D44C402-D294-4CEF-BDE2-BDFAF5B49519}"/>
            </a:ext>
          </a:extLst>
        </xdr:cNvPr>
        <xdr:cNvSpPr/>
      </xdr:nvSpPr>
      <xdr:spPr>
        <a:xfrm>
          <a:off x="31898795" y="11282368"/>
          <a:ext cx="7929184" cy="5176402"/>
        </a:xfrm>
        <a:prstGeom prst="roundRect">
          <a:avLst>
            <a:gd name="adj" fmla="val 2715"/>
          </a:avLst>
        </a:prstGeom>
        <a:solidFill>
          <a:sysClr val="window" lastClr="FFFFFF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600" b="1" u="sng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◆ワイルドカードの内訳一覧　入力方法について◆</a:t>
          </a:r>
          <a:endParaRPr kumimoji="1" lang="en-US" altLang="ja-JP" sz="1600" b="1" u="sng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 u="sng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1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型番に「■」を入力した場合、該当する枝番、枝番の意味する仕様・内容等を「ワイルドカードの内訳一覧」にカンマ区切りで入力してください</a:t>
          </a:r>
          <a:br>
            <a:rPr kumimoji="1" lang="ja-JP" altLang="en-US" sz="1600" b="1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</a:br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■に含まれる可能性のある枝番をすべて入力してください。ただし、能力や性能値が異なる場合は別の型番として入力してください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入力例）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　カタログ記載型番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      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XYZ-123FL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　　　　　　　　　　　　　                 　　　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XYZ-123GK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性能値・能力値が確定する代表型番部分　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性能値・能力値に影響のない枝番部分　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-FL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（●●仕様）</a:t>
          </a:r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　　　　　　　　　　　　　　　　                 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-GK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（〇〇タイプ）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⇒リストに入力する型番　　：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XYZ-123■</a:t>
          </a:r>
          <a:endParaRPr kumimoji="0" lang="en-US" altLang="ja-JP" sz="1600" b="0" u="none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0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⇒内訳一覧に入力する枝番　：</a:t>
          </a:r>
          <a:r>
            <a:rPr kumimoji="0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-FL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（●●仕様）</a:t>
          </a:r>
          <a:r>
            <a:rPr kumimoji="0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,-GK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（〇〇タイプ）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0" u="none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枝番が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文字以上あっても、黒四角は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文字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枝番と枝番の示す仕様はカンマ区切り入力する</a:t>
          </a:r>
          <a:endParaRPr lang="ja-JP" altLang="ja-JP" sz="1600" b="1">
            <a:solidFill>
              <a:srgbClr val="FF0000"/>
            </a:solidFill>
            <a:effectLst/>
            <a:latin typeface="+mn-ea"/>
            <a:ea typeface="+mn-ea"/>
          </a:endParaRPr>
        </a:p>
        <a:p>
          <a:pPr algn="l"/>
          <a:endParaRPr kumimoji="1" lang="ja-JP" altLang="en-US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17</xdr:col>
      <xdr:colOff>1543483</xdr:colOff>
      <xdr:row>19</xdr:row>
      <xdr:rowOff>103911</xdr:rowOff>
    </xdr:from>
    <xdr:to>
      <xdr:col>18</xdr:col>
      <xdr:colOff>796637</xdr:colOff>
      <xdr:row>28</xdr:row>
      <xdr:rowOff>34637</xdr:rowOff>
    </xdr:to>
    <xdr:sp macro="" textlink="">
      <xdr:nvSpPr>
        <xdr:cNvPr id="44" name="吹き出し: 角を丸めた四角形 43">
          <a:extLst>
            <a:ext uri="{FF2B5EF4-FFF2-40B4-BE49-F238E27FC236}">
              <a16:creationId xmlns:a16="http://schemas.microsoft.com/office/drawing/2014/main" id="{6CB9E396-618D-4176-9347-3486DCF0A1CB}"/>
            </a:ext>
          </a:extLst>
        </xdr:cNvPr>
        <xdr:cNvSpPr/>
      </xdr:nvSpPr>
      <xdr:spPr>
        <a:xfrm>
          <a:off x="40076438" y="10425547"/>
          <a:ext cx="1972108" cy="2736272"/>
        </a:xfrm>
        <a:prstGeom prst="wedgeRoundRectCallout">
          <a:avLst>
            <a:gd name="adj1" fmla="val -56157"/>
            <a:gd name="adj2" fmla="val -9181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⑩備考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⑩備考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文字以内で入力してください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13</xdr:col>
      <xdr:colOff>883229</xdr:colOff>
      <xdr:row>16</xdr:row>
      <xdr:rowOff>173183</xdr:rowOff>
    </xdr:from>
    <xdr:to>
      <xdr:col>15</xdr:col>
      <xdr:colOff>363683</xdr:colOff>
      <xdr:row>24</xdr:row>
      <xdr:rowOff>69272</xdr:rowOff>
    </xdr:to>
    <xdr:sp macro="" textlink="">
      <xdr:nvSpPr>
        <xdr:cNvPr id="45" name="吹き出し: 角を丸めた四角形 44">
          <a:extLst>
            <a:ext uri="{FF2B5EF4-FFF2-40B4-BE49-F238E27FC236}">
              <a16:creationId xmlns:a16="http://schemas.microsoft.com/office/drawing/2014/main" id="{06160C5A-8BFE-4872-BEF6-A51C453E1970}"/>
            </a:ext>
          </a:extLst>
        </xdr:cNvPr>
        <xdr:cNvSpPr/>
      </xdr:nvSpPr>
      <xdr:spPr>
        <a:xfrm>
          <a:off x="25769456" y="10217728"/>
          <a:ext cx="2563091" cy="2389908"/>
        </a:xfrm>
        <a:prstGeom prst="wedgeRoundRectCallout">
          <a:avLst>
            <a:gd name="adj1" fmla="val 50275"/>
            <a:gd name="adj2" fmla="val -6640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⑧希望小売価格（千円）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⑧希望小売価格（千円）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単位に注意して入力してください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任意項目です</a:t>
          </a:r>
        </a:p>
      </xdr:txBody>
    </xdr:sp>
    <xdr:clientData/>
  </xdr:twoCellAnchor>
  <xdr:twoCellAnchor>
    <xdr:from>
      <xdr:col>4</xdr:col>
      <xdr:colOff>2147455</xdr:colOff>
      <xdr:row>18</xdr:row>
      <xdr:rowOff>69273</xdr:rowOff>
    </xdr:from>
    <xdr:to>
      <xdr:col>6</xdr:col>
      <xdr:colOff>1712336</xdr:colOff>
      <xdr:row>29</xdr:row>
      <xdr:rowOff>17319</xdr:rowOff>
    </xdr:to>
    <xdr:sp macro="" textlink="">
      <xdr:nvSpPr>
        <xdr:cNvPr id="46" name="吹き出し: 角を丸めた四角形 45">
          <a:extLst>
            <a:ext uri="{FF2B5EF4-FFF2-40B4-BE49-F238E27FC236}">
              <a16:creationId xmlns:a16="http://schemas.microsoft.com/office/drawing/2014/main" id="{F5DD47D3-699C-474E-89F1-0EA2227663D6}"/>
            </a:ext>
          </a:extLst>
        </xdr:cNvPr>
        <xdr:cNvSpPr/>
      </xdr:nvSpPr>
      <xdr:spPr>
        <a:xfrm>
          <a:off x="9923319" y="10079182"/>
          <a:ext cx="5089381" cy="3377046"/>
        </a:xfrm>
        <a:prstGeom prst="wedgeRoundRectCallout">
          <a:avLst>
            <a:gd name="adj1" fmla="val -8217"/>
            <a:gd name="adj2" fmla="val -663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カタログ（仕様書）記載の製品名を入力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カタログ（仕様書）に記載の型番を入力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ワイルドカード「■」を用いる場合、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ワイルドカードの内訳一覧に、枝番の情報を入力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 baseline="0">
              <a:solidFill>
                <a:srgbClr val="0000CC"/>
              </a:solidFill>
              <a:latin typeface="+mn-ea"/>
              <a:ea typeface="+mn-ea"/>
            </a:rPr>
            <a:t> 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2387744</xdr:colOff>
      <xdr:row>29</xdr:row>
      <xdr:rowOff>196995</xdr:rowOff>
    </xdr:from>
    <xdr:to>
      <xdr:col>7</xdr:col>
      <xdr:colOff>5126181</xdr:colOff>
      <xdr:row>37</xdr:row>
      <xdr:rowOff>199411</xdr:rowOff>
    </xdr:to>
    <xdr:sp macro="" textlink="">
      <xdr:nvSpPr>
        <xdr:cNvPr id="47" name="四角形: 角を丸くする 46">
          <a:extLst>
            <a:ext uri="{FF2B5EF4-FFF2-40B4-BE49-F238E27FC236}">
              <a16:creationId xmlns:a16="http://schemas.microsoft.com/office/drawing/2014/main" id="{B136159F-0D7C-4259-AE52-E25AC7802667}"/>
            </a:ext>
          </a:extLst>
        </xdr:cNvPr>
        <xdr:cNvSpPr/>
      </xdr:nvSpPr>
      <xdr:spPr>
        <a:xfrm>
          <a:off x="10163608" y="13635904"/>
          <a:ext cx="10081346" cy="2496234"/>
        </a:xfrm>
        <a:prstGeom prst="roundRect">
          <a:avLst>
            <a:gd name="adj" fmla="val 5872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◆型番・使用エネルギーの重複について◆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登録型番と使用エネルギー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の組み合わせが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重複している場合は、</a:t>
          </a:r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に着色される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。</a:t>
          </a:r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→　一意の</a:t>
          </a:r>
          <a:r>
            <a:rPr kumimoji="1" lang="ja-JP" altLang="ja-JP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型番</a:t>
          </a:r>
          <a:r>
            <a:rPr kumimoji="1" lang="en-US" altLang="ja-JP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×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使用エネルギーであることを確認のうえ、入力すること</a:t>
          </a:r>
          <a:endParaRPr lang="ja-JP" altLang="ja-JP" sz="1600" b="0" u="sng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endParaRPr kumimoji="1" lang="en-US" altLang="ja-JP" sz="1600" b="1" u="sng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algn="l"/>
          <a:endParaRPr kumimoji="1" lang="ja-JP" altLang="en-US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554182</xdr:colOff>
      <xdr:row>20</xdr:row>
      <xdr:rowOff>103909</xdr:rowOff>
    </xdr:from>
    <xdr:to>
      <xdr:col>4</xdr:col>
      <xdr:colOff>1952625</xdr:colOff>
      <xdr:row>34</xdr:row>
      <xdr:rowOff>3959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9F8A6A8A-C1B6-4B0C-BD8A-782697B01272}"/>
            </a:ext>
          </a:extLst>
        </xdr:cNvPr>
        <xdr:cNvSpPr/>
      </xdr:nvSpPr>
      <xdr:spPr>
        <a:xfrm>
          <a:off x="1472046" y="10737273"/>
          <a:ext cx="8256443" cy="4264231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・製品名、型番、数値はカタログ（仕様書）の記載と一致させること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・数値の入力欄において、単位記号は入れないこと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・基準値を超える型番を入力すること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→　「基準値」シートを参照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・同一型番の製品で使用エネルギーが複数ある場合は、使用エネルギーの種類分、同一型番を入力すること</a:t>
          </a:r>
        </a:p>
      </xdr:txBody>
    </xdr:sp>
    <xdr:clientData/>
  </xdr:twoCellAnchor>
  <xdr:twoCellAnchor>
    <xdr:from>
      <xdr:col>14</xdr:col>
      <xdr:colOff>848591</xdr:colOff>
      <xdr:row>0</xdr:row>
      <xdr:rowOff>69272</xdr:rowOff>
    </xdr:from>
    <xdr:to>
      <xdr:col>16</xdr:col>
      <xdr:colOff>2627784</xdr:colOff>
      <xdr:row>2</xdr:row>
      <xdr:rowOff>478565</xdr:rowOff>
    </xdr:to>
    <xdr:sp macro="" textlink="">
      <xdr:nvSpPr>
        <xdr:cNvPr id="49" name="吹き出し: 角を丸めた四角形 48">
          <a:extLst>
            <a:ext uri="{FF2B5EF4-FFF2-40B4-BE49-F238E27FC236}">
              <a16:creationId xmlns:a16="http://schemas.microsoft.com/office/drawing/2014/main" id="{B1D23F80-DFD9-4E0F-A472-5FBE9FC5BFA4}"/>
            </a:ext>
          </a:extLst>
        </xdr:cNvPr>
        <xdr:cNvSpPr/>
      </xdr:nvSpPr>
      <xdr:spPr>
        <a:xfrm>
          <a:off x="27535909" y="69272"/>
          <a:ext cx="4861830" cy="2296975"/>
        </a:xfrm>
        <a:prstGeom prst="wedgeRoundRectCallout">
          <a:avLst>
            <a:gd name="adj1" fmla="val -57143"/>
            <a:gd name="adj2" fmla="val 50779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ctr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ctr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14</xdr:col>
      <xdr:colOff>885391</xdr:colOff>
      <xdr:row>2</xdr:row>
      <xdr:rowOff>774989</xdr:rowOff>
    </xdr:from>
    <xdr:to>
      <xdr:col>16</xdr:col>
      <xdr:colOff>2668914</xdr:colOff>
      <xdr:row>4</xdr:row>
      <xdr:rowOff>290230</xdr:rowOff>
    </xdr:to>
    <xdr:sp macro="" textlink="">
      <xdr:nvSpPr>
        <xdr:cNvPr id="50" name="吹き出し: 角を丸めた四角形 49">
          <a:extLst>
            <a:ext uri="{FF2B5EF4-FFF2-40B4-BE49-F238E27FC236}">
              <a16:creationId xmlns:a16="http://schemas.microsoft.com/office/drawing/2014/main" id="{4BDDA60B-DB98-44F2-A834-156179A5D5EA}"/>
            </a:ext>
          </a:extLst>
        </xdr:cNvPr>
        <xdr:cNvSpPr/>
      </xdr:nvSpPr>
      <xdr:spPr>
        <a:xfrm>
          <a:off x="30949755" y="2662671"/>
          <a:ext cx="4866159" cy="2286150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</a:rPr>
            <a:t>右記の凡例の内容に従い、入力内容を確認し、修正してください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20</xdr:row>
      <xdr:rowOff>171450</xdr:rowOff>
    </xdr:from>
    <xdr:to>
      <xdr:col>2</xdr:col>
      <xdr:colOff>590550</xdr:colOff>
      <xdr:row>23</xdr:row>
      <xdr:rowOff>161925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09550" y="4152900"/>
          <a:ext cx="2066925" cy="53340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s-kataban@sii.or.j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4DDC6-3639-4E2F-AA57-4BF6B5C42061}">
  <sheetPr codeName="Sheet1">
    <pageSetUpPr fitToPage="1"/>
  </sheetPr>
  <dimension ref="A1:AE59"/>
  <sheetViews>
    <sheetView tabSelected="1" view="pageBreakPreview" zoomScale="55" zoomScaleNormal="55" zoomScaleSheetLayoutView="55" workbookViewId="0">
      <selection sqref="A1:G1"/>
    </sheetView>
  </sheetViews>
  <sheetFormatPr defaultColWidth="9" defaultRowHeight="16.5" outlineLevelCol="1" x14ac:dyDescent="0.15"/>
  <cols>
    <col min="1" max="1" width="12" style="9" customWidth="1"/>
    <col min="2" max="2" width="22.5" style="10" customWidth="1"/>
    <col min="3" max="3" width="32.5" style="10" customWidth="1"/>
    <col min="4" max="5" width="35" style="10" customWidth="1"/>
    <col min="6" max="6" width="37.5" style="10" customWidth="1"/>
    <col min="7" max="7" width="27.125" style="10" customWidth="1"/>
    <col min="8" max="8" width="43.375" style="10" customWidth="1"/>
    <col min="9" max="9" width="24.75" style="10" hidden="1" customWidth="1"/>
    <col min="10" max="10" width="22.75" style="20" bestFit="1" customWidth="1"/>
    <col min="11" max="12" width="25.25" style="10" customWidth="1"/>
    <col min="13" max="14" width="25" style="10" customWidth="1"/>
    <col min="15" max="15" width="14" style="10" customWidth="1"/>
    <col min="16" max="16" width="23.625" style="10" customWidth="1"/>
    <col min="17" max="17" width="70.625" style="10" customWidth="1"/>
    <col min="18" max="18" width="50.375" style="10" customWidth="1"/>
    <col min="19" max="19" width="35.625" style="10" hidden="1" customWidth="1" outlineLevel="1"/>
    <col min="20" max="20" width="22.375" style="10" hidden="1" customWidth="1" outlineLevel="1"/>
    <col min="21" max="21" width="23" style="10" hidden="1" customWidth="1" outlineLevel="1"/>
    <col min="22" max="23" width="9.125" style="10" hidden="1" customWidth="1" outlineLevel="1"/>
    <col min="24" max="24" width="9" style="10" hidden="1" customWidth="1" outlineLevel="1"/>
    <col min="25" max="25" width="12.875" style="10" hidden="1" customWidth="1" outlineLevel="1"/>
    <col min="26" max="26" width="20.5" style="10" hidden="1" customWidth="1" outlineLevel="1"/>
    <col min="27" max="27" width="22.25" style="10" hidden="1" customWidth="1" outlineLevel="1"/>
    <col min="28" max="28" width="9.25" style="10" hidden="1" customWidth="1" outlineLevel="1"/>
    <col min="29" max="29" width="10.125" style="10" hidden="1" customWidth="1" outlineLevel="1"/>
    <col min="30" max="30" width="9" style="10" customWidth="1" collapsed="1"/>
    <col min="31" max="31" width="9" style="10" customWidth="1"/>
    <col min="32" max="16384" width="9" style="10"/>
  </cols>
  <sheetData>
    <row r="1" spans="1:31" ht="40.15" customHeight="1" x14ac:dyDescent="0.15">
      <c r="A1" s="158" t="s">
        <v>119</v>
      </c>
      <c r="B1" s="159"/>
      <c r="C1" s="159"/>
      <c r="D1" s="159"/>
      <c r="E1" s="159"/>
      <c r="F1" s="159"/>
      <c r="G1" s="160"/>
      <c r="I1" s="50"/>
      <c r="J1" s="161" t="s">
        <v>39</v>
      </c>
      <c r="K1" s="162"/>
      <c r="L1" s="162"/>
      <c r="M1" s="162"/>
      <c r="N1" s="162"/>
      <c r="O1" s="21"/>
      <c r="Z1" s="97"/>
      <c r="AA1" s="98"/>
      <c r="AB1" s="99"/>
      <c r="AC1" s="100"/>
    </row>
    <row r="2" spans="1:31" ht="120.75" customHeight="1" x14ac:dyDescent="0.15">
      <c r="A2" s="163" t="s">
        <v>35</v>
      </c>
      <c r="B2" s="164"/>
      <c r="C2" s="165" t="s">
        <v>140</v>
      </c>
      <c r="D2" s="166"/>
      <c r="E2" s="31" t="s">
        <v>36</v>
      </c>
      <c r="F2" s="165" t="s">
        <v>103</v>
      </c>
      <c r="G2" s="166"/>
      <c r="I2" s="67"/>
      <c r="J2" s="32" t="s">
        <v>40</v>
      </c>
      <c r="K2" s="167" t="s">
        <v>81</v>
      </c>
      <c r="L2" s="168"/>
      <c r="M2" s="168"/>
      <c r="N2" s="169"/>
      <c r="O2" s="21"/>
      <c r="P2" s="21"/>
    </row>
    <row r="3" spans="1:31" ht="120.75" customHeight="1" x14ac:dyDescent="0.15">
      <c r="A3" s="170" t="s">
        <v>128</v>
      </c>
      <c r="B3" s="170"/>
      <c r="C3" s="170"/>
      <c r="D3" s="170"/>
      <c r="E3" s="170"/>
      <c r="F3" s="33" t="s">
        <v>37</v>
      </c>
      <c r="G3" s="115" t="s">
        <v>126</v>
      </c>
      <c r="I3" s="69"/>
      <c r="J3" s="32" t="s">
        <v>41</v>
      </c>
      <c r="K3" s="171" t="s">
        <v>142</v>
      </c>
      <c r="L3" s="172"/>
      <c r="M3" s="172"/>
      <c r="N3" s="173"/>
      <c r="O3" s="24"/>
      <c r="P3" s="25"/>
    </row>
    <row r="4" spans="1:31" ht="120.75" customHeight="1" thickBot="1" x14ac:dyDescent="0.2">
      <c r="A4" s="170"/>
      <c r="B4" s="170"/>
      <c r="C4" s="170"/>
      <c r="D4" s="170"/>
      <c r="E4" s="170"/>
      <c r="F4" s="34" t="s">
        <v>38</v>
      </c>
      <c r="G4" s="34">
        <f>COUNTIF($B$12:$B$50,"高性能ボイラ")</f>
        <v>4</v>
      </c>
      <c r="I4" s="51"/>
      <c r="J4" s="35" t="s">
        <v>101</v>
      </c>
      <c r="K4" s="174" t="s">
        <v>42</v>
      </c>
      <c r="L4" s="175"/>
      <c r="M4" s="175"/>
      <c r="N4" s="176"/>
      <c r="O4" s="16"/>
      <c r="P4" s="16"/>
      <c r="U4" s="58"/>
      <c r="V4" s="63" t="str">
        <f>IF(COUNTIF(S12:S50,"✓")=0,"",COUNTIF(S12:S50,"✓"))</f>
        <v/>
      </c>
      <c r="W4" s="58"/>
      <c r="X4" s="58"/>
      <c r="Y4" s="58"/>
      <c r="Z4" s="58"/>
      <c r="AA4" s="58"/>
      <c r="AB4" s="58"/>
      <c r="AC4" s="58"/>
      <c r="AD4" s="58"/>
      <c r="AE4" s="58"/>
    </row>
    <row r="5" spans="1:31" ht="28.5" customHeight="1" thickBot="1" x14ac:dyDescent="0.2">
      <c r="A5" s="13"/>
      <c r="B5" s="14"/>
      <c r="C5" s="14"/>
      <c r="D5" s="15"/>
      <c r="E5" s="15"/>
      <c r="F5" s="18"/>
      <c r="G5" s="16"/>
      <c r="I5" s="16"/>
      <c r="J5" s="9"/>
      <c r="K5" s="9"/>
      <c r="L5" s="17"/>
      <c r="M5" s="16"/>
      <c r="N5" s="16"/>
      <c r="O5" s="16"/>
      <c r="P5" s="19"/>
      <c r="Q5" s="19"/>
      <c r="R5" s="16"/>
      <c r="S5" s="9"/>
      <c r="T5" s="9"/>
      <c r="U5" s="9"/>
      <c r="V5" s="9"/>
    </row>
    <row r="6" spans="1:31" ht="39.75" customHeight="1" x14ac:dyDescent="0.15">
      <c r="A6" s="36" t="s">
        <v>2</v>
      </c>
      <c r="B6" s="37">
        <f>COLUMN()-1</f>
        <v>1</v>
      </c>
      <c r="C6" s="37">
        <f t="shared" ref="C6:I6" si="0">COLUMN()-1</f>
        <v>2</v>
      </c>
      <c r="D6" s="60">
        <f t="shared" si="0"/>
        <v>3</v>
      </c>
      <c r="E6" s="38">
        <f t="shared" si="0"/>
        <v>4</v>
      </c>
      <c r="F6" s="60">
        <f t="shared" si="0"/>
        <v>5</v>
      </c>
      <c r="G6" s="60">
        <f t="shared" si="0"/>
        <v>6</v>
      </c>
      <c r="H6" s="60">
        <f t="shared" si="0"/>
        <v>7</v>
      </c>
      <c r="I6" s="38">
        <f t="shared" si="0"/>
        <v>8</v>
      </c>
      <c r="J6" s="38">
        <f>COLUMN()-2</f>
        <v>8</v>
      </c>
      <c r="K6" s="38">
        <f t="shared" ref="K6:O6" si="1">COLUMN()-2</f>
        <v>9</v>
      </c>
      <c r="L6" s="38">
        <f t="shared" si="1"/>
        <v>10</v>
      </c>
      <c r="M6" s="177">
        <f t="shared" si="1"/>
        <v>11</v>
      </c>
      <c r="N6" s="178">
        <f t="shared" si="1"/>
        <v>12</v>
      </c>
      <c r="O6" s="179">
        <f t="shared" si="1"/>
        <v>13</v>
      </c>
      <c r="P6" s="102">
        <f>COLUMN()-4</f>
        <v>12</v>
      </c>
      <c r="Q6" s="38">
        <f t="shared" ref="Q6:R6" si="2">COLUMN()-4</f>
        <v>13</v>
      </c>
      <c r="R6" s="70">
        <f t="shared" si="2"/>
        <v>14</v>
      </c>
      <c r="S6" s="116"/>
      <c r="T6" s="119"/>
      <c r="Y6" s="135" t="s">
        <v>131</v>
      </c>
    </row>
    <row r="7" spans="1:31" ht="39.75" customHeight="1" x14ac:dyDescent="0.15">
      <c r="A7" s="39" t="s">
        <v>46</v>
      </c>
      <c r="B7" s="40" t="s">
        <v>48</v>
      </c>
      <c r="C7" s="40" t="s">
        <v>48</v>
      </c>
      <c r="D7" s="40" t="s">
        <v>48</v>
      </c>
      <c r="E7" s="61" t="s">
        <v>51</v>
      </c>
      <c r="F7" s="40" t="s">
        <v>48</v>
      </c>
      <c r="G7" s="40" t="s">
        <v>48</v>
      </c>
      <c r="H7" s="40" t="s">
        <v>48</v>
      </c>
      <c r="I7" s="64" t="s">
        <v>67</v>
      </c>
      <c r="J7" s="41" t="s">
        <v>51</v>
      </c>
      <c r="K7" s="41" t="s">
        <v>51</v>
      </c>
      <c r="L7" s="41" t="s">
        <v>51</v>
      </c>
      <c r="M7" s="40" t="s">
        <v>48</v>
      </c>
      <c r="N7" s="40" t="s">
        <v>48</v>
      </c>
      <c r="O7" s="40" t="s">
        <v>48</v>
      </c>
      <c r="P7" s="61" t="s">
        <v>51</v>
      </c>
      <c r="Q7" s="41" t="s">
        <v>51</v>
      </c>
      <c r="R7" s="72" t="s">
        <v>51</v>
      </c>
      <c r="S7" s="117"/>
      <c r="T7" s="120"/>
      <c r="Y7" s="9">
        <f>IF(AND($G$4&gt;0,OR($C$2="",$F$2="",$G$3="")),1,0)</f>
        <v>0</v>
      </c>
    </row>
    <row r="8" spans="1:31" ht="39.75" customHeight="1" thickBot="1" x14ac:dyDescent="0.2">
      <c r="A8" s="42" t="s">
        <v>47</v>
      </c>
      <c r="B8" s="43" t="s">
        <v>49</v>
      </c>
      <c r="C8" s="59" t="s">
        <v>50</v>
      </c>
      <c r="D8" s="43" t="s">
        <v>49</v>
      </c>
      <c r="E8" s="43" t="s">
        <v>49</v>
      </c>
      <c r="F8" s="59" t="s">
        <v>50</v>
      </c>
      <c r="G8" s="59" t="s">
        <v>50</v>
      </c>
      <c r="H8" s="59" t="s">
        <v>50</v>
      </c>
      <c r="I8" s="43" t="s">
        <v>49</v>
      </c>
      <c r="J8" s="59" t="s">
        <v>50</v>
      </c>
      <c r="K8" s="43" t="s">
        <v>49</v>
      </c>
      <c r="L8" s="59" t="s">
        <v>50</v>
      </c>
      <c r="M8" s="59" t="s">
        <v>121</v>
      </c>
      <c r="N8" s="59" t="s">
        <v>121</v>
      </c>
      <c r="O8" s="43" t="s">
        <v>49</v>
      </c>
      <c r="P8" s="74" t="s">
        <v>52</v>
      </c>
      <c r="Q8" s="59" t="s">
        <v>121</v>
      </c>
      <c r="R8" s="75" t="s">
        <v>52</v>
      </c>
      <c r="S8" s="118"/>
      <c r="T8" s="121"/>
    </row>
    <row r="9" spans="1:31" ht="21.75" customHeight="1" x14ac:dyDescent="0.15">
      <c r="A9" s="180" t="s">
        <v>31</v>
      </c>
      <c r="B9" s="182" t="s">
        <v>43</v>
      </c>
      <c r="C9" s="183" t="s">
        <v>0</v>
      </c>
      <c r="D9" s="183" t="s">
        <v>44</v>
      </c>
      <c r="E9" s="185" t="s">
        <v>45</v>
      </c>
      <c r="F9" s="183" t="s">
        <v>4</v>
      </c>
      <c r="G9" s="183" t="s">
        <v>7</v>
      </c>
      <c r="H9" s="183" t="s">
        <v>9</v>
      </c>
      <c r="I9" s="185" t="s">
        <v>135</v>
      </c>
      <c r="J9" s="185" t="s">
        <v>55</v>
      </c>
      <c r="K9" s="185" t="s">
        <v>120</v>
      </c>
      <c r="L9" s="189" t="s">
        <v>136</v>
      </c>
      <c r="M9" s="177" t="s">
        <v>8</v>
      </c>
      <c r="N9" s="178"/>
      <c r="O9" s="179"/>
      <c r="P9" s="191" t="s">
        <v>122</v>
      </c>
      <c r="Q9" s="193" t="s">
        <v>63</v>
      </c>
      <c r="R9" s="194" t="s">
        <v>3</v>
      </c>
      <c r="S9" s="196" t="s">
        <v>130</v>
      </c>
      <c r="T9" s="198" t="s">
        <v>129</v>
      </c>
      <c r="U9" s="187" t="s">
        <v>33</v>
      </c>
      <c r="V9" s="187"/>
      <c r="W9" s="188"/>
    </row>
    <row r="10" spans="1:31" ht="58.5" x14ac:dyDescent="0.15">
      <c r="A10" s="181"/>
      <c r="B10" s="182"/>
      <c r="C10" s="184"/>
      <c r="D10" s="184"/>
      <c r="E10" s="186"/>
      <c r="F10" s="184"/>
      <c r="G10" s="184"/>
      <c r="H10" s="184"/>
      <c r="I10" s="186"/>
      <c r="J10" s="186"/>
      <c r="K10" s="186"/>
      <c r="L10" s="190"/>
      <c r="M10" s="138" t="s">
        <v>137</v>
      </c>
      <c r="N10" s="138" t="s">
        <v>138</v>
      </c>
      <c r="O10" s="138" t="s">
        <v>54</v>
      </c>
      <c r="P10" s="192"/>
      <c r="Q10" s="186"/>
      <c r="R10" s="195"/>
      <c r="S10" s="197"/>
      <c r="T10" s="199"/>
      <c r="U10" s="101" t="s">
        <v>34</v>
      </c>
      <c r="V10" s="11" t="s">
        <v>32</v>
      </c>
      <c r="W10" s="12" t="s">
        <v>3</v>
      </c>
    </row>
    <row r="11" spans="1:31" ht="25.15" customHeight="1" x14ac:dyDescent="0.15">
      <c r="A11" s="139" t="s">
        <v>53</v>
      </c>
      <c r="B11" s="140" t="s">
        <v>127</v>
      </c>
      <c r="C11" s="141" t="s">
        <v>5</v>
      </c>
      <c r="D11" s="142" t="s">
        <v>139</v>
      </c>
      <c r="E11" s="142" t="s">
        <v>98</v>
      </c>
      <c r="F11" s="143" t="s">
        <v>86</v>
      </c>
      <c r="G11" s="143" t="s">
        <v>88</v>
      </c>
      <c r="H11" s="143" t="s">
        <v>117</v>
      </c>
      <c r="I11" s="142" t="s">
        <v>118</v>
      </c>
      <c r="J11" s="143" t="s">
        <v>106</v>
      </c>
      <c r="K11" s="144">
        <v>95</v>
      </c>
      <c r="L11" s="143">
        <v>95</v>
      </c>
      <c r="M11" s="143">
        <v>1000</v>
      </c>
      <c r="N11" s="142"/>
      <c r="O11" s="142" t="str">
        <f>IF(C11="","",VLOOKUP(C11,※編集不可※選択項目!$A$2:$E$3,5,FALSE))</f>
        <v>kg/h</v>
      </c>
      <c r="P11" s="103">
        <v>300</v>
      </c>
      <c r="Q11" s="143" t="s">
        <v>141</v>
      </c>
      <c r="R11" s="48"/>
      <c r="S11" s="122"/>
      <c r="T11" s="48"/>
      <c r="U11" s="132"/>
      <c r="V11" s="133"/>
      <c r="W11" s="134"/>
      <c r="Y11" s="80" t="s">
        <v>56</v>
      </c>
      <c r="Z11" s="80" t="s">
        <v>65</v>
      </c>
      <c r="AA11" s="80" t="s">
        <v>132</v>
      </c>
      <c r="AB11" s="81" t="s">
        <v>57</v>
      </c>
      <c r="AC11" s="81" t="s">
        <v>58</v>
      </c>
    </row>
    <row r="12" spans="1:31" ht="25.15" customHeight="1" x14ac:dyDescent="0.15">
      <c r="A12" s="145">
        <f t="shared" ref="A12:A56" si="3">ROW()-11</f>
        <v>1</v>
      </c>
      <c r="B12" s="146" t="str">
        <f>IF($C12="","","高性能ボイラ")</f>
        <v>高性能ボイラ</v>
      </c>
      <c r="C12" s="147" t="s">
        <v>6</v>
      </c>
      <c r="D12" s="142" t="str">
        <f>IF($C$2="","",IF($B12&lt;&gt;"",$C$2,""))</f>
        <v>○○○株式会社</v>
      </c>
      <c r="E12" s="142" t="str">
        <f>IF($F$2="","",IF($B12&lt;&gt;"",$F$2,""))</f>
        <v>マルマルマル</v>
      </c>
      <c r="F12" s="148" t="s">
        <v>89</v>
      </c>
      <c r="G12" s="148" t="s">
        <v>90</v>
      </c>
      <c r="H12" s="148" t="s">
        <v>123</v>
      </c>
      <c r="I12" s="149" t="str">
        <f>IF(G12="","",G12&amp;"["&amp;H12&amp;"]")</f>
        <v>XYZ-B[都市ガス]</v>
      </c>
      <c r="J12" s="148" t="s">
        <v>77</v>
      </c>
      <c r="K12" s="144">
        <f>IF(C12&lt;&gt;"",N(95),"")</f>
        <v>95</v>
      </c>
      <c r="L12" s="148">
        <v>95</v>
      </c>
      <c r="M12" s="148"/>
      <c r="N12" s="148"/>
      <c r="O12" s="142" t="str">
        <f>IF(C12="","",VLOOKUP(C12,※編集不可※選択項目!$A$2:$E$3,5,FALSE))</f>
        <v>kW</v>
      </c>
      <c r="P12" s="104"/>
      <c r="Q12" s="148"/>
      <c r="R12" s="49"/>
      <c r="S12" s="136"/>
      <c r="T12" s="86"/>
      <c r="U12" s="26"/>
      <c r="V12" s="22"/>
      <c r="W12" s="23"/>
      <c r="Y12" s="87">
        <f>IF(AND($C12&lt;&gt;"",OR(F12="",G12="",H12="",J12="",L12="",AND(M12="",N12=""))),1,0)</f>
        <v>1</v>
      </c>
      <c r="Z12" s="87">
        <f t="shared" ref="Z12:Z56" si="4">IF(AND($G12&lt;&gt;"",COUNTIF($G12,"*■*")&gt;0,$Q12=""),1,0)</f>
        <v>0</v>
      </c>
      <c r="AA12" s="87" t="str">
        <f>TEXT(IF(G12="","",G12&amp;"["&amp;H12&amp;"]"),"G/標準")</f>
        <v>XYZ-B[都市ガス]</v>
      </c>
      <c r="AB12" s="88">
        <f t="shared" ref="AB12" si="5">IF(AA12="",0,COUNTIF($AA$12:$AA$1048576,AA12))</f>
        <v>2</v>
      </c>
      <c r="AC12" s="88">
        <f>IF($L12="",0,IF($K12&gt;$L12,1,0))</f>
        <v>0</v>
      </c>
    </row>
    <row r="13" spans="1:31" ht="25.15" customHeight="1" x14ac:dyDescent="0.15">
      <c r="A13" s="145">
        <f t="shared" si="3"/>
        <v>2</v>
      </c>
      <c r="B13" s="146" t="str">
        <f t="shared" ref="B13:B56" si="6">IF($C13="","","高性能ボイラ")</f>
        <v>高性能ボイラ</v>
      </c>
      <c r="C13" s="147" t="s">
        <v>6</v>
      </c>
      <c r="D13" s="142" t="str">
        <f t="shared" ref="D13:D56" si="7">IF($C$2="","",IF($B13&lt;&gt;"",$C$2,""))</f>
        <v>○○○株式会社</v>
      </c>
      <c r="E13" s="142" t="str">
        <f t="shared" ref="E13:E56" si="8">IF($F$2="","",IF($B13&lt;&gt;"",$F$2,""))</f>
        <v>マルマルマル</v>
      </c>
      <c r="F13" s="148" t="s">
        <v>89</v>
      </c>
      <c r="G13" s="148" t="s">
        <v>90</v>
      </c>
      <c r="H13" s="148" t="s">
        <v>123</v>
      </c>
      <c r="I13" s="149" t="str">
        <f t="shared" ref="I13:I50" si="9">IF(G13="","",G13&amp;"["&amp;H13&amp;"]")</f>
        <v>XYZ-B[都市ガス]</v>
      </c>
      <c r="J13" s="148" t="s">
        <v>77</v>
      </c>
      <c r="K13" s="144">
        <f t="shared" ref="K13:K50" si="10">IF(C13&lt;&gt;"",N(95),"")</f>
        <v>95</v>
      </c>
      <c r="L13" s="148">
        <v>95</v>
      </c>
      <c r="M13" s="148"/>
      <c r="N13" s="148"/>
      <c r="O13" s="142" t="str">
        <f>IF(C13="","",VLOOKUP(C13,※編集不可※選択項目!$A$2:$E$3,5,FALSE))</f>
        <v>kW</v>
      </c>
      <c r="P13" s="104"/>
      <c r="Q13" s="148"/>
      <c r="R13" s="49"/>
      <c r="S13" s="136"/>
      <c r="T13" s="86"/>
      <c r="U13" s="26"/>
      <c r="V13" s="22"/>
      <c r="W13" s="23"/>
      <c r="Y13" s="87">
        <f t="shared" ref="Y13:Y56" si="11">IF(AND($C13&lt;&gt;"",OR(F13="",G13="",H13="",J13="",L13="",AND(M13="",N13=""))),1,0)</f>
        <v>1</v>
      </c>
      <c r="Z13" s="87">
        <f t="shared" si="4"/>
        <v>0</v>
      </c>
      <c r="AA13" s="87" t="str">
        <f t="shared" ref="AA13:AA56" si="12">TEXT(IF(G13="","",G13&amp;"["&amp;H13&amp;"]"),"G/標準")</f>
        <v>XYZ-B[都市ガス]</v>
      </c>
      <c r="AB13" s="88">
        <f t="shared" ref="AB13:AB56" si="13">IF(AA13="",0,COUNTIF($AA$12:$AA$1048576,AA13))</f>
        <v>2</v>
      </c>
      <c r="AC13" s="88">
        <f t="shared" ref="AC13:AC56" si="14">IF($L13="",0,IF($K13&gt;$L13,1,0))</f>
        <v>0</v>
      </c>
    </row>
    <row r="14" spans="1:31" ht="25.15" customHeight="1" x14ac:dyDescent="0.15">
      <c r="A14" s="145">
        <f t="shared" si="3"/>
        <v>3</v>
      </c>
      <c r="B14" s="146" t="str">
        <f t="shared" si="6"/>
        <v>高性能ボイラ</v>
      </c>
      <c r="C14" s="147" t="s">
        <v>5</v>
      </c>
      <c r="D14" s="142" t="str">
        <f t="shared" si="7"/>
        <v>○○○株式会社</v>
      </c>
      <c r="E14" s="142" t="str">
        <f t="shared" si="8"/>
        <v>マルマルマル</v>
      </c>
      <c r="F14" s="148" t="s">
        <v>85</v>
      </c>
      <c r="G14" s="148" t="s">
        <v>87</v>
      </c>
      <c r="H14" s="148" t="s">
        <v>17</v>
      </c>
      <c r="I14" s="149" t="str">
        <f t="shared" si="9"/>
        <v>XYZ-A■[A重油]</v>
      </c>
      <c r="J14" s="148" t="s">
        <v>105</v>
      </c>
      <c r="K14" s="144">
        <f t="shared" si="10"/>
        <v>95</v>
      </c>
      <c r="L14" s="148">
        <v>94</v>
      </c>
      <c r="M14" s="148"/>
      <c r="N14" s="148"/>
      <c r="O14" s="142" t="str">
        <f>IF(C14="","",VLOOKUP(C14,※編集不可※選択項目!$A$2:$E$3,5,FALSE))</f>
        <v>kg/h</v>
      </c>
      <c r="P14" s="104"/>
      <c r="Q14" s="150" t="s">
        <v>141</v>
      </c>
      <c r="R14" s="49"/>
      <c r="S14" s="136"/>
      <c r="T14" s="86"/>
      <c r="U14" s="26"/>
      <c r="V14" s="22"/>
      <c r="W14" s="23"/>
      <c r="Y14" s="87">
        <f t="shared" si="11"/>
        <v>1</v>
      </c>
      <c r="Z14" s="87">
        <f t="shared" si="4"/>
        <v>0</v>
      </c>
      <c r="AA14" s="87" t="str">
        <f t="shared" si="12"/>
        <v>XYZ-A■[A重油]</v>
      </c>
      <c r="AB14" s="88">
        <f t="shared" si="13"/>
        <v>1</v>
      </c>
      <c r="AC14" s="88">
        <f t="shared" si="14"/>
        <v>1</v>
      </c>
    </row>
    <row r="15" spans="1:31" ht="25.15" customHeight="1" x14ac:dyDescent="0.15">
      <c r="A15" s="145">
        <f t="shared" si="3"/>
        <v>4</v>
      </c>
      <c r="B15" s="146" t="str">
        <f t="shared" si="6"/>
        <v>高性能ボイラ</v>
      </c>
      <c r="C15" s="147" t="s">
        <v>5</v>
      </c>
      <c r="D15" s="142" t="str">
        <f t="shared" si="7"/>
        <v>○○○株式会社</v>
      </c>
      <c r="E15" s="142" t="str">
        <f t="shared" si="8"/>
        <v>マルマルマル</v>
      </c>
      <c r="F15" s="148" t="s">
        <v>85</v>
      </c>
      <c r="G15" s="148" t="s">
        <v>87</v>
      </c>
      <c r="H15" s="148" t="s">
        <v>68</v>
      </c>
      <c r="I15" s="149" t="str">
        <f t="shared" si="9"/>
        <v>XYZ-A■[LNG]</v>
      </c>
      <c r="J15" s="148" t="s">
        <v>105</v>
      </c>
      <c r="K15" s="144">
        <f t="shared" si="10"/>
        <v>95</v>
      </c>
      <c r="L15" s="148">
        <v>95.5</v>
      </c>
      <c r="M15" s="148">
        <v>750</v>
      </c>
      <c r="N15" s="148"/>
      <c r="O15" s="142" t="str">
        <f>IF(C15="","",VLOOKUP(C15,※編集不可※選択項目!$A$2:$E$3,5,FALSE))</f>
        <v>kg/h</v>
      </c>
      <c r="P15" s="104"/>
      <c r="Q15" s="150" t="s">
        <v>141</v>
      </c>
      <c r="R15" s="49"/>
      <c r="S15" s="136"/>
      <c r="T15" s="86"/>
      <c r="U15" s="26"/>
      <c r="V15" s="22"/>
      <c r="W15" s="23"/>
      <c r="Y15" s="87">
        <f t="shared" si="11"/>
        <v>0</v>
      </c>
      <c r="Z15" s="87">
        <f t="shared" si="4"/>
        <v>0</v>
      </c>
      <c r="AA15" s="87" t="str">
        <f t="shared" si="12"/>
        <v>XYZ-A■[LNG]</v>
      </c>
      <c r="AB15" s="88">
        <f t="shared" si="13"/>
        <v>1</v>
      </c>
      <c r="AC15" s="88">
        <f t="shared" si="14"/>
        <v>0</v>
      </c>
    </row>
    <row r="16" spans="1:31" ht="25.15" customHeight="1" x14ac:dyDescent="0.15">
      <c r="A16" s="145">
        <f t="shared" si="3"/>
        <v>5</v>
      </c>
      <c r="B16" s="146" t="str">
        <f t="shared" si="6"/>
        <v/>
      </c>
      <c r="C16" s="147"/>
      <c r="D16" s="142" t="str">
        <f t="shared" si="7"/>
        <v/>
      </c>
      <c r="E16" s="142" t="str">
        <f t="shared" si="8"/>
        <v/>
      </c>
      <c r="F16" s="148"/>
      <c r="G16" s="148"/>
      <c r="H16" s="148"/>
      <c r="I16" s="149" t="str">
        <f t="shared" si="9"/>
        <v/>
      </c>
      <c r="J16" s="148"/>
      <c r="K16" s="144" t="str">
        <f t="shared" si="10"/>
        <v/>
      </c>
      <c r="L16" s="148"/>
      <c r="M16" s="148"/>
      <c r="N16" s="148"/>
      <c r="O16" s="142" t="str">
        <f>IF(C16="","",VLOOKUP(C16,※編集不可※選択項目!$A$2:$E$3,5,FALSE))</f>
        <v/>
      </c>
      <c r="P16" s="104"/>
      <c r="Q16" s="148"/>
      <c r="R16" s="49"/>
      <c r="S16" s="136"/>
      <c r="T16" s="86"/>
      <c r="U16" s="26"/>
      <c r="V16" s="22"/>
      <c r="W16" s="23"/>
      <c r="Y16" s="87">
        <f t="shared" si="11"/>
        <v>0</v>
      </c>
      <c r="Z16" s="87">
        <f t="shared" si="4"/>
        <v>0</v>
      </c>
      <c r="AA16" s="87" t="str">
        <f t="shared" si="12"/>
        <v/>
      </c>
      <c r="AB16" s="88">
        <f t="shared" si="13"/>
        <v>0</v>
      </c>
      <c r="AC16" s="88">
        <f t="shared" si="14"/>
        <v>0</v>
      </c>
    </row>
    <row r="17" spans="1:29" ht="25.15" customHeight="1" x14ac:dyDescent="0.15">
      <c r="A17" s="145">
        <f t="shared" si="3"/>
        <v>6</v>
      </c>
      <c r="B17" s="146" t="str">
        <f t="shared" si="6"/>
        <v/>
      </c>
      <c r="C17" s="147"/>
      <c r="D17" s="142" t="str">
        <f t="shared" si="7"/>
        <v/>
      </c>
      <c r="E17" s="142" t="str">
        <f t="shared" si="8"/>
        <v/>
      </c>
      <c r="F17" s="148"/>
      <c r="G17" s="148"/>
      <c r="H17" s="148"/>
      <c r="I17" s="149" t="str">
        <f t="shared" si="9"/>
        <v/>
      </c>
      <c r="J17" s="148"/>
      <c r="K17" s="144" t="str">
        <f t="shared" si="10"/>
        <v/>
      </c>
      <c r="L17" s="148"/>
      <c r="M17" s="148"/>
      <c r="N17" s="148"/>
      <c r="O17" s="142" t="str">
        <f>IF(C17="","",VLOOKUP(C17,※編集不可※選択項目!$A$2:$E$3,5,FALSE))</f>
        <v/>
      </c>
      <c r="P17" s="104"/>
      <c r="Q17" s="148"/>
      <c r="R17" s="49"/>
      <c r="S17" s="136"/>
      <c r="T17" s="86"/>
      <c r="U17" s="26"/>
      <c r="V17" s="22"/>
      <c r="W17" s="23"/>
      <c r="Y17" s="87">
        <f t="shared" si="11"/>
        <v>0</v>
      </c>
      <c r="Z17" s="87">
        <f t="shared" si="4"/>
        <v>0</v>
      </c>
      <c r="AA17" s="87" t="str">
        <f t="shared" si="12"/>
        <v/>
      </c>
      <c r="AB17" s="88">
        <f t="shared" si="13"/>
        <v>0</v>
      </c>
      <c r="AC17" s="88">
        <f t="shared" si="14"/>
        <v>0</v>
      </c>
    </row>
    <row r="18" spans="1:29" ht="25.15" customHeight="1" x14ac:dyDescent="0.15">
      <c r="A18" s="145">
        <f t="shared" si="3"/>
        <v>7</v>
      </c>
      <c r="B18" s="146" t="str">
        <f t="shared" si="6"/>
        <v/>
      </c>
      <c r="C18" s="147"/>
      <c r="D18" s="142" t="str">
        <f t="shared" si="7"/>
        <v/>
      </c>
      <c r="E18" s="142" t="str">
        <f t="shared" si="8"/>
        <v/>
      </c>
      <c r="F18" s="148"/>
      <c r="G18" s="148"/>
      <c r="H18" s="148"/>
      <c r="I18" s="149" t="str">
        <f t="shared" si="9"/>
        <v/>
      </c>
      <c r="J18" s="148"/>
      <c r="K18" s="144" t="str">
        <f t="shared" si="10"/>
        <v/>
      </c>
      <c r="L18" s="148"/>
      <c r="M18" s="148"/>
      <c r="N18" s="148"/>
      <c r="O18" s="142" t="str">
        <f>IF(C18="","",VLOOKUP(C18,※編集不可※選択項目!$A$2:$E$3,5,FALSE))</f>
        <v/>
      </c>
      <c r="P18" s="104"/>
      <c r="Q18" s="148"/>
      <c r="R18" s="49"/>
      <c r="S18" s="136"/>
      <c r="T18" s="86"/>
      <c r="U18" s="26"/>
      <c r="V18" s="22"/>
      <c r="W18" s="23"/>
      <c r="Y18" s="87">
        <f t="shared" si="11"/>
        <v>0</v>
      </c>
      <c r="Z18" s="87">
        <f t="shared" si="4"/>
        <v>0</v>
      </c>
      <c r="AA18" s="87" t="str">
        <f t="shared" si="12"/>
        <v/>
      </c>
      <c r="AB18" s="88">
        <f t="shared" si="13"/>
        <v>0</v>
      </c>
      <c r="AC18" s="88">
        <f t="shared" si="14"/>
        <v>0</v>
      </c>
    </row>
    <row r="19" spans="1:29" ht="25.15" customHeight="1" x14ac:dyDescent="0.15">
      <c r="A19" s="145">
        <f t="shared" si="3"/>
        <v>8</v>
      </c>
      <c r="B19" s="146" t="str">
        <f t="shared" si="6"/>
        <v/>
      </c>
      <c r="C19" s="147"/>
      <c r="D19" s="142" t="str">
        <f t="shared" si="7"/>
        <v/>
      </c>
      <c r="E19" s="142" t="str">
        <f t="shared" si="8"/>
        <v/>
      </c>
      <c r="F19" s="148"/>
      <c r="G19" s="148"/>
      <c r="H19" s="148"/>
      <c r="I19" s="149" t="str">
        <f t="shared" si="9"/>
        <v/>
      </c>
      <c r="J19" s="148"/>
      <c r="K19" s="144" t="str">
        <f t="shared" si="10"/>
        <v/>
      </c>
      <c r="L19" s="148"/>
      <c r="M19" s="148"/>
      <c r="N19" s="148"/>
      <c r="O19" s="142" t="str">
        <f>IF(C19="","",VLOOKUP(C19,※編集不可※選択項目!$A$2:$E$3,5,FALSE))</f>
        <v/>
      </c>
      <c r="P19" s="104"/>
      <c r="Q19" s="148"/>
      <c r="R19" s="49"/>
      <c r="S19" s="136"/>
      <c r="T19" s="86"/>
      <c r="U19" s="26"/>
      <c r="V19" s="22"/>
      <c r="W19" s="23"/>
      <c r="Y19" s="87">
        <f t="shared" si="11"/>
        <v>0</v>
      </c>
      <c r="Z19" s="87">
        <f t="shared" si="4"/>
        <v>0</v>
      </c>
      <c r="AA19" s="87" t="str">
        <f t="shared" si="12"/>
        <v/>
      </c>
      <c r="AB19" s="88">
        <f t="shared" si="13"/>
        <v>0</v>
      </c>
      <c r="AC19" s="88">
        <f t="shared" si="14"/>
        <v>0</v>
      </c>
    </row>
    <row r="20" spans="1:29" ht="25.15" customHeight="1" x14ac:dyDescent="0.15">
      <c r="A20" s="145">
        <f t="shared" si="3"/>
        <v>9</v>
      </c>
      <c r="B20" s="146" t="str">
        <f t="shared" si="6"/>
        <v/>
      </c>
      <c r="C20" s="147"/>
      <c r="D20" s="142" t="str">
        <f t="shared" si="7"/>
        <v/>
      </c>
      <c r="E20" s="142" t="str">
        <f t="shared" si="8"/>
        <v/>
      </c>
      <c r="F20" s="148"/>
      <c r="G20" s="148"/>
      <c r="H20" s="148"/>
      <c r="I20" s="149" t="str">
        <f t="shared" si="9"/>
        <v/>
      </c>
      <c r="J20" s="148"/>
      <c r="K20" s="144" t="str">
        <f t="shared" si="10"/>
        <v/>
      </c>
      <c r="L20" s="148"/>
      <c r="M20" s="148"/>
      <c r="N20" s="148"/>
      <c r="O20" s="142" t="str">
        <f>IF(C20="","",VLOOKUP(C20,※編集不可※選択項目!$A$2:$E$3,5,FALSE))</f>
        <v/>
      </c>
      <c r="P20" s="104"/>
      <c r="Q20" s="148"/>
      <c r="R20" s="49"/>
      <c r="S20" s="136"/>
      <c r="T20" s="86"/>
      <c r="U20" s="26"/>
      <c r="V20" s="22"/>
      <c r="W20" s="23"/>
      <c r="Y20" s="87">
        <f t="shared" si="11"/>
        <v>0</v>
      </c>
      <c r="Z20" s="87">
        <f t="shared" si="4"/>
        <v>0</v>
      </c>
      <c r="AA20" s="87" t="str">
        <f t="shared" si="12"/>
        <v/>
      </c>
      <c r="AB20" s="88">
        <f t="shared" si="13"/>
        <v>0</v>
      </c>
      <c r="AC20" s="88">
        <f t="shared" si="14"/>
        <v>0</v>
      </c>
    </row>
    <row r="21" spans="1:29" ht="25.15" customHeight="1" x14ac:dyDescent="0.15">
      <c r="A21" s="145">
        <f t="shared" si="3"/>
        <v>10</v>
      </c>
      <c r="B21" s="146" t="str">
        <f t="shared" si="6"/>
        <v/>
      </c>
      <c r="C21" s="147"/>
      <c r="D21" s="142" t="str">
        <f t="shared" si="7"/>
        <v/>
      </c>
      <c r="E21" s="142" t="str">
        <f t="shared" si="8"/>
        <v/>
      </c>
      <c r="F21" s="148"/>
      <c r="G21" s="148"/>
      <c r="H21" s="148"/>
      <c r="I21" s="149" t="str">
        <f t="shared" si="9"/>
        <v/>
      </c>
      <c r="J21" s="148"/>
      <c r="K21" s="144" t="str">
        <f t="shared" si="10"/>
        <v/>
      </c>
      <c r="L21" s="148"/>
      <c r="M21" s="148"/>
      <c r="N21" s="148"/>
      <c r="O21" s="142" t="str">
        <f>IF(C21="","",VLOOKUP(C21,※編集不可※選択項目!$A$2:$E$3,5,FALSE))</f>
        <v/>
      </c>
      <c r="P21" s="104"/>
      <c r="Q21" s="148"/>
      <c r="R21" s="49"/>
      <c r="S21" s="136"/>
      <c r="T21" s="86"/>
      <c r="U21" s="26"/>
      <c r="V21" s="22"/>
      <c r="W21" s="23"/>
      <c r="Y21" s="87">
        <f t="shared" si="11"/>
        <v>0</v>
      </c>
      <c r="Z21" s="87">
        <f t="shared" si="4"/>
        <v>0</v>
      </c>
      <c r="AA21" s="87" t="str">
        <f t="shared" si="12"/>
        <v/>
      </c>
      <c r="AB21" s="88">
        <f t="shared" si="13"/>
        <v>0</v>
      </c>
      <c r="AC21" s="88">
        <f t="shared" si="14"/>
        <v>0</v>
      </c>
    </row>
    <row r="22" spans="1:29" ht="25.15" customHeight="1" x14ac:dyDescent="0.15">
      <c r="A22" s="145">
        <f t="shared" si="3"/>
        <v>11</v>
      </c>
      <c r="B22" s="146" t="str">
        <f t="shared" si="6"/>
        <v/>
      </c>
      <c r="C22" s="147"/>
      <c r="D22" s="142" t="str">
        <f t="shared" si="7"/>
        <v/>
      </c>
      <c r="E22" s="142" t="str">
        <f t="shared" si="8"/>
        <v/>
      </c>
      <c r="F22" s="148"/>
      <c r="G22" s="148"/>
      <c r="H22" s="148"/>
      <c r="I22" s="149" t="str">
        <f t="shared" si="9"/>
        <v/>
      </c>
      <c r="J22" s="148"/>
      <c r="K22" s="144" t="str">
        <f t="shared" si="10"/>
        <v/>
      </c>
      <c r="L22" s="148"/>
      <c r="M22" s="148"/>
      <c r="N22" s="148"/>
      <c r="O22" s="142" t="str">
        <f>IF(C22="","",VLOOKUP(C22,※編集不可※選択項目!$A$2:$E$3,5,FALSE))</f>
        <v/>
      </c>
      <c r="P22" s="104"/>
      <c r="Q22" s="148"/>
      <c r="R22" s="49"/>
      <c r="S22" s="136"/>
      <c r="T22" s="86"/>
      <c r="U22" s="26"/>
      <c r="V22" s="22"/>
      <c r="W22" s="23"/>
      <c r="Y22" s="87">
        <f t="shared" si="11"/>
        <v>0</v>
      </c>
      <c r="Z22" s="87">
        <f t="shared" si="4"/>
        <v>0</v>
      </c>
      <c r="AA22" s="87" t="str">
        <f t="shared" si="12"/>
        <v/>
      </c>
      <c r="AB22" s="88">
        <f t="shared" si="13"/>
        <v>0</v>
      </c>
      <c r="AC22" s="88">
        <f t="shared" si="14"/>
        <v>0</v>
      </c>
    </row>
    <row r="23" spans="1:29" ht="25.15" customHeight="1" x14ac:dyDescent="0.15">
      <c r="A23" s="145">
        <f t="shared" si="3"/>
        <v>12</v>
      </c>
      <c r="B23" s="146" t="str">
        <f t="shared" si="6"/>
        <v/>
      </c>
      <c r="C23" s="147"/>
      <c r="D23" s="142" t="str">
        <f t="shared" si="7"/>
        <v/>
      </c>
      <c r="E23" s="142" t="str">
        <f t="shared" si="8"/>
        <v/>
      </c>
      <c r="F23" s="148"/>
      <c r="G23" s="148"/>
      <c r="H23" s="148"/>
      <c r="I23" s="149" t="str">
        <f t="shared" si="9"/>
        <v/>
      </c>
      <c r="J23" s="148"/>
      <c r="K23" s="144" t="str">
        <f t="shared" si="10"/>
        <v/>
      </c>
      <c r="L23" s="148"/>
      <c r="M23" s="148"/>
      <c r="N23" s="148"/>
      <c r="O23" s="142" t="str">
        <f>IF(C23="","",VLOOKUP(C23,※編集不可※選択項目!$A$2:$E$3,5,FALSE))</f>
        <v/>
      </c>
      <c r="P23" s="104"/>
      <c r="Q23" s="148"/>
      <c r="R23" s="49"/>
      <c r="S23" s="136"/>
      <c r="T23" s="86"/>
      <c r="U23" s="26"/>
      <c r="V23" s="22"/>
      <c r="W23" s="23"/>
      <c r="Y23" s="87">
        <f t="shared" si="11"/>
        <v>0</v>
      </c>
      <c r="Z23" s="87">
        <f t="shared" si="4"/>
        <v>0</v>
      </c>
      <c r="AA23" s="87" t="str">
        <f t="shared" si="12"/>
        <v/>
      </c>
      <c r="AB23" s="88">
        <f t="shared" si="13"/>
        <v>0</v>
      </c>
      <c r="AC23" s="88">
        <f t="shared" si="14"/>
        <v>0</v>
      </c>
    </row>
    <row r="24" spans="1:29" ht="25.15" customHeight="1" x14ac:dyDescent="0.15">
      <c r="A24" s="145">
        <f t="shared" si="3"/>
        <v>13</v>
      </c>
      <c r="B24" s="146" t="str">
        <f t="shared" si="6"/>
        <v/>
      </c>
      <c r="C24" s="147"/>
      <c r="D24" s="142" t="str">
        <f t="shared" si="7"/>
        <v/>
      </c>
      <c r="E24" s="142" t="str">
        <f t="shared" si="8"/>
        <v/>
      </c>
      <c r="F24" s="148"/>
      <c r="G24" s="148"/>
      <c r="H24" s="148"/>
      <c r="I24" s="149" t="str">
        <f t="shared" si="9"/>
        <v/>
      </c>
      <c r="J24" s="148"/>
      <c r="K24" s="144" t="str">
        <f t="shared" si="10"/>
        <v/>
      </c>
      <c r="L24" s="148"/>
      <c r="M24" s="148"/>
      <c r="N24" s="148"/>
      <c r="O24" s="142" t="str">
        <f>IF(C24="","",VLOOKUP(C24,※編集不可※選択項目!$A$2:$E$3,5,FALSE))</f>
        <v/>
      </c>
      <c r="P24" s="104"/>
      <c r="Q24" s="148"/>
      <c r="R24" s="49"/>
      <c r="S24" s="136"/>
      <c r="T24" s="86"/>
      <c r="U24" s="26"/>
      <c r="V24" s="22"/>
      <c r="W24" s="23"/>
      <c r="Y24" s="87">
        <f t="shared" si="11"/>
        <v>0</v>
      </c>
      <c r="Z24" s="87">
        <f t="shared" si="4"/>
        <v>0</v>
      </c>
      <c r="AA24" s="87" t="str">
        <f t="shared" si="12"/>
        <v/>
      </c>
      <c r="AB24" s="88">
        <f t="shared" si="13"/>
        <v>0</v>
      </c>
      <c r="AC24" s="88">
        <f t="shared" si="14"/>
        <v>0</v>
      </c>
    </row>
    <row r="25" spans="1:29" ht="25.15" customHeight="1" x14ac:dyDescent="0.15">
      <c r="A25" s="145">
        <f t="shared" si="3"/>
        <v>14</v>
      </c>
      <c r="B25" s="146" t="str">
        <f t="shared" si="6"/>
        <v/>
      </c>
      <c r="C25" s="147"/>
      <c r="D25" s="142" t="str">
        <f t="shared" si="7"/>
        <v/>
      </c>
      <c r="E25" s="142" t="str">
        <f t="shared" si="8"/>
        <v/>
      </c>
      <c r="F25" s="148"/>
      <c r="G25" s="148"/>
      <c r="H25" s="148"/>
      <c r="I25" s="149" t="str">
        <f t="shared" si="9"/>
        <v/>
      </c>
      <c r="J25" s="148"/>
      <c r="K25" s="144" t="str">
        <f t="shared" si="10"/>
        <v/>
      </c>
      <c r="L25" s="148"/>
      <c r="M25" s="148"/>
      <c r="N25" s="148"/>
      <c r="O25" s="142" t="str">
        <f>IF(C25="","",VLOOKUP(C25,※編集不可※選択項目!$A$2:$E$3,5,FALSE))</f>
        <v/>
      </c>
      <c r="P25" s="104"/>
      <c r="Q25" s="148"/>
      <c r="R25" s="49"/>
      <c r="S25" s="136"/>
      <c r="T25" s="86"/>
      <c r="U25" s="26"/>
      <c r="V25" s="22"/>
      <c r="W25" s="23"/>
      <c r="Y25" s="87">
        <f t="shared" si="11"/>
        <v>0</v>
      </c>
      <c r="Z25" s="87">
        <f t="shared" si="4"/>
        <v>0</v>
      </c>
      <c r="AA25" s="87" t="str">
        <f t="shared" si="12"/>
        <v/>
      </c>
      <c r="AB25" s="88">
        <f t="shared" si="13"/>
        <v>0</v>
      </c>
      <c r="AC25" s="88">
        <f t="shared" si="14"/>
        <v>0</v>
      </c>
    </row>
    <row r="26" spans="1:29" ht="25.15" customHeight="1" x14ac:dyDescent="0.15">
      <c r="A26" s="145">
        <f t="shared" si="3"/>
        <v>15</v>
      </c>
      <c r="B26" s="146" t="str">
        <f t="shared" si="6"/>
        <v/>
      </c>
      <c r="C26" s="147"/>
      <c r="D26" s="142" t="str">
        <f t="shared" si="7"/>
        <v/>
      </c>
      <c r="E26" s="142" t="str">
        <f t="shared" si="8"/>
        <v/>
      </c>
      <c r="F26" s="148"/>
      <c r="G26" s="148"/>
      <c r="H26" s="148"/>
      <c r="I26" s="149" t="str">
        <f t="shared" si="9"/>
        <v/>
      </c>
      <c r="J26" s="148"/>
      <c r="K26" s="144" t="str">
        <f t="shared" si="10"/>
        <v/>
      </c>
      <c r="L26" s="148"/>
      <c r="M26" s="148"/>
      <c r="N26" s="148"/>
      <c r="O26" s="142" t="str">
        <f>IF(C26="","",VLOOKUP(C26,※編集不可※選択項目!$A$2:$E$3,5,FALSE))</f>
        <v/>
      </c>
      <c r="P26" s="104"/>
      <c r="Q26" s="148"/>
      <c r="R26" s="49"/>
      <c r="S26" s="136"/>
      <c r="T26" s="86"/>
      <c r="U26" s="26"/>
      <c r="V26" s="22"/>
      <c r="W26" s="23"/>
      <c r="Y26" s="87">
        <f t="shared" si="11"/>
        <v>0</v>
      </c>
      <c r="Z26" s="87">
        <f t="shared" si="4"/>
        <v>0</v>
      </c>
      <c r="AA26" s="87" t="str">
        <f t="shared" si="12"/>
        <v/>
      </c>
      <c r="AB26" s="88">
        <f t="shared" si="13"/>
        <v>0</v>
      </c>
      <c r="AC26" s="88">
        <f t="shared" si="14"/>
        <v>0</v>
      </c>
    </row>
    <row r="27" spans="1:29" ht="25.15" customHeight="1" x14ac:dyDescent="0.15">
      <c r="A27" s="145">
        <f t="shared" si="3"/>
        <v>16</v>
      </c>
      <c r="B27" s="146" t="str">
        <f t="shared" si="6"/>
        <v/>
      </c>
      <c r="C27" s="147"/>
      <c r="D27" s="142" t="str">
        <f t="shared" si="7"/>
        <v/>
      </c>
      <c r="E27" s="142" t="str">
        <f t="shared" si="8"/>
        <v/>
      </c>
      <c r="F27" s="148"/>
      <c r="G27" s="148"/>
      <c r="H27" s="148"/>
      <c r="I27" s="149" t="str">
        <f t="shared" si="9"/>
        <v/>
      </c>
      <c r="J27" s="148"/>
      <c r="K27" s="144" t="str">
        <f t="shared" si="10"/>
        <v/>
      </c>
      <c r="L27" s="148"/>
      <c r="M27" s="148"/>
      <c r="N27" s="148"/>
      <c r="O27" s="142" t="str">
        <f>IF(C27="","",VLOOKUP(C27,※編集不可※選択項目!$A$2:$E$3,5,FALSE))</f>
        <v/>
      </c>
      <c r="P27" s="104"/>
      <c r="Q27" s="148"/>
      <c r="R27" s="49"/>
      <c r="S27" s="136"/>
      <c r="T27" s="86"/>
      <c r="U27" s="26"/>
      <c r="V27" s="22"/>
      <c r="W27" s="23"/>
      <c r="Y27" s="87">
        <f t="shared" si="11"/>
        <v>0</v>
      </c>
      <c r="Z27" s="87">
        <f t="shared" si="4"/>
        <v>0</v>
      </c>
      <c r="AA27" s="87" t="str">
        <f t="shared" si="12"/>
        <v/>
      </c>
      <c r="AB27" s="88">
        <f t="shared" si="13"/>
        <v>0</v>
      </c>
      <c r="AC27" s="88">
        <f t="shared" si="14"/>
        <v>0</v>
      </c>
    </row>
    <row r="28" spans="1:29" ht="25.15" customHeight="1" x14ac:dyDescent="0.15">
      <c r="A28" s="145">
        <f t="shared" si="3"/>
        <v>17</v>
      </c>
      <c r="B28" s="146" t="str">
        <f t="shared" si="6"/>
        <v/>
      </c>
      <c r="C28" s="147"/>
      <c r="D28" s="142" t="str">
        <f t="shared" si="7"/>
        <v/>
      </c>
      <c r="E28" s="142" t="str">
        <f t="shared" si="8"/>
        <v/>
      </c>
      <c r="F28" s="148"/>
      <c r="G28" s="148"/>
      <c r="H28" s="148"/>
      <c r="I28" s="149" t="str">
        <f t="shared" si="9"/>
        <v/>
      </c>
      <c r="J28" s="148"/>
      <c r="K28" s="144" t="str">
        <f t="shared" si="10"/>
        <v/>
      </c>
      <c r="L28" s="148"/>
      <c r="M28" s="148"/>
      <c r="N28" s="148"/>
      <c r="O28" s="142" t="str">
        <f>IF(C28="","",VLOOKUP(C28,※編集不可※選択項目!$A$2:$E$3,5,FALSE))</f>
        <v/>
      </c>
      <c r="P28" s="104"/>
      <c r="Q28" s="148"/>
      <c r="R28" s="49"/>
      <c r="S28" s="136"/>
      <c r="T28" s="86"/>
      <c r="U28" s="26"/>
      <c r="V28" s="22"/>
      <c r="W28" s="23"/>
      <c r="Y28" s="87">
        <f t="shared" si="11"/>
        <v>0</v>
      </c>
      <c r="Z28" s="87">
        <f t="shared" si="4"/>
        <v>0</v>
      </c>
      <c r="AA28" s="87" t="str">
        <f t="shared" si="12"/>
        <v/>
      </c>
      <c r="AB28" s="88">
        <f t="shared" si="13"/>
        <v>0</v>
      </c>
      <c r="AC28" s="88">
        <f t="shared" si="14"/>
        <v>0</v>
      </c>
    </row>
    <row r="29" spans="1:29" ht="25.15" customHeight="1" x14ac:dyDescent="0.15">
      <c r="A29" s="145">
        <f t="shared" si="3"/>
        <v>18</v>
      </c>
      <c r="B29" s="146" t="str">
        <f t="shared" si="6"/>
        <v/>
      </c>
      <c r="C29" s="147"/>
      <c r="D29" s="142" t="str">
        <f t="shared" si="7"/>
        <v/>
      </c>
      <c r="E29" s="142" t="str">
        <f t="shared" si="8"/>
        <v/>
      </c>
      <c r="F29" s="148"/>
      <c r="G29" s="148"/>
      <c r="H29" s="148"/>
      <c r="I29" s="149" t="str">
        <f t="shared" si="9"/>
        <v/>
      </c>
      <c r="J29" s="148"/>
      <c r="K29" s="144" t="str">
        <f t="shared" si="10"/>
        <v/>
      </c>
      <c r="L29" s="148"/>
      <c r="M29" s="148"/>
      <c r="N29" s="148"/>
      <c r="O29" s="142" t="str">
        <f>IF(C29="","",VLOOKUP(C29,※編集不可※選択項目!$A$2:$E$3,5,FALSE))</f>
        <v/>
      </c>
      <c r="P29" s="104"/>
      <c r="Q29" s="148"/>
      <c r="R29" s="49"/>
      <c r="S29" s="136"/>
      <c r="T29" s="86"/>
      <c r="U29" s="26"/>
      <c r="V29" s="22"/>
      <c r="W29" s="23"/>
      <c r="Y29" s="87">
        <f t="shared" si="11"/>
        <v>0</v>
      </c>
      <c r="Z29" s="87">
        <f t="shared" si="4"/>
        <v>0</v>
      </c>
      <c r="AA29" s="87" t="str">
        <f t="shared" si="12"/>
        <v/>
      </c>
      <c r="AB29" s="88">
        <f t="shared" si="13"/>
        <v>0</v>
      </c>
      <c r="AC29" s="88">
        <f t="shared" si="14"/>
        <v>0</v>
      </c>
    </row>
    <row r="30" spans="1:29" ht="25.15" customHeight="1" x14ac:dyDescent="0.15">
      <c r="A30" s="145">
        <f t="shared" si="3"/>
        <v>19</v>
      </c>
      <c r="B30" s="146" t="str">
        <f t="shared" si="6"/>
        <v/>
      </c>
      <c r="C30" s="147"/>
      <c r="D30" s="142" t="str">
        <f t="shared" si="7"/>
        <v/>
      </c>
      <c r="E30" s="142" t="str">
        <f t="shared" si="8"/>
        <v/>
      </c>
      <c r="F30" s="148"/>
      <c r="G30" s="148"/>
      <c r="H30" s="148"/>
      <c r="I30" s="149" t="str">
        <f t="shared" si="9"/>
        <v/>
      </c>
      <c r="J30" s="148"/>
      <c r="K30" s="144" t="str">
        <f t="shared" si="10"/>
        <v/>
      </c>
      <c r="L30" s="148"/>
      <c r="M30" s="148"/>
      <c r="N30" s="148"/>
      <c r="O30" s="142" t="str">
        <f>IF(C30="","",VLOOKUP(C30,※編集不可※選択項目!$A$2:$E$3,5,FALSE))</f>
        <v/>
      </c>
      <c r="P30" s="104"/>
      <c r="Q30" s="148"/>
      <c r="R30" s="49"/>
      <c r="S30" s="136"/>
      <c r="T30" s="86"/>
      <c r="U30" s="26"/>
      <c r="V30" s="22"/>
      <c r="W30" s="23"/>
      <c r="Y30" s="87">
        <f t="shared" si="11"/>
        <v>0</v>
      </c>
      <c r="Z30" s="87">
        <f t="shared" si="4"/>
        <v>0</v>
      </c>
      <c r="AA30" s="87" t="str">
        <f t="shared" si="12"/>
        <v/>
      </c>
      <c r="AB30" s="88">
        <f t="shared" si="13"/>
        <v>0</v>
      </c>
      <c r="AC30" s="88">
        <f t="shared" si="14"/>
        <v>0</v>
      </c>
    </row>
    <row r="31" spans="1:29" ht="25.15" customHeight="1" x14ac:dyDescent="0.15">
      <c r="A31" s="145">
        <f t="shared" si="3"/>
        <v>20</v>
      </c>
      <c r="B31" s="146" t="str">
        <f t="shared" si="6"/>
        <v/>
      </c>
      <c r="C31" s="147"/>
      <c r="D31" s="142" t="str">
        <f t="shared" si="7"/>
        <v/>
      </c>
      <c r="E31" s="142" t="str">
        <f t="shared" si="8"/>
        <v/>
      </c>
      <c r="F31" s="148"/>
      <c r="G31" s="148"/>
      <c r="H31" s="148"/>
      <c r="I31" s="149" t="str">
        <f t="shared" si="9"/>
        <v/>
      </c>
      <c r="J31" s="148"/>
      <c r="K31" s="144" t="str">
        <f t="shared" si="10"/>
        <v/>
      </c>
      <c r="L31" s="148"/>
      <c r="M31" s="148"/>
      <c r="N31" s="148"/>
      <c r="O31" s="142" t="str">
        <f>IF(C31="","",VLOOKUP(C31,※編集不可※選択項目!$A$2:$E$3,5,FALSE))</f>
        <v/>
      </c>
      <c r="P31" s="104"/>
      <c r="Q31" s="148"/>
      <c r="R31" s="49"/>
      <c r="S31" s="136"/>
      <c r="T31" s="86"/>
      <c r="U31" s="26"/>
      <c r="V31" s="22"/>
      <c r="W31" s="23"/>
      <c r="Y31" s="87">
        <f t="shared" si="11"/>
        <v>0</v>
      </c>
      <c r="Z31" s="87">
        <f t="shared" si="4"/>
        <v>0</v>
      </c>
      <c r="AA31" s="87" t="str">
        <f t="shared" si="12"/>
        <v/>
      </c>
      <c r="AB31" s="88">
        <f t="shared" si="13"/>
        <v>0</v>
      </c>
      <c r="AC31" s="88">
        <f t="shared" si="14"/>
        <v>0</v>
      </c>
    </row>
    <row r="32" spans="1:29" ht="25.15" customHeight="1" x14ac:dyDescent="0.15">
      <c r="A32" s="145">
        <f t="shared" si="3"/>
        <v>21</v>
      </c>
      <c r="B32" s="146" t="str">
        <f t="shared" si="6"/>
        <v/>
      </c>
      <c r="C32" s="147"/>
      <c r="D32" s="142" t="str">
        <f t="shared" si="7"/>
        <v/>
      </c>
      <c r="E32" s="142" t="str">
        <f t="shared" si="8"/>
        <v/>
      </c>
      <c r="F32" s="148"/>
      <c r="G32" s="148"/>
      <c r="H32" s="148"/>
      <c r="I32" s="149" t="str">
        <f t="shared" si="9"/>
        <v/>
      </c>
      <c r="J32" s="148"/>
      <c r="K32" s="144" t="str">
        <f t="shared" si="10"/>
        <v/>
      </c>
      <c r="L32" s="148"/>
      <c r="M32" s="148"/>
      <c r="N32" s="148"/>
      <c r="O32" s="142" t="str">
        <f>IF(C32="","",VLOOKUP(C32,※編集不可※選択項目!$A$2:$E$3,5,FALSE))</f>
        <v/>
      </c>
      <c r="P32" s="104"/>
      <c r="Q32" s="148"/>
      <c r="R32" s="49"/>
      <c r="S32" s="136"/>
      <c r="T32" s="86"/>
      <c r="U32" s="26"/>
      <c r="V32" s="22"/>
      <c r="W32" s="23"/>
      <c r="Y32" s="87">
        <f t="shared" si="11"/>
        <v>0</v>
      </c>
      <c r="Z32" s="87">
        <f t="shared" si="4"/>
        <v>0</v>
      </c>
      <c r="AA32" s="87" t="str">
        <f t="shared" si="12"/>
        <v/>
      </c>
      <c r="AB32" s="88">
        <f t="shared" si="13"/>
        <v>0</v>
      </c>
      <c r="AC32" s="88">
        <f t="shared" si="14"/>
        <v>0</v>
      </c>
    </row>
    <row r="33" spans="1:29" ht="25.15" customHeight="1" x14ac:dyDescent="0.15">
      <c r="A33" s="145">
        <f t="shared" si="3"/>
        <v>22</v>
      </c>
      <c r="B33" s="146" t="str">
        <f t="shared" si="6"/>
        <v/>
      </c>
      <c r="C33" s="147"/>
      <c r="D33" s="142" t="str">
        <f t="shared" si="7"/>
        <v/>
      </c>
      <c r="E33" s="142" t="str">
        <f t="shared" si="8"/>
        <v/>
      </c>
      <c r="F33" s="148"/>
      <c r="G33" s="148"/>
      <c r="H33" s="148"/>
      <c r="I33" s="149" t="str">
        <f t="shared" si="9"/>
        <v/>
      </c>
      <c r="J33" s="148"/>
      <c r="K33" s="144" t="str">
        <f t="shared" si="10"/>
        <v/>
      </c>
      <c r="L33" s="148"/>
      <c r="M33" s="148"/>
      <c r="N33" s="148"/>
      <c r="O33" s="142" t="str">
        <f>IF(C33="","",VLOOKUP(C33,※編集不可※選択項目!$A$2:$E$3,5,FALSE))</f>
        <v/>
      </c>
      <c r="P33" s="104"/>
      <c r="Q33" s="148"/>
      <c r="R33" s="49"/>
      <c r="S33" s="136"/>
      <c r="T33" s="86"/>
      <c r="U33" s="26"/>
      <c r="V33" s="22"/>
      <c r="W33" s="23"/>
      <c r="Y33" s="87">
        <f t="shared" si="11"/>
        <v>0</v>
      </c>
      <c r="Z33" s="87">
        <f t="shared" si="4"/>
        <v>0</v>
      </c>
      <c r="AA33" s="87" t="str">
        <f t="shared" si="12"/>
        <v/>
      </c>
      <c r="AB33" s="88">
        <f t="shared" si="13"/>
        <v>0</v>
      </c>
      <c r="AC33" s="88">
        <f t="shared" si="14"/>
        <v>0</v>
      </c>
    </row>
    <row r="34" spans="1:29" ht="25.15" customHeight="1" x14ac:dyDescent="0.15">
      <c r="A34" s="145">
        <f t="shared" si="3"/>
        <v>23</v>
      </c>
      <c r="B34" s="146" t="str">
        <f t="shared" si="6"/>
        <v/>
      </c>
      <c r="C34" s="147"/>
      <c r="D34" s="142" t="str">
        <f t="shared" si="7"/>
        <v/>
      </c>
      <c r="E34" s="142" t="str">
        <f t="shared" si="8"/>
        <v/>
      </c>
      <c r="F34" s="148"/>
      <c r="G34" s="148"/>
      <c r="H34" s="148"/>
      <c r="I34" s="149" t="str">
        <f t="shared" si="9"/>
        <v/>
      </c>
      <c r="J34" s="148"/>
      <c r="K34" s="144" t="str">
        <f t="shared" si="10"/>
        <v/>
      </c>
      <c r="L34" s="148"/>
      <c r="M34" s="148"/>
      <c r="N34" s="148"/>
      <c r="O34" s="142" t="str">
        <f>IF(C34="","",VLOOKUP(C34,※編集不可※選択項目!$A$2:$E$3,5,FALSE))</f>
        <v/>
      </c>
      <c r="P34" s="104"/>
      <c r="Q34" s="148"/>
      <c r="R34" s="49"/>
      <c r="S34" s="136"/>
      <c r="T34" s="86"/>
      <c r="U34" s="26"/>
      <c r="V34" s="22"/>
      <c r="W34" s="23"/>
      <c r="Y34" s="87">
        <f t="shared" si="11"/>
        <v>0</v>
      </c>
      <c r="Z34" s="87">
        <f t="shared" si="4"/>
        <v>0</v>
      </c>
      <c r="AA34" s="87" t="str">
        <f t="shared" si="12"/>
        <v/>
      </c>
      <c r="AB34" s="88">
        <f t="shared" si="13"/>
        <v>0</v>
      </c>
      <c r="AC34" s="88">
        <f t="shared" si="14"/>
        <v>0</v>
      </c>
    </row>
    <row r="35" spans="1:29" ht="25.15" customHeight="1" x14ac:dyDescent="0.15">
      <c r="A35" s="145">
        <f t="shared" si="3"/>
        <v>24</v>
      </c>
      <c r="B35" s="146" t="str">
        <f t="shared" si="6"/>
        <v/>
      </c>
      <c r="C35" s="147"/>
      <c r="D35" s="142" t="str">
        <f t="shared" si="7"/>
        <v/>
      </c>
      <c r="E35" s="142" t="str">
        <f t="shared" si="8"/>
        <v/>
      </c>
      <c r="F35" s="148"/>
      <c r="G35" s="148"/>
      <c r="H35" s="148"/>
      <c r="I35" s="149" t="str">
        <f t="shared" si="9"/>
        <v/>
      </c>
      <c r="J35" s="148"/>
      <c r="K35" s="144" t="str">
        <f t="shared" si="10"/>
        <v/>
      </c>
      <c r="L35" s="148"/>
      <c r="M35" s="148"/>
      <c r="N35" s="148"/>
      <c r="O35" s="142" t="str">
        <f>IF(C35="","",VLOOKUP(C35,※編集不可※選択項目!$A$2:$E$3,5,FALSE))</f>
        <v/>
      </c>
      <c r="P35" s="104"/>
      <c r="Q35" s="148"/>
      <c r="R35" s="49"/>
      <c r="S35" s="136"/>
      <c r="T35" s="86"/>
      <c r="U35" s="26"/>
      <c r="V35" s="22"/>
      <c r="W35" s="23"/>
      <c r="Y35" s="87">
        <f t="shared" si="11"/>
        <v>0</v>
      </c>
      <c r="Z35" s="87">
        <f t="shared" si="4"/>
        <v>0</v>
      </c>
      <c r="AA35" s="87" t="str">
        <f t="shared" si="12"/>
        <v/>
      </c>
      <c r="AB35" s="88">
        <f t="shared" si="13"/>
        <v>0</v>
      </c>
      <c r="AC35" s="88">
        <f t="shared" si="14"/>
        <v>0</v>
      </c>
    </row>
    <row r="36" spans="1:29" ht="25.15" customHeight="1" x14ac:dyDescent="0.15">
      <c r="A36" s="145">
        <f t="shared" si="3"/>
        <v>25</v>
      </c>
      <c r="B36" s="146" t="str">
        <f t="shared" si="6"/>
        <v/>
      </c>
      <c r="C36" s="147"/>
      <c r="D36" s="142" t="str">
        <f t="shared" si="7"/>
        <v/>
      </c>
      <c r="E36" s="142" t="str">
        <f t="shared" si="8"/>
        <v/>
      </c>
      <c r="F36" s="148"/>
      <c r="G36" s="148"/>
      <c r="H36" s="148"/>
      <c r="I36" s="149" t="str">
        <f t="shared" si="9"/>
        <v/>
      </c>
      <c r="J36" s="148"/>
      <c r="K36" s="144" t="str">
        <f t="shared" si="10"/>
        <v/>
      </c>
      <c r="L36" s="148"/>
      <c r="M36" s="148"/>
      <c r="N36" s="148"/>
      <c r="O36" s="142" t="str">
        <f>IF(C36="","",VLOOKUP(C36,※編集不可※選択項目!$A$2:$E$3,5,FALSE))</f>
        <v/>
      </c>
      <c r="P36" s="104"/>
      <c r="Q36" s="148"/>
      <c r="R36" s="49"/>
      <c r="S36" s="136"/>
      <c r="T36" s="86"/>
      <c r="U36" s="26"/>
      <c r="V36" s="22"/>
      <c r="W36" s="23"/>
      <c r="Y36" s="87">
        <f t="shared" si="11"/>
        <v>0</v>
      </c>
      <c r="Z36" s="87">
        <f t="shared" si="4"/>
        <v>0</v>
      </c>
      <c r="AA36" s="87" t="str">
        <f t="shared" si="12"/>
        <v/>
      </c>
      <c r="AB36" s="88">
        <f t="shared" si="13"/>
        <v>0</v>
      </c>
      <c r="AC36" s="88">
        <f t="shared" si="14"/>
        <v>0</v>
      </c>
    </row>
    <row r="37" spans="1:29" ht="25.15" customHeight="1" x14ac:dyDescent="0.15">
      <c r="A37" s="145">
        <f t="shared" si="3"/>
        <v>26</v>
      </c>
      <c r="B37" s="146" t="str">
        <f t="shared" si="6"/>
        <v/>
      </c>
      <c r="C37" s="147"/>
      <c r="D37" s="142" t="str">
        <f t="shared" si="7"/>
        <v/>
      </c>
      <c r="E37" s="142" t="str">
        <f t="shared" si="8"/>
        <v/>
      </c>
      <c r="F37" s="148"/>
      <c r="G37" s="148"/>
      <c r="H37" s="148"/>
      <c r="I37" s="149" t="str">
        <f t="shared" si="9"/>
        <v/>
      </c>
      <c r="J37" s="148"/>
      <c r="K37" s="144" t="str">
        <f t="shared" si="10"/>
        <v/>
      </c>
      <c r="L37" s="148"/>
      <c r="M37" s="148"/>
      <c r="N37" s="148"/>
      <c r="O37" s="142" t="str">
        <f>IF(C37="","",VLOOKUP(C37,※編集不可※選択項目!$A$2:$E$3,5,FALSE))</f>
        <v/>
      </c>
      <c r="P37" s="104"/>
      <c r="Q37" s="148"/>
      <c r="R37" s="49"/>
      <c r="S37" s="136"/>
      <c r="T37" s="86"/>
      <c r="U37" s="26"/>
      <c r="V37" s="22"/>
      <c r="W37" s="23"/>
      <c r="Y37" s="87">
        <f t="shared" si="11"/>
        <v>0</v>
      </c>
      <c r="Z37" s="87">
        <f t="shared" si="4"/>
        <v>0</v>
      </c>
      <c r="AA37" s="87" t="str">
        <f t="shared" si="12"/>
        <v/>
      </c>
      <c r="AB37" s="88">
        <f t="shared" si="13"/>
        <v>0</v>
      </c>
      <c r="AC37" s="88">
        <f t="shared" si="14"/>
        <v>0</v>
      </c>
    </row>
    <row r="38" spans="1:29" ht="25.15" customHeight="1" x14ac:dyDescent="0.15">
      <c r="A38" s="145">
        <f t="shared" si="3"/>
        <v>27</v>
      </c>
      <c r="B38" s="146" t="str">
        <f t="shared" si="6"/>
        <v/>
      </c>
      <c r="C38" s="147"/>
      <c r="D38" s="142" t="str">
        <f t="shared" si="7"/>
        <v/>
      </c>
      <c r="E38" s="142" t="str">
        <f t="shared" si="8"/>
        <v/>
      </c>
      <c r="F38" s="148"/>
      <c r="G38" s="148"/>
      <c r="H38" s="148"/>
      <c r="I38" s="149" t="str">
        <f t="shared" si="9"/>
        <v/>
      </c>
      <c r="J38" s="148"/>
      <c r="K38" s="144" t="str">
        <f t="shared" si="10"/>
        <v/>
      </c>
      <c r="L38" s="148"/>
      <c r="M38" s="148"/>
      <c r="N38" s="148"/>
      <c r="O38" s="142" t="str">
        <f>IF(C38="","",VLOOKUP(C38,※編集不可※選択項目!$A$2:$E$3,5,FALSE))</f>
        <v/>
      </c>
      <c r="P38" s="104"/>
      <c r="Q38" s="148"/>
      <c r="R38" s="49"/>
      <c r="S38" s="136"/>
      <c r="T38" s="86"/>
      <c r="U38" s="26"/>
      <c r="V38" s="22"/>
      <c r="W38" s="23"/>
      <c r="Y38" s="87">
        <f t="shared" si="11"/>
        <v>0</v>
      </c>
      <c r="Z38" s="87">
        <f t="shared" si="4"/>
        <v>0</v>
      </c>
      <c r="AA38" s="87" t="str">
        <f t="shared" si="12"/>
        <v/>
      </c>
      <c r="AB38" s="88">
        <f t="shared" si="13"/>
        <v>0</v>
      </c>
      <c r="AC38" s="88">
        <f t="shared" si="14"/>
        <v>0</v>
      </c>
    </row>
    <row r="39" spans="1:29" ht="25.15" customHeight="1" x14ac:dyDescent="0.15">
      <c r="A39" s="145">
        <f t="shared" si="3"/>
        <v>28</v>
      </c>
      <c r="B39" s="146" t="str">
        <f t="shared" si="6"/>
        <v/>
      </c>
      <c r="C39" s="147"/>
      <c r="D39" s="142" t="str">
        <f t="shared" si="7"/>
        <v/>
      </c>
      <c r="E39" s="142" t="str">
        <f t="shared" si="8"/>
        <v/>
      </c>
      <c r="F39" s="148"/>
      <c r="G39" s="148"/>
      <c r="H39" s="148"/>
      <c r="I39" s="149" t="str">
        <f t="shared" si="9"/>
        <v/>
      </c>
      <c r="J39" s="148"/>
      <c r="K39" s="144" t="str">
        <f t="shared" si="10"/>
        <v/>
      </c>
      <c r="L39" s="148"/>
      <c r="M39" s="148"/>
      <c r="N39" s="148"/>
      <c r="O39" s="142" t="str">
        <f>IF(C39="","",VLOOKUP(C39,※編集不可※選択項目!$A$2:$E$3,5,FALSE))</f>
        <v/>
      </c>
      <c r="P39" s="104"/>
      <c r="Q39" s="148"/>
      <c r="R39" s="49"/>
      <c r="S39" s="136"/>
      <c r="T39" s="86"/>
      <c r="U39" s="26"/>
      <c r="V39" s="22"/>
      <c r="W39" s="23"/>
      <c r="Y39" s="87">
        <f t="shared" si="11"/>
        <v>0</v>
      </c>
      <c r="Z39" s="87">
        <f t="shared" si="4"/>
        <v>0</v>
      </c>
      <c r="AA39" s="87" t="str">
        <f t="shared" si="12"/>
        <v/>
      </c>
      <c r="AB39" s="88">
        <f t="shared" si="13"/>
        <v>0</v>
      </c>
      <c r="AC39" s="88">
        <f t="shared" si="14"/>
        <v>0</v>
      </c>
    </row>
    <row r="40" spans="1:29" ht="25.15" customHeight="1" x14ac:dyDescent="0.15">
      <c r="A40" s="145">
        <f t="shared" si="3"/>
        <v>29</v>
      </c>
      <c r="B40" s="146" t="str">
        <f t="shared" si="6"/>
        <v/>
      </c>
      <c r="C40" s="147"/>
      <c r="D40" s="142" t="str">
        <f t="shared" si="7"/>
        <v/>
      </c>
      <c r="E40" s="142" t="str">
        <f t="shared" si="8"/>
        <v/>
      </c>
      <c r="F40" s="148"/>
      <c r="G40" s="148"/>
      <c r="H40" s="148"/>
      <c r="I40" s="149" t="str">
        <f t="shared" si="9"/>
        <v/>
      </c>
      <c r="J40" s="148"/>
      <c r="K40" s="144" t="str">
        <f t="shared" si="10"/>
        <v/>
      </c>
      <c r="L40" s="148"/>
      <c r="M40" s="148"/>
      <c r="N40" s="148"/>
      <c r="O40" s="142" t="str">
        <f>IF(C40="","",VLOOKUP(C40,※編集不可※選択項目!$A$2:$E$3,5,FALSE))</f>
        <v/>
      </c>
      <c r="P40" s="104"/>
      <c r="Q40" s="148"/>
      <c r="R40" s="49"/>
      <c r="S40" s="136"/>
      <c r="T40" s="86"/>
      <c r="U40" s="26"/>
      <c r="V40" s="22"/>
      <c r="W40" s="23"/>
      <c r="Y40" s="87">
        <f t="shared" si="11"/>
        <v>0</v>
      </c>
      <c r="Z40" s="87">
        <f t="shared" si="4"/>
        <v>0</v>
      </c>
      <c r="AA40" s="87" t="str">
        <f t="shared" si="12"/>
        <v/>
      </c>
      <c r="AB40" s="88">
        <f t="shared" si="13"/>
        <v>0</v>
      </c>
      <c r="AC40" s="88">
        <f t="shared" si="14"/>
        <v>0</v>
      </c>
    </row>
    <row r="41" spans="1:29" ht="25.15" customHeight="1" x14ac:dyDescent="0.15">
      <c r="A41" s="145">
        <f t="shared" si="3"/>
        <v>30</v>
      </c>
      <c r="B41" s="146" t="str">
        <f t="shared" si="6"/>
        <v/>
      </c>
      <c r="C41" s="147"/>
      <c r="D41" s="142" t="str">
        <f t="shared" si="7"/>
        <v/>
      </c>
      <c r="E41" s="142" t="str">
        <f t="shared" si="8"/>
        <v/>
      </c>
      <c r="F41" s="148"/>
      <c r="G41" s="148"/>
      <c r="H41" s="148"/>
      <c r="I41" s="149" t="str">
        <f t="shared" si="9"/>
        <v/>
      </c>
      <c r="J41" s="148"/>
      <c r="K41" s="144" t="str">
        <f t="shared" si="10"/>
        <v/>
      </c>
      <c r="L41" s="148"/>
      <c r="M41" s="148"/>
      <c r="N41" s="148"/>
      <c r="O41" s="142" t="str">
        <f>IF(C41="","",VLOOKUP(C41,※編集不可※選択項目!$A$2:$E$3,5,FALSE))</f>
        <v/>
      </c>
      <c r="P41" s="104"/>
      <c r="Q41" s="148"/>
      <c r="R41" s="49"/>
      <c r="S41" s="136"/>
      <c r="T41" s="86"/>
      <c r="U41" s="26"/>
      <c r="V41" s="22"/>
      <c r="W41" s="23"/>
      <c r="Y41" s="87">
        <f t="shared" si="11"/>
        <v>0</v>
      </c>
      <c r="Z41" s="87">
        <f t="shared" si="4"/>
        <v>0</v>
      </c>
      <c r="AA41" s="87" t="str">
        <f t="shared" si="12"/>
        <v/>
      </c>
      <c r="AB41" s="88">
        <f t="shared" si="13"/>
        <v>0</v>
      </c>
      <c r="AC41" s="88">
        <f t="shared" si="14"/>
        <v>0</v>
      </c>
    </row>
    <row r="42" spans="1:29" ht="25.15" customHeight="1" x14ac:dyDescent="0.15">
      <c r="A42" s="145">
        <f t="shared" si="3"/>
        <v>31</v>
      </c>
      <c r="B42" s="146" t="str">
        <f t="shared" si="6"/>
        <v/>
      </c>
      <c r="C42" s="147"/>
      <c r="D42" s="142" t="str">
        <f t="shared" si="7"/>
        <v/>
      </c>
      <c r="E42" s="142" t="str">
        <f t="shared" si="8"/>
        <v/>
      </c>
      <c r="F42" s="148"/>
      <c r="G42" s="148"/>
      <c r="H42" s="148"/>
      <c r="I42" s="149" t="str">
        <f t="shared" si="9"/>
        <v/>
      </c>
      <c r="J42" s="148"/>
      <c r="K42" s="144" t="str">
        <f t="shared" si="10"/>
        <v/>
      </c>
      <c r="L42" s="148"/>
      <c r="M42" s="148"/>
      <c r="N42" s="148"/>
      <c r="O42" s="142" t="str">
        <f>IF(C42="","",VLOOKUP(C42,※編集不可※選択項目!$A$2:$E$3,5,FALSE))</f>
        <v/>
      </c>
      <c r="P42" s="104"/>
      <c r="Q42" s="148"/>
      <c r="R42" s="49"/>
      <c r="S42" s="136"/>
      <c r="T42" s="86"/>
      <c r="U42" s="26"/>
      <c r="V42" s="22"/>
      <c r="W42" s="23"/>
      <c r="Y42" s="87">
        <f t="shared" si="11"/>
        <v>0</v>
      </c>
      <c r="Z42" s="87">
        <f t="shared" si="4"/>
        <v>0</v>
      </c>
      <c r="AA42" s="87" t="str">
        <f t="shared" si="12"/>
        <v/>
      </c>
      <c r="AB42" s="88">
        <f t="shared" si="13"/>
        <v>0</v>
      </c>
      <c r="AC42" s="88">
        <f t="shared" si="14"/>
        <v>0</v>
      </c>
    </row>
    <row r="43" spans="1:29" ht="25.15" customHeight="1" x14ac:dyDescent="0.15">
      <c r="A43" s="145">
        <f t="shared" si="3"/>
        <v>32</v>
      </c>
      <c r="B43" s="146" t="str">
        <f t="shared" si="6"/>
        <v/>
      </c>
      <c r="C43" s="147"/>
      <c r="D43" s="142" t="str">
        <f t="shared" si="7"/>
        <v/>
      </c>
      <c r="E43" s="142" t="str">
        <f t="shared" si="8"/>
        <v/>
      </c>
      <c r="F43" s="148"/>
      <c r="G43" s="148"/>
      <c r="H43" s="148"/>
      <c r="I43" s="149" t="str">
        <f t="shared" si="9"/>
        <v/>
      </c>
      <c r="J43" s="148"/>
      <c r="K43" s="144" t="str">
        <f t="shared" si="10"/>
        <v/>
      </c>
      <c r="L43" s="148"/>
      <c r="M43" s="148"/>
      <c r="N43" s="148"/>
      <c r="O43" s="142" t="str">
        <f>IF(C43="","",VLOOKUP(C43,※編集不可※選択項目!$A$2:$E$3,5,FALSE))</f>
        <v/>
      </c>
      <c r="P43" s="104"/>
      <c r="Q43" s="148"/>
      <c r="R43" s="49"/>
      <c r="S43" s="136"/>
      <c r="T43" s="86"/>
      <c r="U43" s="26"/>
      <c r="V43" s="22"/>
      <c r="W43" s="23"/>
      <c r="Y43" s="87">
        <f t="shared" si="11"/>
        <v>0</v>
      </c>
      <c r="Z43" s="87">
        <f t="shared" si="4"/>
        <v>0</v>
      </c>
      <c r="AA43" s="87" t="str">
        <f t="shared" si="12"/>
        <v/>
      </c>
      <c r="AB43" s="88">
        <f t="shared" si="13"/>
        <v>0</v>
      </c>
      <c r="AC43" s="88">
        <f t="shared" si="14"/>
        <v>0</v>
      </c>
    </row>
    <row r="44" spans="1:29" ht="25.15" customHeight="1" x14ac:dyDescent="0.15">
      <c r="A44" s="145">
        <f t="shared" si="3"/>
        <v>33</v>
      </c>
      <c r="B44" s="146" t="str">
        <f t="shared" si="6"/>
        <v/>
      </c>
      <c r="C44" s="147"/>
      <c r="D44" s="142" t="str">
        <f t="shared" si="7"/>
        <v/>
      </c>
      <c r="E44" s="142" t="str">
        <f t="shared" si="8"/>
        <v/>
      </c>
      <c r="F44" s="148"/>
      <c r="G44" s="148"/>
      <c r="H44" s="148"/>
      <c r="I44" s="149" t="str">
        <f t="shared" si="9"/>
        <v/>
      </c>
      <c r="J44" s="148"/>
      <c r="K44" s="144" t="str">
        <f t="shared" si="10"/>
        <v/>
      </c>
      <c r="L44" s="148"/>
      <c r="M44" s="148"/>
      <c r="N44" s="148"/>
      <c r="O44" s="142" t="str">
        <f>IF(C44="","",VLOOKUP(C44,※編集不可※選択項目!$A$2:$E$3,5,FALSE))</f>
        <v/>
      </c>
      <c r="P44" s="104"/>
      <c r="Q44" s="148"/>
      <c r="R44" s="49"/>
      <c r="S44" s="136"/>
      <c r="T44" s="86"/>
      <c r="U44" s="26"/>
      <c r="V44" s="22"/>
      <c r="W44" s="23"/>
      <c r="Y44" s="87">
        <f t="shared" si="11"/>
        <v>0</v>
      </c>
      <c r="Z44" s="87">
        <f t="shared" si="4"/>
        <v>0</v>
      </c>
      <c r="AA44" s="87" t="str">
        <f t="shared" si="12"/>
        <v/>
      </c>
      <c r="AB44" s="88">
        <f t="shared" si="13"/>
        <v>0</v>
      </c>
      <c r="AC44" s="88">
        <f t="shared" si="14"/>
        <v>0</v>
      </c>
    </row>
    <row r="45" spans="1:29" ht="25.15" customHeight="1" x14ac:dyDescent="0.15">
      <c r="A45" s="145">
        <f t="shared" si="3"/>
        <v>34</v>
      </c>
      <c r="B45" s="146" t="str">
        <f t="shared" si="6"/>
        <v/>
      </c>
      <c r="C45" s="147"/>
      <c r="D45" s="142" t="str">
        <f t="shared" si="7"/>
        <v/>
      </c>
      <c r="E45" s="142" t="str">
        <f t="shared" si="8"/>
        <v/>
      </c>
      <c r="F45" s="148"/>
      <c r="G45" s="148"/>
      <c r="H45" s="148"/>
      <c r="I45" s="149" t="str">
        <f t="shared" si="9"/>
        <v/>
      </c>
      <c r="J45" s="148"/>
      <c r="K45" s="144" t="str">
        <f t="shared" si="10"/>
        <v/>
      </c>
      <c r="L45" s="148"/>
      <c r="M45" s="148"/>
      <c r="N45" s="148"/>
      <c r="O45" s="142" t="str">
        <f>IF(C45="","",VLOOKUP(C45,※編集不可※選択項目!$A$2:$E$3,5,FALSE))</f>
        <v/>
      </c>
      <c r="P45" s="104"/>
      <c r="Q45" s="148"/>
      <c r="R45" s="49"/>
      <c r="S45" s="136"/>
      <c r="T45" s="86"/>
      <c r="U45" s="26"/>
      <c r="V45" s="22"/>
      <c r="W45" s="23"/>
      <c r="Y45" s="87">
        <f t="shared" si="11"/>
        <v>0</v>
      </c>
      <c r="Z45" s="87">
        <f t="shared" si="4"/>
        <v>0</v>
      </c>
      <c r="AA45" s="87" t="str">
        <f t="shared" si="12"/>
        <v/>
      </c>
      <c r="AB45" s="88">
        <f t="shared" si="13"/>
        <v>0</v>
      </c>
      <c r="AC45" s="88">
        <f t="shared" si="14"/>
        <v>0</v>
      </c>
    </row>
    <row r="46" spans="1:29" ht="25.15" customHeight="1" x14ac:dyDescent="0.15">
      <c r="A46" s="145">
        <f t="shared" si="3"/>
        <v>35</v>
      </c>
      <c r="B46" s="146" t="str">
        <f t="shared" si="6"/>
        <v/>
      </c>
      <c r="C46" s="147"/>
      <c r="D46" s="142" t="str">
        <f t="shared" si="7"/>
        <v/>
      </c>
      <c r="E46" s="142" t="str">
        <f t="shared" si="8"/>
        <v/>
      </c>
      <c r="F46" s="148"/>
      <c r="G46" s="148"/>
      <c r="H46" s="148"/>
      <c r="I46" s="149" t="str">
        <f t="shared" si="9"/>
        <v/>
      </c>
      <c r="J46" s="148"/>
      <c r="K46" s="144" t="str">
        <f t="shared" si="10"/>
        <v/>
      </c>
      <c r="L46" s="148"/>
      <c r="M46" s="148"/>
      <c r="N46" s="148"/>
      <c r="O46" s="142" t="str">
        <f>IF(C46="","",VLOOKUP(C46,※編集不可※選択項目!$A$2:$E$3,5,FALSE))</f>
        <v/>
      </c>
      <c r="P46" s="104"/>
      <c r="Q46" s="148"/>
      <c r="R46" s="49"/>
      <c r="S46" s="136"/>
      <c r="T46" s="86"/>
      <c r="U46" s="26"/>
      <c r="V46" s="22"/>
      <c r="W46" s="23"/>
      <c r="Y46" s="87">
        <f t="shared" si="11"/>
        <v>0</v>
      </c>
      <c r="Z46" s="87">
        <f t="shared" si="4"/>
        <v>0</v>
      </c>
      <c r="AA46" s="87" t="str">
        <f t="shared" si="12"/>
        <v/>
      </c>
      <c r="AB46" s="88">
        <f t="shared" si="13"/>
        <v>0</v>
      </c>
      <c r="AC46" s="88">
        <f t="shared" si="14"/>
        <v>0</v>
      </c>
    </row>
    <row r="47" spans="1:29" ht="25.15" customHeight="1" x14ac:dyDescent="0.15">
      <c r="A47" s="145">
        <f t="shared" si="3"/>
        <v>36</v>
      </c>
      <c r="B47" s="146" t="str">
        <f t="shared" si="6"/>
        <v/>
      </c>
      <c r="C47" s="147"/>
      <c r="D47" s="142" t="str">
        <f t="shared" si="7"/>
        <v/>
      </c>
      <c r="E47" s="142" t="str">
        <f t="shared" si="8"/>
        <v/>
      </c>
      <c r="F47" s="148"/>
      <c r="G47" s="148"/>
      <c r="H47" s="148"/>
      <c r="I47" s="149" t="str">
        <f t="shared" si="9"/>
        <v/>
      </c>
      <c r="J47" s="148"/>
      <c r="K47" s="144" t="str">
        <f t="shared" si="10"/>
        <v/>
      </c>
      <c r="L47" s="148"/>
      <c r="M47" s="148"/>
      <c r="N47" s="148"/>
      <c r="O47" s="142" t="str">
        <f>IF(C47="","",VLOOKUP(C47,※編集不可※選択項目!$A$2:$E$3,5,FALSE))</f>
        <v/>
      </c>
      <c r="P47" s="104"/>
      <c r="Q47" s="148"/>
      <c r="R47" s="49"/>
      <c r="S47" s="136"/>
      <c r="T47" s="86"/>
      <c r="U47" s="26"/>
      <c r="V47" s="22"/>
      <c r="W47" s="23"/>
      <c r="Y47" s="87">
        <f t="shared" si="11"/>
        <v>0</v>
      </c>
      <c r="Z47" s="87">
        <f t="shared" si="4"/>
        <v>0</v>
      </c>
      <c r="AA47" s="87" t="str">
        <f t="shared" si="12"/>
        <v/>
      </c>
      <c r="AB47" s="88">
        <f t="shared" si="13"/>
        <v>0</v>
      </c>
      <c r="AC47" s="88">
        <f t="shared" si="14"/>
        <v>0</v>
      </c>
    </row>
    <row r="48" spans="1:29" ht="25.15" customHeight="1" x14ac:dyDescent="0.15">
      <c r="A48" s="145">
        <f t="shared" si="3"/>
        <v>37</v>
      </c>
      <c r="B48" s="146" t="str">
        <f t="shared" si="6"/>
        <v/>
      </c>
      <c r="C48" s="147"/>
      <c r="D48" s="142" t="str">
        <f t="shared" si="7"/>
        <v/>
      </c>
      <c r="E48" s="142" t="str">
        <f t="shared" si="8"/>
        <v/>
      </c>
      <c r="F48" s="148"/>
      <c r="G48" s="148"/>
      <c r="H48" s="148"/>
      <c r="I48" s="149" t="str">
        <f t="shared" si="9"/>
        <v/>
      </c>
      <c r="J48" s="148"/>
      <c r="K48" s="144" t="str">
        <f t="shared" si="10"/>
        <v/>
      </c>
      <c r="L48" s="148"/>
      <c r="M48" s="148"/>
      <c r="N48" s="148"/>
      <c r="O48" s="142" t="str">
        <f>IF(C48="","",VLOOKUP(C48,※編集不可※選択項目!$A$2:$E$3,5,FALSE))</f>
        <v/>
      </c>
      <c r="P48" s="104"/>
      <c r="Q48" s="148"/>
      <c r="R48" s="49"/>
      <c r="S48" s="136"/>
      <c r="T48" s="86"/>
      <c r="U48" s="26"/>
      <c r="V48" s="22"/>
      <c r="W48" s="23"/>
      <c r="Y48" s="87">
        <f t="shared" si="11"/>
        <v>0</v>
      </c>
      <c r="Z48" s="87">
        <f t="shared" si="4"/>
        <v>0</v>
      </c>
      <c r="AA48" s="87" t="str">
        <f t="shared" si="12"/>
        <v/>
      </c>
      <c r="AB48" s="88">
        <f t="shared" si="13"/>
        <v>0</v>
      </c>
      <c r="AC48" s="88">
        <f t="shared" si="14"/>
        <v>0</v>
      </c>
    </row>
    <row r="49" spans="1:29" ht="25.15" customHeight="1" x14ac:dyDescent="0.15">
      <c r="A49" s="145">
        <f t="shared" si="3"/>
        <v>38</v>
      </c>
      <c r="B49" s="146" t="str">
        <f t="shared" si="6"/>
        <v/>
      </c>
      <c r="C49" s="147"/>
      <c r="D49" s="142" t="str">
        <f t="shared" si="7"/>
        <v/>
      </c>
      <c r="E49" s="142" t="str">
        <f t="shared" si="8"/>
        <v/>
      </c>
      <c r="F49" s="148"/>
      <c r="G49" s="148"/>
      <c r="H49" s="148"/>
      <c r="I49" s="149" t="str">
        <f t="shared" si="9"/>
        <v/>
      </c>
      <c r="J49" s="148"/>
      <c r="K49" s="144" t="str">
        <f t="shared" si="10"/>
        <v/>
      </c>
      <c r="L49" s="148"/>
      <c r="M49" s="148"/>
      <c r="N49" s="148"/>
      <c r="O49" s="142" t="str">
        <f>IF(C49="","",VLOOKUP(C49,※編集不可※選択項目!$A$2:$E$3,5,FALSE))</f>
        <v/>
      </c>
      <c r="P49" s="104"/>
      <c r="Q49" s="148"/>
      <c r="R49" s="49"/>
      <c r="S49" s="136"/>
      <c r="T49" s="86"/>
      <c r="U49" s="26"/>
      <c r="V49" s="22"/>
      <c r="W49" s="23"/>
      <c r="Y49" s="87">
        <f t="shared" si="11"/>
        <v>0</v>
      </c>
      <c r="Z49" s="87">
        <f t="shared" si="4"/>
        <v>0</v>
      </c>
      <c r="AA49" s="87" t="str">
        <f t="shared" si="12"/>
        <v/>
      </c>
      <c r="AB49" s="88">
        <f t="shared" si="13"/>
        <v>0</v>
      </c>
      <c r="AC49" s="88">
        <f t="shared" si="14"/>
        <v>0</v>
      </c>
    </row>
    <row r="50" spans="1:29" ht="25.15" customHeight="1" x14ac:dyDescent="0.15">
      <c r="A50" s="145">
        <f t="shared" si="3"/>
        <v>39</v>
      </c>
      <c r="B50" s="146" t="str">
        <f t="shared" si="6"/>
        <v/>
      </c>
      <c r="C50" s="147"/>
      <c r="D50" s="142" t="str">
        <f t="shared" si="7"/>
        <v/>
      </c>
      <c r="E50" s="142" t="str">
        <f t="shared" si="8"/>
        <v/>
      </c>
      <c r="F50" s="148"/>
      <c r="G50" s="148"/>
      <c r="H50" s="148"/>
      <c r="I50" s="149" t="str">
        <f t="shared" si="9"/>
        <v/>
      </c>
      <c r="J50" s="148"/>
      <c r="K50" s="144" t="str">
        <f t="shared" si="10"/>
        <v/>
      </c>
      <c r="L50" s="148"/>
      <c r="M50" s="148"/>
      <c r="N50" s="148"/>
      <c r="O50" s="142" t="str">
        <f>IF(C50="","",VLOOKUP(C50,※編集不可※選択項目!$A$2:$E$3,5,FALSE))</f>
        <v/>
      </c>
      <c r="P50" s="104"/>
      <c r="Q50" s="148"/>
      <c r="R50" s="49"/>
      <c r="S50" s="136"/>
      <c r="T50" s="86"/>
      <c r="U50" s="26"/>
      <c r="V50" s="22"/>
      <c r="W50" s="23"/>
      <c r="Y50" s="87">
        <f t="shared" si="11"/>
        <v>0</v>
      </c>
      <c r="Z50" s="87">
        <f t="shared" si="4"/>
        <v>0</v>
      </c>
      <c r="AA50" s="87" t="str">
        <f t="shared" si="12"/>
        <v/>
      </c>
      <c r="AB50" s="88">
        <f t="shared" si="13"/>
        <v>0</v>
      </c>
      <c r="AC50" s="88">
        <f t="shared" si="14"/>
        <v>0</v>
      </c>
    </row>
    <row r="51" spans="1:29" ht="25.15" customHeight="1" x14ac:dyDescent="0.15">
      <c r="A51" s="145">
        <f t="shared" si="3"/>
        <v>40</v>
      </c>
      <c r="B51" s="146" t="str">
        <f t="shared" si="6"/>
        <v/>
      </c>
      <c r="C51" s="147"/>
      <c r="D51" s="142" t="str">
        <f t="shared" si="7"/>
        <v/>
      </c>
      <c r="E51" s="142" t="str">
        <f t="shared" si="8"/>
        <v/>
      </c>
      <c r="F51" s="148"/>
      <c r="G51" s="148"/>
      <c r="H51" s="148"/>
      <c r="I51" s="149" t="str">
        <f t="shared" ref="I51:I56" si="15">IF(G51="","",G51&amp;"["&amp;H51&amp;"]")</f>
        <v/>
      </c>
      <c r="J51" s="148"/>
      <c r="K51" s="144" t="str">
        <f t="shared" ref="K51:K56" si="16">IF(C51&lt;&gt;"",N(95),"")</f>
        <v/>
      </c>
      <c r="L51" s="148"/>
      <c r="M51" s="148"/>
      <c r="N51" s="148"/>
      <c r="O51" s="142" t="str">
        <f>IF(C51="","",VLOOKUP(C51,※編集不可※選択項目!$A$2:$E$3,5,FALSE))</f>
        <v/>
      </c>
      <c r="P51" s="104"/>
      <c r="Q51" s="148"/>
      <c r="R51" s="49"/>
      <c r="S51" s="136"/>
      <c r="T51" s="86"/>
      <c r="U51" s="26"/>
      <c r="V51" s="22"/>
      <c r="W51" s="23"/>
      <c r="Y51" s="87">
        <f t="shared" si="11"/>
        <v>0</v>
      </c>
      <c r="Z51" s="87">
        <f t="shared" si="4"/>
        <v>0</v>
      </c>
      <c r="AA51" s="87" t="str">
        <f t="shared" si="12"/>
        <v/>
      </c>
      <c r="AB51" s="88">
        <f t="shared" si="13"/>
        <v>0</v>
      </c>
      <c r="AC51" s="88">
        <f t="shared" si="14"/>
        <v>0</v>
      </c>
    </row>
    <row r="52" spans="1:29" ht="25.15" customHeight="1" x14ac:dyDescent="0.15">
      <c r="A52" s="145">
        <f t="shared" si="3"/>
        <v>41</v>
      </c>
      <c r="B52" s="146" t="str">
        <f t="shared" si="6"/>
        <v/>
      </c>
      <c r="C52" s="147"/>
      <c r="D52" s="142" t="str">
        <f t="shared" si="7"/>
        <v/>
      </c>
      <c r="E52" s="142" t="str">
        <f t="shared" si="8"/>
        <v/>
      </c>
      <c r="F52" s="148"/>
      <c r="G52" s="148"/>
      <c r="H52" s="148"/>
      <c r="I52" s="149" t="str">
        <f t="shared" si="15"/>
        <v/>
      </c>
      <c r="J52" s="148"/>
      <c r="K52" s="144" t="str">
        <f t="shared" si="16"/>
        <v/>
      </c>
      <c r="L52" s="148"/>
      <c r="M52" s="148"/>
      <c r="N52" s="148"/>
      <c r="O52" s="142" t="str">
        <f>IF(C52="","",VLOOKUP(C52,※編集不可※選択項目!$A$2:$E$3,5,FALSE))</f>
        <v/>
      </c>
      <c r="P52" s="104"/>
      <c r="Q52" s="148"/>
      <c r="R52" s="49"/>
      <c r="S52" s="136"/>
      <c r="T52" s="86"/>
      <c r="U52" s="26"/>
      <c r="V52" s="22"/>
      <c r="W52" s="23"/>
      <c r="Y52" s="87">
        <f t="shared" si="11"/>
        <v>0</v>
      </c>
      <c r="Z52" s="87">
        <f t="shared" si="4"/>
        <v>0</v>
      </c>
      <c r="AA52" s="87" t="str">
        <f t="shared" si="12"/>
        <v/>
      </c>
      <c r="AB52" s="88">
        <f t="shared" si="13"/>
        <v>0</v>
      </c>
      <c r="AC52" s="88">
        <f t="shared" si="14"/>
        <v>0</v>
      </c>
    </row>
    <row r="53" spans="1:29" ht="25.15" customHeight="1" x14ac:dyDescent="0.15">
      <c r="A53" s="145">
        <f t="shared" si="3"/>
        <v>42</v>
      </c>
      <c r="B53" s="146" t="str">
        <f t="shared" si="6"/>
        <v/>
      </c>
      <c r="C53" s="147"/>
      <c r="D53" s="142" t="str">
        <f t="shared" si="7"/>
        <v/>
      </c>
      <c r="E53" s="142" t="str">
        <f t="shared" si="8"/>
        <v/>
      </c>
      <c r="F53" s="148"/>
      <c r="G53" s="148"/>
      <c r="H53" s="148"/>
      <c r="I53" s="149" t="str">
        <f t="shared" si="15"/>
        <v/>
      </c>
      <c r="J53" s="148"/>
      <c r="K53" s="144" t="str">
        <f t="shared" si="16"/>
        <v/>
      </c>
      <c r="L53" s="148"/>
      <c r="M53" s="148"/>
      <c r="N53" s="148"/>
      <c r="O53" s="142" t="str">
        <f>IF(C53="","",VLOOKUP(C53,※編集不可※選択項目!$A$2:$E$3,5,FALSE))</f>
        <v/>
      </c>
      <c r="P53" s="104"/>
      <c r="Q53" s="148"/>
      <c r="R53" s="49"/>
      <c r="S53" s="136"/>
      <c r="T53" s="86"/>
      <c r="U53" s="26"/>
      <c r="V53" s="22"/>
      <c r="W53" s="23"/>
      <c r="Y53" s="87">
        <f t="shared" si="11"/>
        <v>0</v>
      </c>
      <c r="Z53" s="87">
        <f t="shared" si="4"/>
        <v>0</v>
      </c>
      <c r="AA53" s="87" t="str">
        <f t="shared" si="12"/>
        <v/>
      </c>
      <c r="AB53" s="88">
        <f t="shared" si="13"/>
        <v>0</v>
      </c>
      <c r="AC53" s="88">
        <f t="shared" si="14"/>
        <v>0</v>
      </c>
    </row>
    <row r="54" spans="1:29" ht="25.15" customHeight="1" x14ac:dyDescent="0.15">
      <c r="A54" s="145">
        <f t="shared" si="3"/>
        <v>43</v>
      </c>
      <c r="B54" s="146" t="str">
        <f t="shared" si="6"/>
        <v/>
      </c>
      <c r="C54" s="147"/>
      <c r="D54" s="142" t="str">
        <f t="shared" si="7"/>
        <v/>
      </c>
      <c r="E54" s="142" t="str">
        <f t="shared" si="8"/>
        <v/>
      </c>
      <c r="F54" s="148"/>
      <c r="G54" s="148"/>
      <c r="H54" s="148"/>
      <c r="I54" s="149" t="str">
        <f t="shared" si="15"/>
        <v/>
      </c>
      <c r="J54" s="148"/>
      <c r="K54" s="144" t="str">
        <f t="shared" si="16"/>
        <v/>
      </c>
      <c r="L54" s="148"/>
      <c r="M54" s="148"/>
      <c r="N54" s="148"/>
      <c r="O54" s="142" t="str">
        <f>IF(C54="","",VLOOKUP(C54,※編集不可※選択項目!$A$2:$E$3,5,FALSE))</f>
        <v/>
      </c>
      <c r="P54" s="104"/>
      <c r="Q54" s="148"/>
      <c r="R54" s="49"/>
      <c r="S54" s="136"/>
      <c r="T54" s="86"/>
      <c r="U54" s="26"/>
      <c r="V54" s="22"/>
      <c r="W54" s="23"/>
      <c r="Y54" s="87">
        <f t="shared" si="11"/>
        <v>0</v>
      </c>
      <c r="Z54" s="87">
        <f t="shared" si="4"/>
        <v>0</v>
      </c>
      <c r="AA54" s="87" t="str">
        <f t="shared" si="12"/>
        <v/>
      </c>
      <c r="AB54" s="88">
        <f t="shared" si="13"/>
        <v>0</v>
      </c>
      <c r="AC54" s="88">
        <f t="shared" si="14"/>
        <v>0</v>
      </c>
    </row>
    <row r="55" spans="1:29" ht="25.15" customHeight="1" x14ac:dyDescent="0.15">
      <c r="A55" s="145">
        <f t="shared" si="3"/>
        <v>44</v>
      </c>
      <c r="B55" s="146" t="str">
        <f t="shared" si="6"/>
        <v/>
      </c>
      <c r="C55" s="147"/>
      <c r="D55" s="142" t="str">
        <f t="shared" si="7"/>
        <v/>
      </c>
      <c r="E55" s="142" t="str">
        <f t="shared" si="8"/>
        <v/>
      </c>
      <c r="F55" s="148"/>
      <c r="G55" s="148"/>
      <c r="H55" s="148"/>
      <c r="I55" s="149" t="str">
        <f t="shared" si="15"/>
        <v/>
      </c>
      <c r="J55" s="148"/>
      <c r="K55" s="144" t="str">
        <f t="shared" si="16"/>
        <v/>
      </c>
      <c r="L55" s="148"/>
      <c r="M55" s="148"/>
      <c r="N55" s="148"/>
      <c r="O55" s="142" t="str">
        <f>IF(C55="","",VLOOKUP(C55,※編集不可※選択項目!$A$2:$E$3,5,FALSE))</f>
        <v/>
      </c>
      <c r="P55" s="104"/>
      <c r="Q55" s="148"/>
      <c r="R55" s="49"/>
      <c r="S55" s="136"/>
      <c r="T55" s="86"/>
      <c r="U55" s="26"/>
      <c r="V55" s="22"/>
      <c r="W55" s="23"/>
      <c r="Y55" s="87">
        <f t="shared" si="11"/>
        <v>0</v>
      </c>
      <c r="Z55" s="87">
        <f t="shared" si="4"/>
        <v>0</v>
      </c>
      <c r="AA55" s="87" t="str">
        <f t="shared" si="12"/>
        <v/>
      </c>
      <c r="AB55" s="88">
        <f t="shared" si="13"/>
        <v>0</v>
      </c>
      <c r="AC55" s="88">
        <f t="shared" si="14"/>
        <v>0</v>
      </c>
    </row>
    <row r="56" spans="1:29" ht="25.15" customHeight="1" x14ac:dyDescent="0.15">
      <c r="A56" s="145">
        <f t="shared" si="3"/>
        <v>45</v>
      </c>
      <c r="B56" s="146" t="str">
        <f t="shared" si="6"/>
        <v/>
      </c>
      <c r="C56" s="147"/>
      <c r="D56" s="142" t="str">
        <f t="shared" si="7"/>
        <v/>
      </c>
      <c r="E56" s="142" t="str">
        <f t="shared" si="8"/>
        <v/>
      </c>
      <c r="F56" s="148"/>
      <c r="G56" s="148"/>
      <c r="H56" s="148"/>
      <c r="I56" s="149" t="str">
        <f t="shared" si="15"/>
        <v/>
      </c>
      <c r="J56" s="148"/>
      <c r="K56" s="144" t="str">
        <f t="shared" si="16"/>
        <v/>
      </c>
      <c r="L56" s="148"/>
      <c r="M56" s="148"/>
      <c r="N56" s="148"/>
      <c r="O56" s="142" t="str">
        <f>IF(C56="","",VLOOKUP(C56,※編集不可※選択項目!$A$2:$E$3,5,FALSE))</f>
        <v/>
      </c>
      <c r="P56" s="104"/>
      <c r="Q56" s="148"/>
      <c r="R56" s="49"/>
      <c r="S56" s="136"/>
      <c r="T56" s="86"/>
      <c r="U56" s="26"/>
      <c r="V56" s="22"/>
      <c r="W56" s="23"/>
      <c r="Y56" s="87">
        <f t="shared" si="11"/>
        <v>0</v>
      </c>
      <c r="Z56" s="87">
        <f t="shared" si="4"/>
        <v>0</v>
      </c>
      <c r="AA56" s="87" t="str">
        <f t="shared" si="12"/>
        <v/>
      </c>
      <c r="AB56" s="88">
        <f t="shared" si="13"/>
        <v>0</v>
      </c>
      <c r="AC56" s="88">
        <f t="shared" si="14"/>
        <v>0</v>
      </c>
    </row>
    <row r="57" spans="1:29" x14ac:dyDescent="0.15">
      <c r="Y57" s="87"/>
      <c r="Z57" s="87"/>
      <c r="AA57" s="87"/>
      <c r="AB57" s="88"/>
      <c r="AC57" s="88"/>
    </row>
    <row r="58" spans="1:29" x14ac:dyDescent="0.15">
      <c r="U58" s="9">
        <f>SUM(U12:U56)</f>
        <v>0</v>
      </c>
      <c r="Y58" s="9">
        <f>SUM(Y7,Y12:Y56)</f>
        <v>3</v>
      </c>
      <c r="Z58" s="9">
        <f>SUM(Z12:Z56)</f>
        <v>0</v>
      </c>
      <c r="AA58" s="9"/>
      <c r="AB58" s="9">
        <f>IF(COUNTIF(AB12:AB56,"&gt;=2"),2,1)</f>
        <v>2</v>
      </c>
      <c r="AC58" s="9">
        <f>SUM(AC12:AC56)</f>
        <v>1</v>
      </c>
    </row>
    <row r="59" spans="1:29" x14ac:dyDescent="0.15">
      <c r="Z59" s="9">
        <f>SUM(Y58:Z58)</f>
        <v>3</v>
      </c>
    </row>
  </sheetData>
  <sheetProtection algorithmName="SHA-512" hashValue="ZnqM6cJLsMva+kgda/k9Bj+qc05icxMdbuwWclALEuA5FNc7XHjJvjYQuWUTKXagXnkMfYmoBfCGpdE+agJlQQ==" saltValue="CA/yWaZnAhwiG0Vr5b7COg==" spinCount="100000" sheet="1" objects="1" scenarios="1" selectLockedCells="1" selectUnlockedCells="1"/>
  <autoFilter ref="A10:V10" xr:uid="{00000000-0009-0000-0000-000003000000}"/>
  <mergeCells count="29">
    <mergeCell ref="U9:W9"/>
    <mergeCell ref="G9:G10"/>
    <mergeCell ref="H9:H10"/>
    <mergeCell ref="I9:I10"/>
    <mergeCell ref="J9:J10"/>
    <mergeCell ref="K9:K10"/>
    <mergeCell ref="L9:L10"/>
    <mergeCell ref="M9:O9"/>
    <mergeCell ref="P9:P10"/>
    <mergeCell ref="Q9:Q10"/>
    <mergeCell ref="R9:R10"/>
    <mergeCell ref="S9:S10"/>
    <mergeCell ref="T9:T10"/>
    <mergeCell ref="A3:E4"/>
    <mergeCell ref="K3:N3"/>
    <mergeCell ref="K4:N4"/>
    <mergeCell ref="M6:O6"/>
    <mergeCell ref="A9:A10"/>
    <mergeCell ref="B9:B10"/>
    <mergeCell ref="C9:C10"/>
    <mergeCell ref="D9:D10"/>
    <mergeCell ref="E9:E10"/>
    <mergeCell ref="F9:F10"/>
    <mergeCell ref="A1:G1"/>
    <mergeCell ref="J1:N1"/>
    <mergeCell ref="A2:B2"/>
    <mergeCell ref="C2:D2"/>
    <mergeCell ref="F2:G2"/>
    <mergeCell ref="K2:N2"/>
  </mergeCells>
  <phoneticPr fontId="9"/>
  <conditionalFormatting sqref="K3">
    <cfRule type="expression" dxfId="48" priority="142">
      <formula>$AB$58=2</formula>
    </cfRule>
  </conditionalFormatting>
  <conditionalFormatting sqref="K4">
    <cfRule type="expression" dxfId="47" priority="143">
      <formula>$AC$58&gt;=1</formula>
    </cfRule>
  </conditionalFormatting>
  <conditionalFormatting sqref="C2:D2 F2:G2 G3">
    <cfRule type="expression" dxfId="46" priority="17">
      <formula>AND($G$4&gt;0,C2="")</formula>
    </cfRule>
  </conditionalFormatting>
  <conditionalFormatting sqref="G12:H56">
    <cfRule type="expression" dxfId="45" priority="144">
      <formula>$AB12&gt;=2</formula>
    </cfRule>
  </conditionalFormatting>
  <conditionalFormatting sqref="F12:H50 J12:J56 L12:N56">
    <cfRule type="expression" dxfId="44" priority="23">
      <formula>AND($C12&lt;&gt;"",F12="")</formula>
    </cfRule>
  </conditionalFormatting>
  <conditionalFormatting sqref="M12:M56">
    <cfRule type="expression" dxfId="43" priority="7">
      <formula>$C12="温水ボイラ"</formula>
    </cfRule>
  </conditionalFormatting>
  <conditionalFormatting sqref="N12:N56">
    <cfRule type="expression" dxfId="42" priority="9">
      <formula>$C12="蒸気ボイラ"</formula>
    </cfRule>
  </conditionalFormatting>
  <conditionalFormatting sqref="L12:L56">
    <cfRule type="expression" dxfId="41" priority="145">
      <formula>$AC12=1</formula>
    </cfRule>
  </conditionalFormatting>
  <conditionalFormatting sqref="K2">
    <cfRule type="expression" dxfId="40" priority="29">
      <formula>$Z$59&gt;=1</formula>
    </cfRule>
    <cfRule type="expression" dxfId="39" priority="30">
      <formula>$C$2=""</formula>
    </cfRule>
  </conditionalFormatting>
  <conditionalFormatting sqref="Q12:Q56">
    <cfRule type="expression" dxfId="38" priority="25">
      <formula>$Z12=1</formula>
    </cfRule>
    <cfRule type="expression" dxfId="37" priority="10">
      <formula>COUNTIF(G12,"*■*")=0</formula>
    </cfRule>
  </conditionalFormatting>
  <dataValidations count="18">
    <dataValidation type="list" allowBlank="1" showInputMessage="1" showErrorMessage="1" sqref="J12:J56" xr:uid="{376D0912-AEB4-481B-A0B8-FA7A67B2F4E5}">
      <formula1>"貫流ボイラ,炉筒煙管ボイラ,水管ボイラ,-"</formula1>
    </dataValidation>
    <dataValidation type="date" imeMode="disabled" operator="greaterThanOrEqual" allowBlank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H3" xr:uid="{B79DE613-0CDB-4CF9-B084-4E2D315027AE}">
      <formula1>44256</formula1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H2" xr:uid="{36D662DC-5A08-45B2-8704-D2E929DF2896}">
      <formula1>40</formula1>
    </dataValidation>
    <dataValidation type="date" imeMode="disabled" operator="greaterThanOrEqual" allowBlank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I3" xr:uid="{5FADF9FC-AFFF-4D5A-912D-F88FF0911CC3}">
      <formula1>44256</formula1>
    </dataValidation>
    <dataValidation type="textLength" imeMode="fullKatakana" operator="lessThanOrEqual" allowBlank="1" error="全角カタカナで入力してください。_x000a_法人格は不要です。" prompt="全角カタカナで入力してください。_x000a_法人格は不要です。" sqref="I2" xr:uid="{9DF51B2E-23EC-4171-98EB-4175CC4F6AB6}">
      <formula1>40</formula1>
    </dataValidation>
    <dataValidation type="textLength" operator="lessThanOrEqual" allowBlank="1" showInputMessage="1" showErrorMessage="1" error="200字以内で入力してください。" sqref="Q12:Q56" xr:uid="{78BF1399-2EF7-4676-8006-843179FC0CE4}">
      <formula1>200</formula1>
    </dataValidation>
    <dataValidation type="list" allowBlank="1" showInputMessage="1" showErrorMessage="1" sqref="V11:V56" xr:uid="{DE34CB46-2B73-4DE1-9033-73A43D18268D}">
      <formula1>"OK,NG"</formula1>
    </dataValidation>
    <dataValidation allowBlank="1" showInputMessage="1" sqref="R11" xr:uid="{BCCE00F8-FF4C-4233-9840-B18BDACE3BFF}"/>
    <dataValidation type="textLength" operator="lessThanOrEqual" allowBlank="1" showInputMessage="1" showErrorMessage="1" errorTitle="無効な入力" error="40文字以下で入力してください。" sqref="R12:R56" xr:uid="{3B6201AB-BD51-402D-8868-8E320205BAFC}">
      <formula1>40</formula1>
    </dataValidation>
    <dataValidation type="list" allowBlank="1" showInputMessage="1" showErrorMessage="1" sqref="U11:U56" xr:uid="{1A0F96D5-09F2-4DED-A2D0-AE99A967A37E}">
      <formula1>"✓"</formula1>
    </dataValidation>
    <dataValidation type="custom" allowBlank="1" showInputMessage="1" showErrorMessage="1" errorTitle="無効な入力" error="整数で値を入力して下さい。" sqref="P12:P56" xr:uid="{A37979A9-8D5B-4A5F-B988-20F8F70BBE25}">
      <formula1>P12=INT(P12)</formula1>
    </dataValidation>
    <dataValidation type="custom" allowBlank="1" showInputMessage="1" showErrorMessage="1" error="整数で数値を入力してください。" sqref="M12:N56" xr:uid="{83B511A0-754A-490D-91B0-9ACFCE64E7E5}">
      <formula1>M12=INT(M12)</formula1>
    </dataValidation>
    <dataValidation type="textLength" operator="lessThanOrEqual" allowBlank="1" showInputMessage="1" showErrorMessage="1" error="40字以内で入力してください。" sqref="F12:G56" xr:uid="{41AC893D-1AD8-41B7-9FAB-9C07B343BBB8}">
      <formula1>40</formula1>
    </dataValidation>
    <dataValidation type="custom" allowBlank="1" showInputMessage="1" showErrorMessage="1" error="小数点第一位までの数値を入力してください。" sqref="L12:L56" xr:uid="{9428FB4A-B210-496A-B0CF-11D7CE228A23}">
      <formula1>L12*10=INT(L12*10)</formula1>
    </dataValidation>
    <dataValidation type="textLength" operator="lessThanOrEqual" allowBlank="1" showErrorMessage="1" error="40字以内で入力してください。" prompt="40字以内で入力してください。" sqref="C2:D2" xr:uid="{B8D1F775-D9AB-49C8-9584-B10172AB64F5}">
      <formula1>40</formula1>
    </dataValidation>
    <dataValidation imeMode="fullKatakana" operator="lessThanOrEqual" allowBlank="1" showInputMessage="1" showErrorMessage="1" sqref="E2" xr:uid="{6C6D3995-038B-4C52-B7DB-C6C06338C5BE}"/>
    <dataValidation imeMode="disabled" operator="greaterThanOrEqual" allowBlank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G3" xr:uid="{6C382EBC-2D9F-471F-9048-D3C06C1A33B8}"/>
    <dataValidation type="list" allowBlank="1" showInputMessage="1" showErrorMessage="1" sqref="S12:S56" xr:uid="{B2E7827A-9130-4A84-A732-0EA29FBFF43A}">
      <formula1>"そのまま,移動,自由記入"</formula1>
    </dataValidation>
  </dataValidations>
  <pageMargins left="0.59055118110236227" right="0" top="0.78740157480314965" bottom="0" header="0.31496062992125984" footer="0.31496062992125984"/>
  <pageSetup paperSize="8" scale="34" fitToHeight="0" orientation="landscape" r:id="rId1"/>
  <headerFooter>
    <oddHeader>&amp;R&amp;"Meiryo UI,太字"&amp;26&amp;F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operator="lessThanOrEqual" allowBlank="1" showErrorMessage="1" error="プルダウンから選択して下さい" xr:uid="{9505618F-9C8B-4AB7-9C43-C08541AA6D4C}">
          <x14:formula1>
            <xm:f>※編集不可※選択項目!$C$2:$C$16</xm:f>
          </x14:formula1>
          <xm:sqref>H12:H56</xm:sqref>
        </x14:dataValidation>
        <x14:dataValidation type="list" allowBlank="1" showInputMessage="1" showErrorMessage="1" xr:uid="{0D17293C-867A-4649-8D0C-40F22A5BFC98}">
          <x14:formula1>
            <xm:f>※編集不可※選択項目!$C$2:$C$16</xm:f>
          </x14:formula1>
          <xm:sqref>H12:H56</xm:sqref>
        </x14:dataValidation>
        <x14:dataValidation type="list" allowBlank="1" showInputMessage="1" showErrorMessage="1" xr:uid="{A901D32E-1F0B-49EE-802D-5C9FF4E7C9DA}">
          <x14:formula1>
            <xm:f>※編集不可※選択項目!$A$2:$A$3</xm:f>
          </x14:formula1>
          <xm:sqref>C12:C56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D314"/>
  <sheetViews>
    <sheetView view="pageBreakPreview" zoomScale="55" zoomScaleNormal="55" zoomScaleSheetLayoutView="55" workbookViewId="0">
      <selection sqref="A1:G1"/>
    </sheetView>
  </sheetViews>
  <sheetFormatPr defaultColWidth="9" defaultRowHeight="16.5" outlineLevelCol="1" x14ac:dyDescent="0.15"/>
  <cols>
    <col min="1" max="1" width="12" style="9" customWidth="1"/>
    <col min="2" max="2" width="22.5" style="10" customWidth="1"/>
    <col min="3" max="3" width="32.5" style="10" customWidth="1"/>
    <col min="4" max="5" width="35" style="10" customWidth="1"/>
    <col min="6" max="6" width="37.5" style="10" customWidth="1"/>
    <col min="7" max="7" width="27.75" style="10" customWidth="1"/>
    <col min="8" max="8" width="30.625" style="10" customWidth="1"/>
    <col min="9" max="9" width="24.75" style="10" hidden="1" customWidth="1"/>
    <col min="10" max="10" width="22.75" style="20" bestFit="1" customWidth="1"/>
    <col min="11" max="12" width="25.25" style="10" customWidth="1"/>
    <col min="13" max="14" width="25" style="10" customWidth="1"/>
    <col min="15" max="15" width="14" style="10" customWidth="1"/>
    <col min="16" max="16" width="23.625" style="10" customWidth="1"/>
    <col min="17" max="17" width="70.625" style="10" customWidth="1"/>
    <col min="18" max="18" width="35.625" style="10" customWidth="1"/>
    <col min="19" max="19" width="10.375" style="10" hidden="1" customWidth="1" outlineLevel="1"/>
    <col min="20" max="20" width="24.125" style="10" hidden="1" customWidth="1" outlineLevel="1"/>
    <col min="21" max="22" width="11.125" style="10" hidden="1" customWidth="1" outlineLevel="1"/>
    <col min="23" max="23" width="24.125" style="10" hidden="1" customWidth="1" outlineLevel="1"/>
    <col min="24" max="24" width="3.75" style="10" hidden="1" customWidth="1" outlineLevel="1"/>
    <col min="25" max="25" width="14.25" style="10" hidden="1" customWidth="1" outlineLevel="1"/>
    <col min="26" max="26" width="20.5" style="10" hidden="1" customWidth="1" outlineLevel="1"/>
    <col min="27" max="27" width="22.25" style="10" hidden="1" customWidth="1" outlineLevel="1"/>
    <col min="28" max="28" width="9.25" style="10" hidden="1" customWidth="1" outlineLevel="1"/>
    <col min="29" max="29" width="10.125" style="10" hidden="1" customWidth="1" outlineLevel="1"/>
    <col min="30" max="30" width="9" style="10" customWidth="1" collapsed="1"/>
    <col min="31" max="16384" width="9" style="10"/>
  </cols>
  <sheetData>
    <row r="1" spans="1:30" ht="40.15" customHeight="1" x14ac:dyDescent="0.15">
      <c r="A1" s="158" t="s">
        <v>119</v>
      </c>
      <c r="B1" s="159"/>
      <c r="C1" s="159"/>
      <c r="D1" s="159"/>
      <c r="E1" s="159"/>
      <c r="F1" s="159"/>
      <c r="G1" s="160"/>
      <c r="I1" s="50"/>
      <c r="J1" s="161" t="s">
        <v>39</v>
      </c>
      <c r="K1" s="162"/>
      <c r="L1" s="162"/>
      <c r="M1" s="162"/>
      <c r="N1" s="162"/>
      <c r="O1" s="21"/>
      <c r="Z1" s="97" t="s">
        <v>108</v>
      </c>
      <c r="AA1" s="98">
        <v>44974</v>
      </c>
      <c r="AB1" s="99" t="s">
        <v>109</v>
      </c>
      <c r="AC1" s="100" t="s">
        <v>124</v>
      </c>
    </row>
    <row r="2" spans="1:30" ht="120.75" customHeight="1" x14ac:dyDescent="0.15">
      <c r="A2" s="163" t="s">
        <v>35</v>
      </c>
      <c r="B2" s="164"/>
      <c r="C2" s="165"/>
      <c r="D2" s="166"/>
      <c r="E2" s="31" t="s">
        <v>36</v>
      </c>
      <c r="F2" s="165"/>
      <c r="G2" s="166"/>
      <c r="I2" s="67"/>
      <c r="J2" s="32" t="s">
        <v>40</v>
      </c>
      <c r="K2" s="167" t="s">
        <v>81</v>
      </c>
      <c r="L2" s="168"/>
      <c r="M2" s="168"/>
      <c r="N2" s="169"/>
      <c r="O2" s="21"/>
      <c r="P2" s="21"/>
    </row>
    <row r="3" spans="1:30" ht="120.75" customHeight="1" x14ac:dyDescent="0.15">
      <c r="A3" s="170" t="s">
        <v>128</v>
      </c>
      <c r="B3" s="170"/>
      <c r="C3" s="170"/>
      <c r="D3" s="170"/>
      <c r="E3" s="170"/>
      <c r="F3" s="33" t="s">
        <v>37</v>
      </c>
      <c r="G3" s="115"/>
      <c r="I3" s="69"/>
      <c r="J3" s="32" t="s">
        <v>41</v>
      </c>
      <c r="K3" s="171" t="s">
        <v>142</v>
      </c>
      <c r="L3" s="172"/>
      <c r="M3" s="172"/>
      <c r="N3" s="173"/>
      <c r="O3" s="24"/>
      <c r="P3" s="25"/>
    </row>
    <row r="4" spans="1:30" ht="120.75" customHeight="1" thickBot="1" x14ac:dyDescent="0.2">
      <c r="A4" s="170"/>
      <c r="B4" s="170"/>
      <c r="C4" s="170"/>
      <c r="D4" s="170"/>
      <c r="E4" s="170"/>
      <c r="F4" s="34" t="s">
        <v>38</v>
      </c>
      <c r="G4" s="34">
        <f>COUNTIF($B$12:$B$311,"高性能ボイラ")</f>
        <v>0</v>
      </c>
      <c r="I4" s="51"/>
      <c r="J4" s="35" t="s">
        <v>101</v>
      </c>
      <c r="K4" s="174" t="s">
        <v>42</v>
      </c>
      <c r="L4" s="175"/>
      <c r="M4" s="175"/>
      <c r="N4" s="176"/>
      <c r="O4" s="16"/>
      <c r="P4" s="16"/>
      <c r="U4" s="58"/>
      <c r="V4" s="63" t="str">
        <f>IF(COUNTIF(T12:T311,"✓")=0,"",COUNTIF(T12:T311,"✓"))</f>
        <v/>
      </c>
      <c r="W4" s="58"/>
      <c r="X4" s="58"/>
      <c r="Y4" s="58"/>
      <c r="Z4" s="58"/>
      <c r="AA4" s="58"/>
      <c r="AB4" s="58"/>
      <c r="AC4" s="58"/>
      <c r="AD4" s="58"/>
    </row>
    <row r="5" spans="1:30" ht="28.5" customHeight="1" thickBot="1" x14ac:dyDescent="0.2">
      <c r="A5" s="13"/>
      <c r="B5" s="14"/>
      <c r="C5" s="14"/>
      <c r="D5" s="15"/>
      <c r="E5" s="15"/>
      <c r="F5" s="18"/>
      <c r="G5" s="16"/>
      <c r="I5" s="16"/>
      <c r="J5" s="9"/>
      <c r="K5" s="9"/>
      <c r="L5" s="17"/>
      <c r="M5" s="16"/>
      <c r="N5" s="16"/>
      <c r="O5" s="16"/>
      <c r="P5" s="19"/>
      <c r="Q5" s="19"/>
      <c r="R5" s="16"/>
      <c r="S5" s="16"/>
      <c r="T5" s="9"/>
      <c r="U5" s="9"/>
      <c r="V5" s="9"/>
    </row>
    <row r="6" spans="1:30" ht="39.75" customHeight="1" x14ac:dyDescent="0.15">
      <c r="A6" s="36" t="s">
        <v>2</v>
      </c>
      <c r="B6" s="37">
        <f>COLUMN()-1</f>
        <v>1</v>
      </c>
      <c r="C6" s="37">
        <f t="shared" ref="C6:I6" si="0">COLUMN()-1</f>
        <v>2</v>
      </c>
      <c r="D6" s="60">
        <f t="shared" si="0"/>
        <v>3</v>
      </c>
      <c r="E6" s="38">
        <f t="shared" si="0"/>
        <v>4</v>
      </c>
      <c r="F6" s="60">
        <f t="shared" si="0"/>
        <v>5</v>
      </c>
      <c r="G6" s="60">
        <f t="shared" si="0"/>
        <v>6</v>
      </c>
      <c r="H6" s="60">
        <f t="shared" si="0"/>
        <v>7</v>
      </c>
      <c r="I6" s="38">
        <f t="shared" si="0"/>
        <v>8</v>
      </c>
      <c r="J6" s="38">
        <f>COLUMN()-2</f>
        <v>8</v>
      </c>
      <c r="K6" s="38">
        <f t="shared" ref="K6:O6" si="1">COLUMN()-2</f>
        <v>9</v>
      </c>
      <c r="L6" s="38">
        <f t="shared" si="1"/>
        <v>10</v>
      </c>
      <c r="M6" s="177">
        <f t="shared" si="1"/>
        <v>11</v>
      </c>
      <c r="N6" s="178">
        <f t="shared" si="1"/>
        <v>12</v>
      </c>
      <c r="O6" s="179">
        <f t="shared" si="1"/>
        <v>13</v>
      </c>
      <c r="P6" s="66">
        <f>COLUMN()-4</f>
        <v>12</v>
      </c>
      <c r="Q6" s="38">
        <f t="shared" ref="Q6:R6" si="2">COLUMN()-4</f>
        <v>13</v>
      </c>
      <c r="R6" s="70">
        <f t="shared" si="2"/>
        <v>14</v>
      </c>
      <c r="S6" s="116"/>
      <c r="T6" s="119"/>
      <c r="Y6" s="135" t="s">
        <v>131</v>
      </c>
    </row>
    <row r="7" spans="1:30" ht="39.75" customHeight="1" x14ac:dyDescent="0.15">
      <c r="A7" s="39" t="s">
        <v>46</v>
      </c>
      <c r="B7" s="40" t="s">
        <v>48</v>
      </c>
      <c r="C7" s="40" t="s">
        <v>48</v>
      </c>
      <c r="D7" s="40" t="s">
        <v>48</v>
      </c>
      <c r="E7" s="61" t="s">
        <v>51</v>
      </c>
      <c r="F7" s="40" t="s">
        <v>48</v>
      </c>
      <c r="G7" s="40" t="s">
        <v>48</v>
      </c>
      <c r="H7" s="40" t="s">
        <v>48</v>
      </c>
      <c r="I7" s="64" t="s">
        <v>67</v>
      </c>
      <c r="J7" s="41" t="s">
        <v>51</v>
      </c>
      <c r="K7" s="41" t="s">
        <v>51</v>
      </c>
      <c r="L7" s="41" t="s">
        <v>51</v>
      </c>
      <c r="M7" s="40" t="s">
        <v>48</v>
      </c>
      <c r="N7" s="40" t="s">
        <v>48</v>
      </c>
      <c r="O7" s="40" t="s">
        <v>48</v>
      </c>
      <c r="P7" s="61" t="s">
        <v>51</v>
      </c>
      <c r="Q7" s="41" t="s">
        <v>51</v>
      </c>
      <c r="R7" s="72" t="s">
        <v>51</v>
      </c>
      <c r="S7" s="117"/>
      <c r="T7" s="120"/>
      <c r="Y7" s="9">
        <f>IF(AND($G$4&gt;0,OR($C$2="",$F$2="",$G$3="")),1,0)</f>
        <v>0</v>
      </c>
    </row>
    <row r="8" spans="1:30" ht="39.75" customHeight="1" thickBot="1" x14ac:dyDescent="0.2">
      <c r="A8" s="42" t="s">
        <v>47</v>
      </c>
      <c r="B8" s="43" t="s">
        <v>49</v>
      </c>
      <c r="C8" s="59" t="s">
        <v>50</v>
      </c>
      <c r="D8" s="43" t="s">
        <v>49</v>
      </c>
      <c r="E8" s="43" t="s">
        <v>49</v>
      </c>
      <c r="F8" s="59" t="s">
        <v>50</v>
      </c>
      <c r="G8" s="59" t="s">
        <v>50</v>
      </c>
      <c r="H8" s="59" t="s">
        <v>50</v>
      </c>
      <c r="I8" s="43" t="s">
        <v>49</v>
      </c>
      <c r="J8" s="59" t="s">
        <v>50</v>
      </c>
      <c r="K8" s="43" t="s">
        <v>49</v>
      </c>
      <c r="L8" s="59" t="s">
        <v>50</v>
      </c>
      <c r="M8" s="59" t="s">
        <v>121</v>
      </c>
      <c r="N8" s="59" t="s">
        <v>121</v>
      </c>
      <c r="O8" s="43" t="s">
        <v>49</v>
      </c>
      <c r="P8" s="74" t="s">
        <v>52</v>
      </c>
      <c r="Q8" s="59" t="s">
        <v>121</v>
      </c>
      <c r="R8" s="75" t="s">
        <v>52</v>
      </c>
      <c r="S8" s="118"/>
      <c r="T8" s="121"/>
    </row>
    <row r="9" spans="1:30" ht="21.75" customHeight="1" x14ac:dyDescent="0.15">
      <c r="A9" s="180" t="s">
        <v>31</v>
      </c>
      <c r="B9" s="182" t="s">
        <v>43</v>
      </c>
      <c r="C9" s="183" t="s">
        <v>0</v>
      </c>
      <c r="D9" s="183" t="s">
        <v>44</v>
      </c>
      <c r="E9" s="185" t="s">
        <v>45</v>
      </c>
      <c r="F9" s="183" t="s">
        <v>4</v>
      </c>
      <c r="G9" s="183" t="s">
        <v>7</v>
      </c>
      <c r="H9" s="183" t="s">
        <v>9</v>
      </c>
      <c r="I9" s="185" t="s">
        <v>135</v>
      </c>
      <c r="J9" s="185" t="s">
        <v>55</v>
      </c>
      <c r="K9" s="185" t="s">
        <v>120</v>
      </c>
      <c r="L9" s="189" t="s">
        <v>136</v>
      </c>
      <c r="M9" s="177" t="s">
        <v>8</v>
      </c>
      <c r="N9" s="178"/>
      <c r="O9" s="179"/>
      <c r="P9" s="191" t="s">
        <v>122</v>
      </c>
      <c r="Q9" s="193" t="s">
        <v>63</v>
      </c>
      <c r="R9" s="194" t="s">
        <v>3</v>
      </c>
      <c r="S9" s="196" t="s">
        <v>130</v>
      </c>
      <c r="T9" s="198" t="s">
        <v>129</v>
      </c>
      <c r="U9" s="187" t="s">
        <v>33</v>
      </c>
      <c r="V9" s="187"/>
      <c r="W9" s="188"/>
    </row>
    <row r="10" spans="1:30" ht="58.5" x14ac:dyDescent="0.15">
      <c r="A10" s="181"/>
      <c r="B10" s="182"/>
      <c r="C10" s="184"/>
      <c r="D10" s="184"/>
      <c r="E10" s="186"/>
      <c r="F10" s="184"/>
      <c r="G10" s="184"/>
      <c r="H10" s="184"/>
      <c r="I10" s="186"/>
      <c r="J10" s="186"/>
      <c r="K10" s="186"/>
      <c r="L10" s="190"/>
      <c r="M10" s="138" t="s">
        <v>137</v>
      </c>
      <c r="N10" s="138" t="s">
        <v>138</v>
      </c>
      <c r="O10" s="138" t="s">
        <v>54</v>
      </c>
      <c r="P10" s="192"/>
      <c r="Q10" s="186"/>
      <c r="R10" s="195"/>
      <c r="S10" s="197"/>
      <c r="T10" s="199"/>
      <c r="U10" s="65" t="s">
        <v>34</v>
      </c>
      <c r="V10" s="11" t="s">
        <v>32</v>
      </c>
      <c r="W10" s="12" t="s">
        <v>3</v>
      </c>
    </row>
    <row r="11" spans="1:30" ht="25.15" customHeight="1" x14ac:dyDescent="0.15">
      <c r="A11" s="139" t="s">
        <v>53</v>
      </c>
      <c r="B11" s="140" t="s">
        <v>100</v>
      </c>
      <c r="C11" s="141" t="s">
        <v>5</v>
      </c>
      <c r="D11" s="142" t="s">
        <v>139</v>
      </c>
      <c r="E11" s="142" t="s">
        <v>99</v>
      </c>
      <c r="F11" s="143" t="s">
        <v>85</v>
      </c>
      <c r="G11" s="143" t="s">
        <v>88</v>
      </c>
      <c r="H11" s="143" t="s">
        <v>117</v>
      </c>
      <c r="I11" s="142" t="s">
        <v>118</v>
      </c>
      <c r="J11" s="143" t="s">
        <v>106</v>
      </c>
      <c r="K11" s="144">
        <v>95</v>
      </c>
      <c r="L11" s="143">
        <v>95</v>
      </c>
      <c r="M11" s="143">
        <v>1000</v>
      </c>
      <c r="N11" s="142"/>
      <c r="O11" s="142" t="str">
        <f>IF(C11="","",VLOOKUP(C11,※編集不可※選択項目!$A$2:$E$3,5,FALSE))</f>
        <v>kg/h</v>
      </c>
      <c r="P11" s="103">
        <v>300</v>
      </c>
      <c r="Q11" s="157" t="s">
        <v>141</v>
      </c>
      <c r="R11" s="48"/>
      <c r="S11" s="122"/>
      <c r="T11" s="48"/>
      <c r="U11" s="132"/>
      <c r="V11" s="133"/>
      <c r="W11" s="134"/>
      <c r="Y11" s="80" t="s">
        <v>56</v>
      </c>
      <c r="Z11" s="80" t="s">
        <v>65</v>
      </c>
      <c r="AA11" s="80" t="s">
        <v>132</v>
      </c>
      <c r="AB11" s="81" t="s">
        <v>57</v>
      </c>
      <c r="AC11" s="81" t="s">
        <v>58</v>
      </c>
    </row>
    <row r="12" spans="1:30" ht="25.15" customHeight="1" x14ac:dyDescent="0.15">
      <c r="A12" s="145">
        <f t="shared" ref="A12:A75" si="3">ROW()-11</f>
        <v>1</v>
      </c>
      <c r="B12" s="146" t="str">
        <f>IF($C12="","","高性能ボイラ")</f>
        <v/>
      </c>
      <c r="C12" s="147"/>
      <c r="D12" s="142" t="str">
        <f>IF($C$2="","",IF($B12&lt;&gt;"",$C$2,""))</f>
        <v/>
      </c>
      <c r="E12" s="142" t="str">
        <f>IF($F$2="","",IF($B12&lt;&gt;"",$F$2,""))</f>
        <v/>
      </c>
      <c r="F12" s="148"/>
      <c r="G12" s="148"/>
      <c r="H12" s="148"/>
      <c r="I12" s="142" t="str">
        <f>IF(G12="","",G12&amp;"["&amp;H12&amp;"]")</f>
        <v/>
      </c>
      <c r="J12" s="148"/>
      <c r="K12" s="144" t="str">
        <f>IF(C12&lt;&gt;"",N(95),"")</f>
        <v/>
      </c>
      <c r="L12" s="148"/>
      <c r="M12" s="148"/>
      <c r="N12" s="148"/>
      <c r="O12" s="142" t="str">
        <f>IF(C12="","",VLOOKUP(C12,※編集不可※選択項目!$A$2:$E$3,5,FALSE))</f>
        <v/>
      </c>
      <c r="P12" s="104"/>
      <c r="Q12" s="150"/>
      <c r="R12" s="49"/>
      <c r="S12" s="123"/>
      <c r="T12" s="86"/>
      <c r="U12" s="26"/>
      <c r="V12" s="22"/>
      <c r="W12" s="23"/>
      <c r="Y12" s="87">
        <f>IF(AND($C12&lt;&gt;"",OR(F12="",G12="",H12="",J12="",L12="",AND(M12="",N12=""))),1,0)</f>
        <v>0</v>
      </c>
      <c r="Z12" s="87">
        <f t="shared" ref="Z12:Z75" si="4">IF(AND($G12&lt;&gt;"",COUNTIF($G12,"*■*")&gt;0,$Q12=""),1,0)</f>
        <v>0</v>
      </c>
      <c r="AA12" s="87" t="str">
        <f>TEXT(IF(G12="","",G12&amp;"["&amp;H12&amp;"]"),"G/標準")</f>
        <v/>
      </c>
      <c r="AB12" s="88">
        <f t="shared" ref="AB12" si="5">IF(AA12="",0,COUNTIF($AA$12:$AA$1048576,AA12))</f>
        <v>0</v>
      </c>
      <c r="AC12" s="88">
        <f>IF($L12="",0,IF($K12&gt;$L12,1,0))</f>
        <v>0</v>
      </c>
    </row>
    <row r="13" spans="1:30" ht="25.15" customHeight="1" x14ac:dyDescent="0.15">
      <c r="A13" s="145">
        <f t="shared" si="3"/>
        <v>2</v>
      </c>
      <c r="B13" s="146" t="str">
        <f t="shared" ref="B13:B76" si="6">IF($C13="","","高性能ボイラ")</f>
        <v/>
      </c>
      <c r="C13" s="147"/>
      <c r="D13" s="142" t="str">
        <f t="shared" ref="D13:D76" si="7">IF($C$2="","",IF($B13&lt;&gt;"",$C$2,""))</f>
        <v/>
      </c>
      <c r="E13" s="142" t="str">
        <f t="shared" ref="E13:E76" si="8">IF($F$2="","",IF($B13&lt;&gt;"",$F$2,""))</f>
        <v/>
      </c>
      <c r="F13" s="148"/>
      <c r="G13" s="148"/>
      <c r="H13" s="148"/>
      <c r="I13" s="142" t="str">
        <f t="shared" ref="I13:I76" si="9">IF(G13="","",G13&amp;"["&amp;H13&amp;"]")</f>
        <v/>
      </c>
      <c r="J13" s="148"/>
      <c r="K13" s="144" t="str">
        <f t="shared" ref="K13:K76" si="10">IF(C13&lt;&gt;"",N(95),"")</f>
        <v/>
      </c>
      <c r="L13" s="148"/>
      <c r="M13" s="148"/>
      <c r="N13" s="148"/>
      <c r="O13" s="142" t="str">
        <f>IF(C13="","",VLOOKUP(C13,※編集不可※選択項目!$A$2:$E$3,5,FALSE))</f>
        <v/>
      </c>
      <c r="P13" s="104"/>
      <c r="Q13" s="150"/>
      <c r="R13" s="49"/>
      <c r="S13" s="123"/>
      <c r="T13" s="86"/>
      <c r="U13" s="26"/>
      <c r="V13" s="22"/>
      <c r="W13" s="23"/>
      <c r="Y13" s="87">
        <f t="shared" ref="Y13:Y76" si="11">IF(AND($C13&lt;&gt;"",OR(F13="",G13="",H13="",J13="",L13="",AND(M13="",N13=""))),1,0)</f>
        <v>0</v>
      </c>
      <c r="Z13" s="87">
        <f t="shared" si="4"/>
        <v>0</v>
      </c>
      <c r="AA13" s="87" t="str">
        <f t="shared" ref="AA13:AA76" si="12">TEXT(IF(G13="","",G13&amp;"["&amp;H13&amp;"]"),"G/標準")</f>
        <v/>
      </c>
      <c r="AB13" s="88">
        <f t="shared" ref="AB13:AB76" si="13">IF(AA13="",0,COUNTIF($AA$12:$AA$1048576,AA13))</f>
        <v>0</v>
      </c>
      <c r="AC13" s="88">
        <f t="shared" ref="AC13:AC76" si="14">IF($L13="",0,IF($K13&gt;$L13,1,0))</f>
        <v>0</v>
      </c>
    </row>
    <row r="14" spans="1:30" ht="25.15" customHeight="1" x14ac:dyDescent="0.15">
      <c r="A14" s="145">
        <f t="shared" si="3"/>
        <v>3</v>
      </c>
      <c r="B14" s="146" t="str">
        <f t="shared" si="6"/>
        <v/>
      </c>
      <c r="C14" s="147"/>
      <c r="D14" s="142" t="str">
        <f t="shared" si="7"/>
        <v/>
      </c>
      <c r="E14" s="142" t="str">
        <f t="shared" si="8"/>
        <v/>
      </c>
      <c r="F14" s="148"/>
      <c r="G14" s="148"/>
      <c r="H14" s="148"/>
      <c r="I14" s="142" t="str">
        <f t="shared" si="9"/>
        <v/>
      </c>
      <c r="J14" s="148"/>
      <c r="K14" s="144" t="str">
        <f t="shared" si="10"/>
        <v/>
      </c>
      <c r="L14" s="148"/>
      <c r="M14" s="148"/>
      <c r="N14" s="148"/>
      <c r="O14" s="142" t="str">
        <f>IF(C14="","",VLOOKUP(C14,※編集不可※選択項目!$A$2:$E$3,5,FALSE))</f>
        <v/>
      </c>
      <c r="P14" s="104"/>
      <c r="Q14" s="150"/>
      <c r="R14" s="49"/>
      <c r="S14" s="123"/>
      <c r="T14" s="86"/>
      <c r="U14" s="26"/>
      <c r="V14" s="22"/>
      <c r="W14" s="23"/>
      <c r="Y14" s="87">
        <f t="shared" si="11"/>
        <v>0</v>
      </c>
      <c r="Z14" s="87">
        <f t="shared" si="4"/>
        <v>0</v>
      </c>
      <c r="AA14" s="87" t="str">
        <f t="shared" si="12"/>
        <v/>
      </c>
      <c r="AB14" s="88">
        <f t="shared" si="13"/>
        <v>0</v>
      </c>
      <c r="AC14" s="88">
        <f t="shared" si="14"/>
        <v>0</v>
      </c>
    </row>
    <row r="15" spans="1:30" ht="25.15" customHeight="1" x14ac:dyDescent="0.15">
      <c r="A15" s="145">
        <f t="shared" si="3"/>
        <v>4</v>
      </c>
      <c r="B15" s="146" t="str">
        <f t="shared" si="6"/>
        <v/>
      </c>
      <c r="C15" s="147"/>
      <c r="D15" s="142" t="str">
        <f t="shared" si="7"/>
        <v/>
      </c>
      <c r="E15" s="142" t="str">
        <f t="shared" si="8"/>
        <v/>
      </c>
      <c r="F15" s="148"/>
      <c r="G15" s="148"/>
      <c r="H15" s="148"/>
      <c r="I15" s="142" t="str">
        <f t="shared" si="9"/>
        <v/>
      </c>
      <c r="J15" s="148"/>
      <c r="K15" s="144" t="str">
        <f t="shared" si="10"/>
        <v/>
      </c>
      <c r="L15" s="148"/>
      <c r="M15" s="148"/>
      <c r="N15" s="148"/>
      <c r="O15" s="142" t="str">
        <f>IF(C15="","",VLOOKUP(C15,※編集不可※選択項目!$A$2:$E$3,5,FALSE))</f>
        <v/>
      </c>
      <c r="P15" s="104"/>
      <c r="Q15" s="150"/>
      <c r="R15" s="49"/>
      <c r="S15" s="123"/>
      <c r="T15" s="86"/>
      <c r="U15" s="26"/>
      <c r="V15" s="22"/>
      <c r="W15" s="23"/>
      <c r="Y15" s="87">
        <f t="shared" si="11"/>
        <v>0</v>
      </c>
      <c r="Z15" s="87">
        <f t="shared" si="4"/>
        <v>0</v>
      </c>
      <c r="AA15" s="87" t="str">
        <f t="shared" si="12"/>
        <v/>
      </c>
      <c r="AB15" s="88">
        <f t="shared" si="13"/>
        <v>0</v>
      </c>
      <c r="AC15" s="88">
        <f t="shared" si="14"/>
        <v>0</v>
      </c>
    </row>
    <row r="16" spans="1:30" ht="25.15" customHeight="1" x14ac:dyDescent="0.15">
      <c r="A16" s="145">
        <f t="shared" si="3"/>
        <v>5</v>
      </c>
      <c r="B16" s="146" t="str">
        <f t="shared" si="6"/>
        <v/>
      </c>
      <c r="C16" s="147"/>
      <c r="D16" s="142" t="str">
        <f t="shared" si="7"/>
        <v/>
      </c>
      <c r="E16" s="142" t="str">
        <f t="shared" si="8"/>
        <v/>
      </c>
      <c r="F16" s="148"/>
      <c r="G16" s="148"/>
      <c r="H16" s="148"/>
      <c r="I16" s="142" t="str">
        <f t="shared" si="9"/>
        <v/>
      </c>
      <c r="J16" s="148"/>
      <c r="K16" s="144" t="str">
        <f t="shared" si="10"/>
        <v/>
      </c>
      <c r="L16" s="148"/>
      <c r="M16" s="148"/>
      <c r="N16" s="148"/>
      <c r="O16" s="142" t="str">
        <f>IF(C16="","",VLOOKUP(C16,※編集不可※選択項目!$A$2:$E$3,5,FALSE))</f>
        <v/>
      </c>
      <c r="P16" s="104"/>
      <c r="Q16" s="150"/>
      <c r="R16" s="49"/>
      <c r="S16" s="123"/>
      <c r="T16" s="86"/>
      <c r="U16" s="26"/>
      <c r="V16" s="22"/>
      <c r="W16" s="23"/>
      <c r="Y16" s="87">
        <f t="shared" si="11"/>
        <v>0</v>
      </c>
      <c r="Z16" s="87">
        <f t="shared" si="4"/>
        <v>0</v>
      </c>
      <c r="AA16" s="87" t="str">
        <f t="shared" si="12"/>
        <v/>
      </c>
      <c r="AB16" s="88">
        <f t="shared" si="13"/>
        <v>0</v>
      </c>
      <c r="AC16" s="88">
        <f t="shared" si="14"/>
        <v>0</v>
      </c>
    </row>
    <row r="17" spans="1:29" ht="25.15" customHeight="1" x14ac:dyDescent="0.15">
      <c r="A17" s="145">
        <f t="shared" si="3"/>
        <v>6</v>
      </c>
      <c r="B17" s="146" t="str">
        <f t="shared" si="6"/>
        <v/>
      </c>
      <c r="C17" s="147"/>
      <c r="D17" s="142" t="str">
        <f t="shared" si="7"/>
        <v/>
      </c>
      <c r="E17" s="142" t="str">
        <f t="shared" si="8"/>
        <v/>
      </c>
      <c r="F17" s="148"/>
      <c r="G17" s="148"/>
      <c r="H17" s="148"/>
      <c r="I17" s="142" t="str">
        <f t="shared" si="9"/>
        <v/>
      </c>
      <c r="J17" s="148"/>
      <c r="K17" s="144" t="str">
        <f t="shared" si="10"/>
        <v/>
      </c>
      <c r="L17" s="148"/>
      <c r="M17" s="148"/>
      <c r="N17" s="148"/>
      <c r="O17" s="142" t="str">
        <f>IF(C17="","",VLOOKUP(C17,※編集不可※選択項目!$A$2:$E$3,5,FALSE))</f>
        <v/>
      </c>
      <c r="P17" s="104"/>
      <c r="Q17" s="150"/>
      <c r="R17" s="49"/>
      <c r="S17" s="123"/>
      <c r="T17" s="86"/>
      <c r="U17" s="26"/>
      <c r="V17" s="22"/>
      <c r="W17" s="23"/>
      <c r="Y17" s="87">
        <f t="shared" si="11"/>
        <v>0</v>
      </c>
      <c r="Z17" s="87">
        <f t="shared" si="4"/>
        <v>0</v>
      </c>
      <c r="AA17" s="87" t="str">
        <f t="shared" si="12"/>
        <v/>
      </c>
      <c r="AB17" s="88">
        <f t="shared" si="13"/>
        <v>0</v>
      </c>
      <c r="AC17" s="88">
        <f t="shared" si="14"/>
        <v>0</v>
      </c>
    </row>
    <row r="18" spans="1:29" ht="25.15" customHeight="1" x14ac:dyDescent="0.15">
      <c r="A18" s="145">
        <f t="shared" si="3"/>
        <v>7</v>
      </c>
      <c r="B18" s="146" t="str">
        <f t="shared" si="6"/>
        <v/>
      </c>
      <c r="C18" s="147"/>
      <c r="D18" s="142" t="str">
        <f t="shared" si="7"/>
        <v/>
      </c>
      <c r="E18" s="142" t="str">
        <f t="shared" si="8"/>
        <v/>
      </c>
      <c r="F18" s="148"/>
      <c r="G18" s="148"/>
      <c r="H18" s="148"/>
      <c r="I18" s="142" t="str">
        <f t="shared" si="9"/>
        <v/>
      </c>
      <c r="J18" s="148"/>
      <c r="K18" s="144" t="str">
        <f t="shared" si="10"/>
        <v/>
      </c>
      <c r="L18" s="148"/>
      <c r="M18" s="148"/>
      <c r="N18" s="148"/>
      <c r="O18" s="142" t="str">
        <f>IF(C18="","",VLOOKUP(C18,※編集不可※選択項目!$A$2:$E$3,5,FALSE))</f>
        <v/>
      </c>
      <c r="P18" s="104"/>
      <c r="Q18" s="150"/>
      <c r="R18" s="49"/>
      <c r="S18" s="123"/>
      <c r="T18" s="86"/>
      <c r="U18" s="26"/>
      <c r="V18" s="22"/>
      <c r="W18" s="23"/>
      <c r="Y18" s="87">
        <f t="shared" si="11"/>
        <v>0</v>
      </c>
      <c r="Z18" s="87">
        <f t="shared" si="4"/>
        <v>0</v>
      </c>
      <c r="AA18" s="87" t="str">
        <f t="shared" si="12"/>
        <v/>
      </c>
      <c r="AB18" s="88">
        <f t="shared" si="13"/>
        <v>0</v>
      </c>
      <c r="AC18" s="88">
        <f t="shared" si="14"/>
        <v>0</v>
      </c>
    </row>
    <row r="19" spans="1:29" ht="25.15" customHeight="1" x14ac:dyDescent="0.15">
      <c r="A19" s="145">
        <f t="shared" si="3"/>
        <v>8</v>
      </c>
      <c r="B19" s="146" t="str">
        <f t="shared" si="6"/>
        <v/>
      </c>
      <c r="C19" s="147"/>
      <c r="D19" s="142" t="str">
        <f t="shared" si="7"/>
        <v/>
      </c>
      <c r="E19" s="142" t="str">
        <f t="shared" si="8"/>
        <v/>
      </c>
      <c r="F19" s="148"/>
      <c r="G19" s="148"/>
      <c r="H19" s="148"/>
      <c r="I19" s="142" t="str">
        <f t="shared" si="9"/>
        <v/>
      </c>
      <c r="J19" s="148"/>
      <c r="K19" s="144" t="str">
        <f t="shared" si="10"/>
        <v/>
      </c>
      <c r="L19" s="148"/>
      <c r="M19" s="148"/>
      <c r="N19" s="148"/>
      <c r="O19" s="142" t="str">
        <f>IF(C19="","",VLOOKUP(C19,※編集不可※選択項目!$A$2:$E$3,5,FALSE))</f>
        <v/>
      </c>
      <c r="P19" s="104"/>
      <c r="Q19" s="150"/>
      <c r="R19" s="49"/>
      <c r="S19" s="123"/>
      <c r="T19" s="86"/>
      <c r="U19" s="26"/>
      <c r="V19" s="22"/>
      <c r="W19" s="23"/>
      <c r="Y19" s="87">
        <f t="shared" si="11"/>
        <v>0</v>
      </c>
      <c r="Z19" s="87">
        <f t="shared" si="4"/>
        <v>0</v>
      </c>
      <c r="AA19" s="87" t="str">
        <f t="shared" si="12"/>
        <v/>
      </c>
      <c r="AB19" s="88">
        <f t="shared" si="13"/>
        <v>0</v>
      </c>
      <c r="AC19" s="88">
        <f t="shared" si="14"/>
        <v>0</v>
      </c>
    </row>
    <row r="20" spans="1:29" ht="25.15" customHeight="1" x14ac:dyDescent="0.15">
      <c r="A20" s="145">
        <f t="shared" si="3"/>
        <v>9</v>
      </c>
      <c r="B20" s="146" t="str">
        <f t="shared" si="6"/>
        <v/>
      </c>
      <c r="C20" s="147"/>
      <c r="D20" s="142" t="str">
        <f t="shared" si="7"/>
        <v/>
      </c>
      <c r="E20" s="142" t="str">
        <f t="shared" si="8"/>
        <v/>
      </c>
      <c r="F20" s="148"/>
      <c r="G20" s="148"/>
      <c r="H20" s="148"/>
      <c r="I20" s="142" t="str">
        <f t="shared" si="9"/>
        <v/>
      </c>
      <c r="J20" s="148"/>
      <c r="K20" s="144" t="str">
        <f t="shared" si="10"/>
        <v/>
      </c>
      <c r="L20" s="148"/>
      <c r="M20" s="148"/>
      <c r="N20" s="148"/>
      <c r="O20" s="142" t="str">
        <f>IF(C20="","",VLOOKUP(C20,※編集不可※選択項目!$A$2:$E$3,5,FALSE))</f>
        <v/>
      </c>
      <c r="P20" s="104"/>
      <c r="Q20" s="150"/>
      <c r="R20" s="49"/>
      <c r="S20" s="123"/>
      <c r="T20" s="86"/>
      <c r="U20" s="26"/>
      <c r="V20" s="22"/>
      <c r="W20" s="23"/>
      <c r="Y20" s="87">
        <f t="shared" si="11"/>
        <v>0</v>
      </c>
      <c r="Z20" s="87">
        <f t="shared" si="4"/>
        <v>0</v>
      </c>
      <c r="AA20" s="87" t="str">
        <f t="shared" si="12"/>
        <v/>
      </c>
      <c r="AB20" s="88">
        <f t="shared" si="13"/>
        <v>0</v>
      </c>
      <c r="AC20" s="88">
        <f t="shared" si="14"/>
        <v>0</v>
      </c>
    </row>
    <row r="21" spans="1:29" ht="25.15" customHeight="1" x14ac:dyDescent="0.15">
      <c r="A21" s="145">
        <f t="shared" si="3"/>
        <v>10</v>
      </c>
      <c r="B21" s="146" t="str">
        <f t="shared" si="6"/>
        <v/>
      </c>
      <c r="C21" s="147"/>
      <c r="D21" s="142" t="str">
        <f t="shared" si="7"/>
        <v/>
      </c>
      <c r="E21" s="142" t="str">
        <f t="shared" si="8"/>
        <v/>
      </c>
      <c r="F21" s="148"/>
      <c r="G21" s="148"/>
      <c r="H21" s="148"/>
      <c r="I21" s="142" t="str">
        <f t="shared" si="9"/>
        <v/>
      </c>
      <c r="J21" s="148"/>
      <c r="K21" s="144" t="str">
        <f t="shared" si="10"/>
        <v/>
      </c>
      <c r="L21" s="148"/>
      <c r="M21" s="148"/>
      <c r="N21" s="148"/>
      <c r="O21" s="142" t="str">
        <f>IF(C21="","",VLOOKUP(C21,※編集不可※選択項目!$A$2:$E$3,5,FALSE))</f>
        <v/>
      </c>
      <c r="P21" s="104"/>
      <c r="Q21" s="150"/>
      <c r="R21" s="49"/>
      <c r="S21" s="123"/>
      <c r="T21" s="86"/>
      <c r="U21" s="26"/>
      <c r="V21" s="22"/>
      <c r="W21" s="23"/>
      <c r="Y21" s="87">
        <f t="shared" si="11"/>
        <v>0</v>
      </c>
      <c r="Z21" s="87">
        <f t="shared" si="4"/>
        <v>0</v>
      </c>
      <c r="AA21" s="87" t="str">
        <f t="shared" si="12"/>
        <v/>
      </c>
      <c r="AB21" s="88">
        <f t="shared" si="13"/>
        <v>0</v>
      </c>
      <c r="AC21" s="88">
        <f t="shared" si="14"/>
        <v>0</v>
      </c>
    </row>
    <row r="22" spans="1:29" ht="25.15" customHeight="1" x14ac:dyDescent="0.15">
      <c r="A22" s="145">
        <f t="shared" si="3"/>
        <v>11</v>
      </c>
      <c r="B22" s="146" t="str">
        <f t="shared" si="6"/>
        <v/>
      </c>
      <c r="C22" s="147"/>
      <c r="D22" s="142" t="str">
        <f t="shared" si="7"/>
        <v/>
      </c>
      <c r="E22" s="142" t="str">
        <f t="shared" si="8"/>
        <v/>
      </c>
      <c r="F22" s="148"/>
      <c r="G22" s="148"/>
      <c r="H22" s="148"/>
      <c r="I22" s="142" t="str">
        <f t="shared" si="9"/>
        <v/>
      </c>
      <c r="J22" s="148"/>
      <c r="K22" s="144" t="str">
        <f t="shared" si="10"/>
        <v/>
      </c>
      <c r="L22" s="148"/>
      <c r="M22" s="148"/>
      <c r="N22" s="148"/>
      <c r="O22" s="142" t="str">
        <f>IF(C22="","",VLOOKUP(C22,※編集不可※選択項目!$A$2:$E$3,5,FALSE))</f>
        <v/>
      </c>
      <c r="P22" s="104"/>
      <c r="Q22" s="150"/>
      <c r="R22" s="49"/>
      <c r="S22" s="123"/>
      <c r="T22" s="86"/>
      <c r="U22" s="26"/>
      <c r="V22" s="22"/>
      <c r="W22" s="23"/>
      <c r="Y22" s="87">
        <f t="shared" si="11"/>
        <v>0</v>
      </c>
      <c r="Z22" s="87">
        <f t="shared" si="4"/>
        <v>0</v>
      </c>
      <c r="AA22" s="87" t="str">
        <f t="shared" si="12"/>
        <v/>
      </c>
      <c r="AB22" s="88">
        <f t="shared" si="13"/>
        <v>0</v>
      </c>
      <c r="AC22" s="88">
        <f t="shared" si="14"/>
        <v>0</v>
      </c>
    </row>
    <row r="23" spans="1:29" ht="25.15" customHeight="1" x14ac:dyDescent="0.15">
      <c r="A23" s="145">
        <f t="shared" si="3"/>
        <v>12</v>
      </c>
      <c r="B23" s="146" t="str">
        <f t="shared" si="6"/>
        <v/>
      </c>
      <c r="C23" s="147"/>
      <c r="D23" s="142" t="str">
        <f t="shared" si="7"/>
        <v/>
      </c>
      <c r="E23" s="142" t="str">
        <f t="shared" si="8"/>
        <v/>
      </c>
      <c r="F23" s="148"/>
      <c r="G23" s="148"/>
      <c r="H23" s="148"/>
      <c r="I23" s="142" t="str">
        <f t="shared" si="9"/>
        <v/>
      </c>
      <c r="J23" s="148"/>
      <c r="K23" s="144" t="str">
        <f t="shared" si="10"/>
        <v/>
      </c>
      <c r="L23" s="148"/>
      <c r="M23" s="148"/>
      <c r="N23" s="148"/>
      <c r="O23" s="142" t="str">
        <f>IF(C23="","",VLOOKUP(C23,※編集不可※選択項目!$A$2:$E$3,5,FALSE))</f>
        <v/>
      </c>
      <c r="P23" s="104"/>
      <c r="Q23" s="150"/>
      <c r="R23" s="49"/>
      <c r="S23" s="123"/>
      <c r="T23" s="86"/>
      <c r="U23" s="26"/>
      <c r="V23" s="22"/>
      <c r="W23" s="23"/>
      <c r="Y23" s="87">
        <f t="shared" si="11"/>
        <v>0</v>
      </c>
      <c r="Z23" s="87">
        <f t="shared" si="4"/>
        <v>0</v>
      </c>
      <c r="AA23" s="87" t="str">
        <f t="shared" si="12"/>
        <v/>
      </c>
      <c r="AB23" s="88">
        <f t="shared" si="13"/>
        <v>0</v>
      </c>
      <c r="AC23" s="88">
        <f t="shared" si="14"/>
        <v>0</v>
      </c>
    </row>
    <row r="24" spans="1:29" ht="25.15" customHeight="1" x14ac:dyDescent="0.15">
      <c r="A24" s="145">
        <f t="shared" si="3"/>
        <v>13</v>
      </c>
      <c r="B24" s="146" t="str">
        <f t="shared" si="6"/>
        <v/>
      </c>
      <c r="C24" s="147"/>
      <c r="D24" s="142" t="str">
        <f t="shared" si="7"/>
        <v/>
      </c>
      <c r="E24" s="142" t="str">
        <f t="shared" si="8"/>
        <v/>
      </c>
      <c r="F24" s="148"/>
      <c r="G24" s="148"/>
      <c r="H24" s="148"/>
      <c r="I24" s="142" t="str">
        <f t="shared" si="9"/>
        <v/>
      </c>
      <c r="J24" s="148"/>
      <c r="K24" s="144" t="str">
        <f t="shared" si="10"/>
        <v/>
      </c>
      <c r="L24" s="148"/>
      <c r="M24" s="148"/>
      <c r="N24" s="148"/>
      <c r="O24" s="142" t="str">
        <f>IF(C24="","",VLOOKUP(C24,※編集不可※選択項目!$A$2:$E$3,5,FALSE))</f>
        <v/>
      </c>
      <c r="P24" s="104"/>
      <c r="Q24" s="150"/>
      <c r="R24" s="49"/>
      <c r="S24" s="123"/>
      <c r="T24" s="86"/>
      <c r="U24" s="26"/>
      <c r="V24" s="22"/>
      <c r="W24" s="23"/>
      <c r="Y24" s="87">
        <f t="shared" si="11"/>
        <v>0</v>
      </c>
      <c r="Z24" s="87">
        <f t="shared" si="4"/>
        <v>0</v>
      </c>
      <c r="AA24" s="87" t="str">
        <f t="shared" si="12"/>
        <v/>
      </c>
      <c r="AB24" s="88">
        <f t="shared" si="13"/>
        <v>0</v>
      </c>
      <c r="AC24" s="88">
        <f t="shared" si="14"/>
        <v>0</v>
      </c>
    </row>
    <row r="25" spans="1:29" ht="25.15" customHeight="1" x14ac:dyDescent="0.15">
      <c r="A25" s="145">
        <f t="shared" si="3"/>
        <v>14</v>
      </c>
      <c r="B25" s="146" t="str">
        <f t="shared" si="6"/>
        <v/>
      </c>
      <c r="C25" s="147"/>
      <c r="D25" s="142" t="str">
        <f t="shared" si="7"/>
        <v/>
      </c>
      <c r="E25" s="142" t="str">
        <f t="shared" si="8"/>
        <v/>
      </c>
      <c r="F25" s="148"/>
      <c r="G25" s="148"/>
      <c r="H25" s="148"/>
      <c r="I25" s="142" t="str">
        <f t="shared" si="9"/>
        <v/>
      </c>
      <c r="J25" s="148"/>
      <c r="K25" s="144" t="str">
        <f t="shared" si="10"/>
        <v/>
      </c>
      <c r="L25" s="148"/>
      <c r="M25" s="148"/>
      <c r="N25" s="148"/>
      <c r="O25" s="142" t="str">
        <f>IF(C25="","",VLOOKUP(C25,※編集不可※選択項目!$A$2:$E$3,5,FALSE))</f>
        <v/>
      </c>
      <c r="P25" s="104"/>
      <c r="Q25" s="150"/>
      <c r="R25" s="49"/>
      <c r="S25" s="123"/>
      <c r="T25" s="86"/>
      <c r="U25" s="26"/>
      <c r="V25" s="22"/>
      <c r="W25" s="23"/>
      <c r="Y25" s="87">
        <f t="shared" si="11"/>
        <v>0</v>
      </c>
      <c r="Z25" s="87">
        <f t="shared" si="4"/>
        <v>0</v>
      </c>
      <c r="AA25" s="87" t="str">
        <f t="shared" si="12"/>
        <v/>
      </c>
      <c r="AB25" s="88">
        <f t="shared" si="13"/>
        <v>0</v>
      </c>
      <c r="AC25" s="88">
        <f t="shared" si="14"/>
        <v>0</v>
      </c>
    </row>
    <row r="26" spans="1:29" ht="25.15" customHeight="1" x14ac:dyDescent="0.15">
      <c r="A26" s="145">
        <f t="shared" si="3"/>
        <v>15</v>
      </c>
      <c r="B26" s="146" t="str">
        <f t="shared" si="6"/>
        <v/>
      </c>
      <c r="C26" s="147"/>
      <c r="D26" s="142" t="str">
        <f t="shared" si="7"/>
        <v/>
      </c>
      <c r="E26" s="142" t="str">
        <f t="shared" si="8"/>
        <v/>
      </c>
      <c r="F26" s="148"/>
      <c r="G26" s="148"/>
      <c r="H26" s="148"/>
      <c r="I26" s="142" t="str">
        <f t="shared" si="9"/>
        <v/>
      </c>
      <c r="J26" s="148"/>
      <c r="K26" s="144" t="str">
        <f t="shared" si="10"/>
        <v/>
      </c>
      <c r="L26" s="148"/>
      <c r="M26" s="148"/>
      <c r="N26" s="148"/>
      <c r="O26" s="142" t="str">
        <f>IF(C26="","",VLOOKUP(C26,※編集不可※選択項目!$A$2:$E$3,5,FALSE))</f>
        <v/>
      </c>
      <c r="P26" s="104"/>
      <c r="Q26" s="150"/>
      <c r="R26" s="49"/>
      <c r="S26" s="123"/>
      <c r="T26" s="86"/>
      <c r="U26" s="26"/>
      <c r="V26" s="22"/>
      <c r="W26" s="23"/>
      <c r="Y26" s="87">
        <f t="shared" si="11"/>
        <v>0</v>
      </c>
      <c r="Z26" s="87">
        <f t="shared" si="4"/>
        <v>0</v>
      </c>
      <c r="AA26" s="87" t="str">
        <f t="shared" si="12"/>
        <v/>
      </c>
      <c r="AB26" s="88">
        <f t="shared" si="13"/>
        <v>0</v>
      </c>
      <c r="AC26" s="88">
        <f t="shared" si="14"/>
        <v>0</v>
      </c>
    </row>
    <row r="27" spans="1:29" ht="25.15" customHeight="1" x14ac:dyDescent="0.15">
      <c r="A27" s="145">
        <f t="shared" si="3"/>
        <v>16</v>
      </c>
      <c r="B27" s="146" t="str">
        <f t="shared" si="6"/>
        <v/>
      </c>
      <c r="C27" s="147"/>
      <c r="D27" s="142" t="str">
        <f t="shared" si="7"/>
        <v/>
      </c>
      <c r="E27" s="142" t="str">
        <f t="shared" si="8"/>
        <v/>
      </c>
      <c r="F27" s="148"/>
      <c r="G27" s="148"/>
      <c r="H27" s="148"/>
      <c r="I27" s="142" t="str">
        <f t="shared" si="9"/>
        <v/>
      </c>
      <c r="J27" s="148"/>
      <c r="K27" s="144" t="str">
        <f t="shared" si="10"/>
        <v/>
      </c>
      <c r="L27" s="148"/>
      <c r="M27" s="148"/>
      <c r="N27" s="148"/>
      <c r="O27" s="142" t="str">
        <f>IF(C27="","",VLOOKUP(C27,※編集不可※選択項目!$A$2:$E$3,5,FALSE))</f>
        <v/>
      </c>
      <c r="P27" s="104"/>
      <c r="Q27" s="150"/>
      <c r="R27" s="49"/>
      <c r="S27" s="123"/>
      <c r="T27" s="86"/>
      <c r="U27" s="26"/>
      <c r="V27" s="22"/>
      <c r="W27" s="23"/>
      <c r="Y27" s="87">
        <f t="shared" si="11"/>
        <v>0</v>
      </c>
      <c r="Z27" s="87">
        <f t="shared" si="4"/>
        <v>0</v>
      </c>
      <c r="AA27" s="87" t="str">
        <f t="shared" si="12"/>
        <v/>
      </c>
      <c r="AB27" s="88">
        <f t="shared" si="13"/>
        <v>0</v>
      </c>
      <c r="AC27" s="88">
        <f t="shared" si="14"/>
        <v>0</v>
      </c>
    </row>
    <row r="28" spans="1:29" ht="25.15" customHeight="1" x14ac:dyDescent="0.15">
      <c r="A28" s="145">
        <f t="shared" si="3"/>
        <v>17</v>
      </c>
      <c r="B28" s="146" t="str">
        <f t="shared" si="6"/>
        <v/>
      </c>
      <c r="C28" s="147"/>
      <c r="D28" s="142" t="str">
        <f t="shared" si="7"/>
        <v/>
      </c>
      <c r="E28" s="142" t="str">
        <f t="shared" si="8"/>
        <v/>
      </c>
      <c r="F28" s="148"/>
      <c r="G28" s="148"/>
      <c r="H28" s="148"/>
      <c r="I28" s="142" t="str">
        <f t="shared" si="9"/>
        <v/>
      </c>
      <c r="J28" s="148"/>
      <c r="K28" s="144" t="str">
        <f t="shared" si="10"/>
        <v/>
      </c>
      <c r="L28" s="148"/>
      <c r="M28" s="148"/>
      <c r="N28" s="148"/>
      <c r="O28" s="142" t="str">
        <f>IF(C28="","",VLOOKUP(C28,※編集不可※選択項目!$A$2:$E$3,5,FALSE))</f>
        <v/>
      </c>
      <c r="P28" s="104"/>
      <c r="Q28" s="150"/>
      <c r="R28" s="49"/>
      <c r="S28" s="123"/>
      <c r="T28" s="86"/>
      <c r="U28" s="26"/>
      <c r="V28" s="22"/>
      <c r="W28" s="23"/>
      <c r="Y28" s="87">
        <f t="shared" si="11"/>
        <v>0</v>
      </c>
      <c r="Z28" s="87">
        <f t="shared" si="4"/>
        <v>0</v>
      </c>
      <c r="AA28" s="87" t="str">
        <f t="shared" si="12"/>
        <v/>
      </c>
      <c r="AB28" s="88">
        <f t="shared" si="13"/>
        <v>0</v>
      </c>
      <c r="AC28" s="88">
        <f t="shared" si="14"/>
        <v>0</v>
      </c>
    </row>
    <row r="29" spans="1:29" ht="25.15" customHeight="1" x14ac:dyDescent="0.15">
      <c r="A29" s="145">
        <f t="shared" si="3"/>
        <v>18</v>
      </c>
      <c r="B29" s="146" t="str">
        <f t="shared" si="6"/>
        <v/>
      </c>
      <c r="C29" s="147"/>
      <c r="D29" s="142" t="str">
        <f t="shared" si="7"/>
        <v/>
      </c>
      <c r="E29" s="142" t="str">
        <f t="shared" si="8"/>
        <v/>
      </c>
      <c r="F29" s="148"/>
      <c r="G29" s="148"/>
      <c r="H29" s="148"/>
      <c r="I29" s="142" t="str">
        <f t="shared" si="9"/>
        <v/>
      </c>
      <c r="J29" s="148"/>
      <c r="K29" s="144" t="str">
        <f t="shared" si="10"/>
        <v/>
      </c>
      <c r="L29" s="148"/>
      <c r="M29" s="148"/>
      <c r="N29" s="148"/>
      <c r="O29" s="142" t="str">
        <f>IF(C29="","",VLOOKUP(C29,※編集不可※選択項目!$A$2:$E$3,5,FALSE))</f>
        <v/>
      </c>
      <c r="P29" s="104"/>
      <c r="Q29" s="150"/>
      <c r="R29" s="49"/>
      <c r="S29" s="123"/>
      <c r="T29" s="86"/>
      <c r="U29" s="26"/>
      <c r="V29" s="22"/>
      <c r="W29" s="23"/>
      <c r="Y29" s="87">
        <f t="shared" si="11"/>
        <v>0</v>
      </c>
      <c r="Z29" s="87">
        <f t="shared" si="4"/>
        <v>0</v>
      </c>
      <c r="AA29" s="87" t="str">
        <f t="shared" si="12"/>
        <v/>
      </c>
      <c r="AB29" s="88">
        <f t="shared" si="13"/>
        <v>0</v>
      </c>
      <c r="AC29" s="88">
        <f t="shared" si="14"/>
        <v>0</v>
      </c>
    </row>
    <row r="30" spans="1:29" ht="25.15" customHeight="1" x14ac:dyDescent="0.15">
      <c r="A30" s="145">
        <f t="shared" si="3"/>
        <v>19</v>
      </c>
      <c r="B30" s="146" t="str">
        <f t="shared" si="6"/>
        <v/>
      </c>
      <c r="C30" s="147"/>
      <c r="D30" s="142" t="str">
        <f t="shared" si="7"/>
        <v/>
      </c>
      <c r="E30" s="142" t="str">
        <f t="shared" si="8"/>
        <v/>
      </c>
      <c r="F30" s="148"/>
      <c r="G30" s="148"/>
      <c r="H30" s="148"/>
      <c r="I30" s="142" t="str">
        <f t="shared" si="9"/>
        <v/>
      </c>
      <c r="J30" s="148"/>
      <c r="K30" s="144" t="str">
        <f t="shared" si="10"/>
        <v/>
      </c>
      <c r="L30" s="148"/>
      <c r="M30" s="148"/>
      <c r="N30" s="148"/>
      <c r="O30" s="142" t="str">
        <f>IF(C30="","",VLOOKUP(C30,※編集不可※選択項目!$A$2:$E$3,5,FALSE))</f>
        <v/>
      </c>
      <c r="P30" s="104"/>
      <c r="Q30" s="150"/>
      <c r="R30" s="49"/>
      <c r="S30" s="123"/>
      <c r="T30" s="86"/>
      <c r="U30" s="26"/>
      <c r="V30" s="22"/>
      <c r="W30" s="23"/>
      <c r="Y30" s="87">
        <f t="shared" si="11"/>
        <v>0</v>
      </c>
      <c r="Z30" s="87">
        <f t="shared" si="4"/>
        <v>0</v>
      </c>
      <c r="AA30" s="87" t="str">
        <f t="shared" si="12"/>
        <v/>
      </c>
      <c r="AB30" s="88">
        <f t="shared" si="13"/>
        <v>0</v>
      </c>
      <c r="AC30" s="88">
        <f t="shared" si="14"/>
        <v>0</v>
      </c>
    </row>
    <row r="31" spans="1:29" ht="25.15" customHeight="1" x14ac:dyDescent="0.15">
      <c r="A31" s="145">
        <f t="shared" si="3"/>
        <v>20</v>
      </c>
      <c r="B31" s="146" t="str">
        <f t="shared" si="6"/>
        <v/>
      </c>
      <c r="C31" s="147"/>
      <c r="D31" s="142" t="str">
        <f t="shared" si="7"/>
        <v/>
      </c>
      <c r="E31" s="142" t="str">
        <f t="shared" si="8"/>
        <v/>
      </c>
      <c r="F31" s="148"/>
      <c r="G31" s="148"/>
      <c r="H31" s="148"/>
      <c r="I31" s="142" t="str">
        <f t="shared" si="9"/>
        <v/>
      </c>
      <c r="J31" s="148"/>
      <c r="K31" s="144" t="str">
        <f t="shared" si="10"/>
        <v/>
      </c>
      <c r="L31" s="148"/>
      <c r="M31" s="148"/>
      <c r="N31" s="148"/>
      <c r="O31" s="142" t="str">
        <f>IF(C31="","",VLOOKUP(C31,※編集不可※選択項目!$A$2:$E$3,5,FALSE))</f>
        <v/>
      </c>
      <c r="P31" s="104"/>
      <c r="Q31" s="150"/>
      <c r="R31" s="49"/>
      <c r="S31" s="123"/>
      <c r="T31" s="86"/>
      <c r="U31" s="26"/>
      <c r="V31" s="22"/>
      <c r="W31" s="23"/>
      <c r="Y31" s="87">
        <f t="shared" si="11"/>
        <v>0</v>
      </c>
      <c r="Z31" s="87">
        <f t="shared" si="4"/>
        <v>0</v>
      </c>
      <c r="AA31" s="87" t="str">
        <f t="shared" si="12"/>
        <v/>
      </c>
      <c r="AB31" s="88">
        <f t="shared" si="13"/>
        <v>0</v>
      </c>
      <c r="AC31" s="88">
        <f t="shared" si="14"/>
        <v>0</v>
      </c>
    </row>
    <row r="32" spans="1:29" ht="25.15" customHeight="1" x14ac:dyDescent="0.15">
      <c r="A32" s="145">
        <f t="shared" si="3"/>
        <v>21</v>
      </c>
      <c r="B32" s="146" t="str">
        <f t="shared" si="6"/>
        <v/>
      </c>
      <c r="C32" s="147"/>
      <c r="D32" s="142" t="str">
        <f t="shared" si="7"/>
        <v/>
      </c>
      <c r="E32" s="142" t="str">
        <f t="shared" si="8"/>
        <v/>
      </c>
      <c r="F32" s="148"/>
      <c r="G32" s="148"/>
      <c r="H32" s="148"/>
      <c r="I32" s="142" t="str">
        <f t="shared" si="9"/>
        <v/>
      </c>
      <c r="J32" s="148"/>
      <c r="K32" s="144" t="str">
        <f t="shared" si="10"/>
        <v/>
      </c>
      <c r="L32" s="148"/>
      <c r="M32" s="148"/>
      <c r="N32" s="148"/>
      <c r="O32" s="142" t="str">
        <f>IF(C32="","",VLOOKUP(C32,※編集不可※選択項目!$A$2:$E$3,5,FALSE))</f>
        <v/>
      </c>
      <c r="P32" s="104"/>
      <c r="Q32" s="150"/>
      <c r="R32" s="49"/>
      <c r="S32" s="123"/>
      <c r="T32" s="86"/>
      <c r="U32" s="26"/>
      <c r="V32" s="22"/>
      <c r="W32" s="23"/>
      <c r="Y32" s="87">
        <f t="shared" si="11"/>
        <v>0</v>
      </c>
      <c r="Z32" s="87">
        <f t="shared" si="4"/>
        <v>0</v>
      </c>
      <c r="AA32" s="87" t="str">
        <f t="shared" si="12"/>
        <v/>
      </c>
      <c r="AB32" s="88">
        <f t="shared" si="13"/>
        <v>0</v>
      </c>
      <c r="AC32" s="88">
        <f t="shared" si="14"/>
        <v>0</v>
      </c>
    </row>
    <row r="33" spans="1:29" ht="25.15" customHeight="1" x14ac:dyDescent="0.15">
      <c r="A33" s="145">
        <f t="shared" si="3"/>
        <v>22</v>
      </c>
      <c r="B33" s="146" t="str">
        <f t="shared" si="6"/>
        <v/>
      </c>
      <c r="C33" s="147"/>
      <c r="D33" s="142" t="str">
        <f t="shared" si="7"/>
        <v/>
      </c>
      <c r="E33" s="142" t="str">
        <f t="shared" si="8"/>
        <v/>
      </c>
      <c r="F33" s="148"/>
      <c r="G33" s="148"/>
      <c r="H33" s="148"/>
      <c r="I33" s="142" t="str">
        <f t="shared" si="9"/>
        <v/>
      </c>
      <c r="J33" s="148"/>
      <c r="K33" s="144" t="str">
        <f t="shared" si="10"/>
        <v/>
      </c>
      <c r="L33" s="148"/>
      <c r="M33" s="148"/>
      <c r="N33" s="148"/>
      <c r="O33" s="142" t="str">
        <f>IF(C33="","",VLOOKUP(C33,※編集不可※選択項目!$A$2:$E$3,5,FALSE))</f>
        <v/>
      </c>
      <c r="P33" s="104"/>
      <c r="Q33" s="150"/>
      <c r="R33" s="49"/>
      <c r="S33" s="123"/>
      <c r="T33" s="86"/>
      <c r="U33" s="26"/>
      <c r="V33" s="22"/>
      <c r="W33" s="23"/>
      <c r="Y33" s="87">
        <f t="shared" si="11"/>
        <v>0</v>
      </c>
      <c r="Z33" s="87">
        <f t="shared" si="4"/>
        <v>0</v>
      </c>
      <c r="AA33" s="87" t="str">
        <f t="shared" si="12"/>
        <v/>
      </c>
      <c r="AB33" s="88">
        <f t="shared" si="13"/>
        <v>0</v>
      </c>
      <c r="AC33" s="88">
        <f t="shared" si="14"/>
        <v>0</v>
      </c>
    </row>
    <row r="34" spans="1:29" ht="25.15" customHeight="1" x14ac:dyDescent="0.15">
      <c r="A34" s="145">
        <f t="shared" si="3"/>
        <v>23</v>
      </c>
      <c r="B34" s="146" t="str">
        <f t="shared" si="6"/>
        <v/>
      </c>
      <c r="C34" s="147"/>
      <c r="D34" s="142" t="str">
        <f t="shared" si="7"/>
        <v/>
      </c>
      <c r="E34" s="142" t="str">
        <f t="shared" si="8"/>
        <v/>
      </c>
      <c r="F34" s="148"/>
      <c r="G34" s="148"/>
      <c r="H34" s="148"/>
      <c r="I34" s="142" t="str">
        <f t="shared" si="9"/>
        <v/>
      </c>
      <c r="J34" s="148"/>
      <c r="K34" s="144" t="str">
        <f t="shared" si="10"/>
        <v/>
      </c>
      <c r="L34" s="148"/>
      <c r="M34" s="148"/>
      <c r="N34" s="148"/>
      <c r="O34" s="142" t="str">
        <f>IF(C34="","",VLOOKUP(C34,※編集不可※選択項目!$A$2:$E$3,5,FALSE))</f>
        <v/>
      </c>
      <c r="P34" s="104"/>
      <c r="Q34" s="150"/>
      <c r="R34" s="49"/>
      <c r="S34" s="123"/>
      <c r="T34" s="86"/>
      <c r="U34" s="26"/>
      <c r="V34" s="22"/>
      <c r="W34" s="23"/>
      <c r="Y34" s="87">
        <f t="shared" si="11"/>
        <v>0</v>
      </c>
      <c r="Z34" s="87">
        <f t="shared" si="4"/>
        <v>0</v>
      </c>
      <c r="AA34" s="87" t="str">
        <f t="shared" si="12"/>
        <v/>
      </c>
      <c r="AB34" s="88">
        <f t="shared" si="13"/>
        <v>0</v>
      </c>
      <c r="AC34" s="88">
        <f t="shared" si="14"/>
        <v>0</v>
      </c>
    </row>
    <row r="35" spans="1:29" ht="25.15" customHeight="1" x14ac:dyDescent="0.15">
      <c r="A35" s="145">
        <f t="shared" si="3"/>
        <v>24</v>
      </c>
      <c r="B35" s="146" t="str">
        <f t="shared" si="6"/>
        <v/>
      </c>
      <c r="C35" s="147"/>
      <c r="D35" s="142" t="str">
        <f t="shared" si="7"/>
        <v/>
      </c>
      <c r="E35" s="142" t="str">
        <f t="shared" si="8"/>
        <v/>
      </c>
      <c r="F35" s="148"/>
      <c r="G35" s="148"/>
      <c r="H35" s="148"/>
      <c r="I35" s="142" t="str">
        <f t="shared" si="9"/>
        <v/>
      </c>
      <c r="J35" s="148"/>
      <c r="K35" s="144" t="str">
        <f t="shared" si="10"/>
        <v/>
      </c>
      <c r="L35" s="148"/>
      <c r="M35" s="148"/>
      <c r="N35" s="148"/>
      <c r="O35" s="142" t="str">
        <f>IF(C35="","",VLOOKUP(C35,※編集不可※選択項目!$A$2:$E$3,5,FALSE))</f>
        <v/>
      </c>
      <c r="P35" s="104"/>
      <c r="Q35" s="150"/>
      <c r="R35" s="49"/>
      <c r="S35" s="123"/>
      <c r="T35" s="86"/>
      <c r="U35" s="26"/>
      <c r="V35" s="22"/>
      <c r="W35" s="23"/>
      <c r="Y35" s="87">
        <f t="shared" si="11"/>
        <v>0</v>
      </c>
      <c r="Z35" s="87">
        <f t="shared" si="4"/>
        <v>0</v>
      </c>
      <c r="AA35" s="87" t="str">
        <f t="shared" si="12"/>
        <v/>
      </c>
      <c r="AB35" s="88">
        <f t="shared" si="13"/>
        <v>0</v>
      </c>
      <c r="AC35" s="88">
        <f t="shared" si="14"/>
        <v>0</v>
      </c>
    </row>
    <row r="36" spans="1:29" ht="25.15" customHeight="1" x14ac:dyDescent="0.15">
      <c r="A36" s="145">
        <f t="shared" si="3"/>
        <v>25</v>
      </c>
      <c r="B36" s="146" t="str">
        <f t="shared" si="6"/>
        <v/>
      </c>
      <c r="C36" s="147"/>
      <c r="D36" s="142" t="str">
        <f t="shared" si="7"/>
        <v/>
      </c>
      <c r="E36" s="142" t="str">
        <f t="shared" si="8"/>
        <v/>
      </c>
      <c r="F36" s="148"/>
      <c r="G36" s="148"/>
      <c r="H36" s="148"/>
      <c r="I36" s="142" t="str">
        <f t="shared" si="9"/>
        <v/>
      </c>
      <c r="J36" s="148"/>
      <c r="K36" s="144" t="str">
        <f t="shared" si="10"/>
        <v/>
      </c>
      <c r="L36" s="148"/>
      <c r="M36" s="148"/>
      <c r="N36" s="148"/>
      <c r="O36" s="142" t="str">
        <f>IF(C36="","",VLOOKUP(C36,※編集不可※選択項目!$A$2:$E$3,5,FALSE))</f>
        <v/>
      </c>
      <c r="P36" s="104"/>
      <c r="Q36" s="150"/>
      <c r="R36" s="49"/>
      <c r="S36" s="123"/>
      <c r="T36" s="86"/>
      <c r="U36" s="26"/>
      <c r="V36" s="22"/>
      <c r="W36" s="23"/>
      <c r="Y36" s="87">
        <f t="shared" si="11"/>
        <v>0</v>
      </c>
      <c r="Z36" s="87">
        <f t="shared" si="4"/>
        <v>0</v>
      </c>
      <c r="AA36" s="87" t="str">
        <f t="shared" si="12"/>
        <v/>
      </c>
      <c r="AB36" s="88">
        <f t="shared" si="13"/>
        <v>0</v>
      </c>
      <c r="AC36" s="88">
        <f t="shared" si="14"/>
        <v>0</v>
      </c>
    </row>
    <row r="37" spans="1:29" ht="25.15" customHeight="1" x14ac:dyDescent="0.15">
      <c r="A37" s="145">
        <f t="shared" si="3"/>
        <v>26</v>
      </c>
      <c r="B37" s="146" t="str">
        <f t="shared" si="6"/>
        <v/>
      </c>
      <c r="C37" s="147"/>
      <c r="D37" s="142" t="str">
        <f t="shared" si="7"/>
        <v/>
      </c>
      <c r="E37" s="142" t="str">
        <f t="shared" si="8"/>
        <v/>
      </c>
      <c r="F37" s="148"/>
      <c r="G37" s="148"/>
      <c r="H37" s="148"/>
      <c r="I37" s="142" t="str">
        <f t="shared" si="9"/>
        <v/>
      </c>
      <c r="J37" s="148"/>
      <c r="K37" s="144" t="str">
        <f t="shared" si="10"/>
        <v/>
      </c>
      <c r="L37" s="148"/>
      <c r="M37" s="148"/>
      <c r="N37" s="148"/>
      <c r="O37" s="142" t="str">
        <f>IF(C37="","",VLOOKUP(C37,※編集不可※選択項目!$A$2:$E$3,5,FALSE))</f>
        <v/>
      </c>
      <c r="P37" s="104"/>
      <c r="Q37" s="150"/>
      <c r="R37" s="49"/>
      <c r="S37" s="123"/>
      <c r="T37" s="86"/>
      <c r="U37" s="26"/>
      <c r="V37" s="22"/>
      <c r="W37" s="23"/>
      <c r="Y37" s="87">
        <f t="shared" si="11"/>
        <v>0</v>
      </c>
      <c r="Z37" s="87">
        <f t="shared" si="4"/>
        <v>0</v>
      </c>
      <c r="AA37" s="87" t="str">
        <f t="shared" si="12"/>
        <v/>
      </c>
      <c r="AB37" s="88">
        <f t="shared" si="13"/>
        <v>0</v>
      </c>
      <c r="AC37" s="88">
        <f t="shared" si="14"/>
        <v>0</v>
      </c>
    </row>
    <row r="38" spans="1:29" ht="25.15" customHeight="1" x14ac:dyDescent="0.15">
      <c r="A38" s="145">
        <f t="shared" si="3"/>
        <v>27</v>
      </c>
      <c r="B38" s="146" t="str">
        <f t="shared" si="6"/>
        <v/>
      </c>
      <c r="C38" s="147"/>
      <c r="D38" s="142" t="str">
        <f t="shared" si="7"/>
        <v/>
      </c>
      <c r="E38" s="142" t="str">
        <f t="shared" si="8"/>
        <v/>
      </c>
      <c r="F38" s="148"/>
      <c r="G38" s="148"/>
      <c r="H38" s="148"/>
      <c r="I38" s="142" t="str">
        <f t="shared" si="9"/>
        <v/>
      </c>
      <c r="J38" s="148"/>
      <c r="K38" s="144" t="str">
        <f t="shared" si="10"/>
        <v/>
      </c>
      <c r="L38" s="148"/>
      <c r="M38" s="148"/>
      <c r="N38" s="148"/>
      <c r="O38" s="142" t="str">
        <f>IF(C38="","",VLOOKUP(C38,※編集不可※選択項目!$A$2:$E$3,5,FALSE))</f>
        <v/>
      </c>
      <c r="P38" s="104"/>
      <c r="Q38" s="150"/>
      <c r="R38" s="49"/>
      <c r="S38" s="123"/>
      <c r="T38" s="86"/>
      <c r="U38" s="26"/>
      <c r="V38" s="22"/>
      <c r="W38" s="23"/>
      <c r="Y38" s="87">
        <f t="shared" si="11"/>
        <v>0</v>
      </c>
      <c r="Z38" s="87">
        <f t="shared" si="4"/>
        <v>0</v>
      </c>
      <c r="AA38" s="87" t="str">
        <f t="shared" si="12"/>
        <v/>
      </c>
      <c r="AB38" s="88">
        <f t="shared" si="13"/>
        <v>0</v>
      </c>
      <c r="AC38" s="88">
        <f t="shared" si="14"/>
        <v>0</v>
      </c>
    </row>
    <row r="39" spans="1:29" ht="25.15" customHeight="1" x14ac:dyDescent="0.15">
      <c r="A39" s="145">
        <f t="shared" si="3"/>
        <v>28</v>
      </c>
      <c r="B39" s="146" t="str">
        <f t="shared" si="6"/>
        <v/>
      </c>
      <c r="C39" s="147"/>
      <c r="D39" s="142" t="str">
        <f t="shared" si="7"/>
        <v/>
      </c>
      <c r="E39" s="142" t="str">
        <f t="shared" si="8"/>
        <v/>
      </c>
      <c r="F39" s="148"/>
      <c r="G39" s="148"/>
      <c r="H39" s="148"/>
      <c r="I39" s="142" t="str">
        <f t="shared" si="9"/>
        <v/>
      </c>
      <c r="J39" s="148"/>
      <c r="K39" s="144" t="str">
        <f t="shared" si="10"/>
        <v/>
      </c>
      <c r="L39" s="148"/>
      <c r="M39" s="148"/>
      <c r="N39" s="148"/>
      <c r="O39" s="142" t="str">
        <f>IF(C39="","",VLOOKUP(C39,※編集不可※選択項目!$A$2:$E$3,5,FALSE))</f>
        <v/>
      </c>
      <c r="P39" s="104"/>
      <c r="Q39" s="150"/>
      <c r="R39" s="49"/>
      <c r="S39" s="123"/>
      <c r="T39" s="86"/>
      <c r="U39" s="26"/>
      <c r="V39" s="22"/>
      <c r="W39" s="23"/>
      <c r="Y39" s="87">
        <f t="shared" si="11"/>
        <v>0</v>
      </c>
      <c r="Z39" s="87">
        <f t="shared" si="4"/>
        <v>0</v>
      </c>
      <c r="AA39" s="87" t="str">
        <f t="shared" si="12"/>
        <v/>
      </c>
      <c r="AB39" s="88">
        <f t="shared" si="13"/>
        <v>0</v>
      </c>
      <c r="AC39" s="88">
        <f t="shared" si="14"/>
        <v>0</v>
      </c>
    </row>
    <row r="40" spans="1:29" ht="25.15" customHeight="1" x14ac:dyDescent="0.15">
      <c r="A40" s="145">
        <f t="shared" si="3"/>
        <v>29</v>
      </c>
      <c r="B40" s="146" t="str">
        <f t="shared" si="6"/>
        <v/>
      </c>
      <c r="C40" s="147"/>
      <c r="D40" s="142" t="str">
        <f t="shared" si="7"/>
        <v/>
      </c>
      <c r="E40" s="142" t="str">
        <f t="shared" si="8"/>
        <v/>
      </c>
      <c r="F40" s="148"/>
      <c r="G40" s="148"/>
      <c r="H40" s="148"/>
      <c r="I40" s="142" t="str">
        <f t="shared" si="9"/>
        <v/>
      </c>
      <c r="J40" s="148"/>
      <c r="K40" s="144" t="str">
        <f t="shared" si="10"/>
        <v/>
      </c>
      <c r="L40" s="148"/>
      <c r="M40" s="148"/>
      <c r="N40" s="148"/>
      <c r="O40" s="142" t="str">
        <f>IF(C40="","",VLOOKUP(C40,※編集不可※選択項目!$A$2:$E$3,5,FALSE))</f>
        <v/>
      </c>
      <c r="P40" s="104"/>
      <c r="Q40" s="150"/>
      <c r="R40" s="49"/>
      <c r="S40" s="123"/>
      <c r="T40" s="86"/>
      <c r="U40" s="26"/>
      <c r="V40" s="22"/>
      <c r="W40" s="23"/>
      <c r="Y40" s="87">
        <f t="shared" si="11"/>
        <v>0</v>
      </c>
      <c r="Z40" s="87">
        <f t="shared" si="4"/>
        <v>0</v>
      </c>
      <c r="AA40" s="87" t="str">
        <f t="shared" si="12"/>
        <v/>
      </c>
      <c r="AB40" s="88">
        <f t="shared" si="13"/>
        <v>0</v>
      </c>
      <c r="AC40" s="88">
        <f t="shared" si="14"/>
        <v>0</v>
      </c>
    </row>
    <row r="41" spans="1:29" ht="25.15" customHeight="1" x14ac:dyDescent="0.15">
      <c r="A41" s="145">
        <f t="shared" si="3"/>
        <v>30</v>
      </c>
      <c r="B41" s="146" t="str">
        <f t="shared" si="6"/>
        <v/>
      </c>
      <c r="C41" s="147"/>
      <c r="D41" s="142" t="str">
        <f t="shared" si="7"/>
        <v/>
      </c>
      <c r="E41" s="142" t="str">
        <f t="shared" si="8"/>
        <v/>
      </c>
      <c r="F41" s="148"/>
      <c r="G41" s="148"/>
      <c r="H41" s="148"/>
      <c r="I41" s="142" t="str">
        <f t="shared" si="9"/>
        <v/>
      </c>
      <c r="J41" s="148"/>
      <c r="K41" s="144" t="str">
        <f t="shared" si="10"/>
        <v/>
      </c>
      <c r="L41" s="148"/>
      <c r="M41" s="148"/>
      <c r="N41" s="148"/>
      <c r="O41" s="142" t="str">
        <f>IF(C41="","",VLOOKUP(C41,※編集不可※選択項目!$A$2:$E$3,5,FALSE))</f>
        <v/>
      </c>
      <c r="P41" s="104"/>
      <c r="Q41" s="150"/>
      <c r="R41" s="49"/>
      <c r="S41" s="123"/>
      <c r="T41" s="86"/>
      <c r="U41" s="26"/>
      <c r="V41" s="22"/>
      <c r="W41" s="23"/>
      <c r="Y41" s="87">
        <f t="shared" si="11"/>
        <v>0</v>
      </c>
      <c r="Z41" s="87">
        <f t="shared" si="4"/>
        <v>0</v>
      </c>
      <c r="AA41" s="87" t="str">
        <f t="shared" si="12"/>
        <v/>
      </c>
      <c r="AB41" s="88">
        <f t="shared" si="13"/>
        <v>0</v>
      </c>
      <c r="AC41" s="88">
        <f t="shared" si="14"/>
        <v>0</v>
      </c>
    </row>
    <row r="42" spans="1:29" ht="25.15" customHeight="1" x14ac:dyDescent="0.15">
      <c r="A42" s="145">
        <f t="shared" si="3"/>
        <v>31</v>
      </c>
      <c r="B42" s="146" t="str">
        <f t="shared" si="6"/>
        <v/>
      </c>
      <c r="C42" s="147"/>
      <c r="D42" s="142" t="str">
        <f t="shared" si="7"/>
        <v/>
      </c>
      <c r="E42" s="142" t="str">
        <f t="shared" si="8"/>
        <v/>
      </c>
      <c r="F42" s="148"/>
      <c r="G42" s="148"/>
      <c r="H42" s="148"/>
      <c r="I42" s="142" t="str">
        <f t="shared" si="9"/>
        <v/>
      </c>
      <c r="J42" s="148"/>
      <c r="K42" s="144" t="str">
        <f t="shared" si="10"/>
        <v/>
      </c>
      <c r="L42" s="148"/>
      <c r="M42" s="148"/>
      <c r="N42" s="148"/>
      <c r="O42" s="142" t="str">
        <f>IF(C42="","",VLOOKUP(C42,※編集不可※選択項目!$A$2:$E$3,5,FALSE))</f>
        <v/>
      </c>
      <c r="P42" s="104"/>
      <c r="Q42" s="150"/>
      <c r="R42" s="49"/>
      <c r="S42" s="123"/>
      <c r="T42" s="86"/>
      <c r="U42" s="26"/>
      <c r="V42" s="22"/>
      <c r="W42" s="23"/>
      <c r="Y42" s="87">
        <f t="shared" si="11"/>
        <v>0</v>
      </c>
      <c r="Z42" s="87">
        <f t="shared" si="4"/>
        <v>0</v>
      </c>
      <c r="AA42" s="87" t="str">
        <f t="shared" si="12"/>
        <v/>
      </c>
      <c r="AB42" s="88">
        <f t="shared" si="13"/>
        <v>0</v>
      </c>
      <c r="AC42" s="88">
        <f t="shared" si="14"/>
        <v>0</v>
      </c>
    </row>
    <row r="43" spans="1:29" ht="25.15" customHeight="1" x14ac:dyDescent="0.15">
      <c r="A43" s="145">
        <f t="shared" si="3"/>
        <v>32</v>
      </c>
      <c r="B43" s="146" t="str">
        <f t="shared" si="6"/>
        <v/>
      </c>
      <c r="C43" s="147"/>
      <c r="D43" s="142" t="str">
        <f t="shared" si="7"/>
        <v/>
      </c>
      <c r="E43" s="142" t="str">
        <f t="shared" si="8"/>
        <v/>
      </c>
      <c r="F43" s="148"/>
      <c r="G43" s="148"/>
      <c r="H43" s="148"/>
      <c r="I43" s="142" t="str">
        <f t="shared" si="9"/>
        <v/>
      </c>
      <c r="J43" s="148"/>
      <c r="K43" s="144" t="str">
        <f t="shared" si="10"/>
        <v/>
      </c>
      <c r="L43" s="148"/>
      <c r="M43" s="148"/>
      <c r="N43" s="148"/>
      <c r="O43" s="142" t="str">
        <f>IF(C43="","",VLOOKUP(C43,※編集不可※選択項目!$A$2:$E$3,5,FALSE))</f>
        <v/>
      </c>
      <c r="P43" s="104"/>
      <c r="Q43" s="150"/>
      <c r="R43" s="49"/>
      <c r="S43" s="123"/>
      <c r="T43" s="86"/>
      <c r="U43" s="26"/>
      <c r="V43" s="22"/>
      <c r="W43" s="23"/>
      <c r="Y43" s="87">
        <f t="shared" si="11"/>
        <v>0</v>
      </c>
      <c r="Z43" s="87">
        <f t="shared" si="4"/>
        <v>0</v>
      </c>
      <c r="AA43" s="87" t="str">
        <f t="shared" si="12"/>
        <v/>
      </c>
      <c r="AB43" s="88">
        <f t="shared" si="13"/>
        <v>0</v>
      </c>
      <c r="AC43" s="88">
        <f t="shared" si="14"/>
        <v>0</v>
      </c>
    </row>
    <row r="44" spans="1:29" ht="25.15" customHeight="1" x14ac:dyDescent="0.15">
      <c r="A44" s="145">
        <f t="shared" si="3"/>
        <v>33</v>
      </c>
      <c r="B44" s="146" t="str">
        <f t="shared" si="6"/>
        <v/>
      </c>
      <c r="C44" s="147"/>
      <c r="D44" s="142" t="str">
        <f t="shared" si="7"/>
        <v/>
      </c>
      <c r="E44" s="142" t="str">
        <f t="shared" si="8"/>
        <v/>
      </c>
      <c r="F44" s="148"/>
      <c r="G44" s="148"/>
      <c r="H44" s="148"/>
      <c r="I44" s="142" t="str">
        <f t="shared" si="9"/>
        <v/>
      </c>
      <c r="J44" s="148"/>
      <c r="K44" s="144" t="str">
        <f t="shared" si="10"/>
        <v/>
      </c>
      <c r="L44" s="148"/>
      <c r="M44" s="148"/>
      <c r="N44" s="148"/>
      <c r="O44" s="142" t="str">
        <f>IF(C44="","",VLOOKUP(C44,※編集不可※選択項目!$A$2:$E$3,5,FALSE))</f>
        <v/>
      </c>
      <c r="P44" s="104"/>
      <c r="Q44" s="150"/>
      <c r="R44" s="49"/>
      <c r="S44" s="123"/>
      <c r="T44" s="86"/>
      <c r="U44" s="26"/>
      <c r="V44" s="22"/>
      <c r="W44" s="23"/>
      <c r="Y44" s="87">
        <f t="shared" si="11"/>
        <v>0</v>
      </c>
      <c r="Z44" s="87">
        <f t="shared" si="4"/>
        <v>0</v>
      </c>
      <c r="AA44" s="87" t="str">
        <f t="shared" si="12"/>
        <v/>
      </c>
      <c r="AB44" s="88">
        <f t="shared" si="13"/>
        <v>0</v>
      </c>
      <c r="AC44" s="88">
        <f t="shared" si="14"/>
        <v>0</v>
      </c>
    </row>
    <row r="45" spans="1:29" ht="25.15" customHeight="1" x14ac:dyDescent="0.15">
      <c r="A45" s="145">
        <f t="shared" si="3"/>
        <v>34</v>
      </c>
      <c r="B45" s="146" t="str">
        <f t="shared" si="6"/>
        <v/>
      </c>
      <c r="C45" s="147"/>
      <c r="D45" s="142" t="str">
        <f t="shared" si="7"/>
        <v/>
      </c>
      <c r="E45" s="142" t="str">
        <f t="shared" si="8"/>
        <v/>
      </c>
      <c r="F45" s="148"/>
      <c r="G45" s="148"/>
      <c r="H45" s="148"/>
      <c r="I45" s="142" t="str">
        <f t="shared" si="9"/>
        <v/>
      </c>
      <c r="J45" s="148"/>
      <c r="K45" s="144" t="str">
        <f t="shared" si="10"/>
        <v/>
      </c>
      <c r="L45" s="148"/>
      <c r="M45" s="148"/>
      <c r="N45" s="148"/>
      <c r="O45" s="142" t="str">
        <f>IF(C45="","",VLOOKUP(C45,※編集不可※選択項目!$A$2:$E$3,5,FALSE))</f>
        <v/>
      </c>
      <c r="P45" s="104"/>
      <c r="Q45" s="150"/>
      <c r="R45" s="49"/>
      <c r="S45" s="123"/>
      <c r="T45" s="86"/>
      <c r="U45" s="26"/>
      <c r="V45" s="22"/>
      <c r="W45" s="23"/>
      <c r="Y45" s="87">
        <f t="shared" si="11"/>
        <v>0</v>
      </c>
      <c r="Z45" s="87">
        <f t="shared" si="4"/>
        <v>0</v>
      </c>
      <c r="AA45" s="87" t="str">
        <f t="shared" si="12"/>
        <v/>
      </c>
      <c r="AB45" s="88">
        <f t="shared" si="13"/>
        <v>0</v>
      </c>
      <c r="AC45" s="88">
        <f t="shared" si="14"/>
        <v>0</v>
      </c>
    </row>
    <row r="46" spans="1:29" ht="25.15" customHeight="1" x14ac:dyDescent="0.15">
      <c r="A46" s="145">
        <f t="shared" si="3"/>
        <v>35</v>
      </c>
      <c r="B46" s="146" t="str">
        <f t="shared" si="6"/>
        <v/>
      </c>
      <c r="C46" s="147"/>
      <c r="D46" s="142" t="str">
        <f t="shared" si="7"/>
        <v/>
      </c>
      <c r="E46" s="142" t="str">
        <f t="shared" si="8"/>
        <v/>
      </c>
      <c r="F46" s="148"/>
      <c r="G46" s="148"/>
      <c r="H46" s="148"/>
      <c r="I46" s="142" t="str">
        <f t="shared" si="9"/>
        <v/>
      </c>
      <c r="J46" s="148"/>
      <c r="K46" s="144" t="str">
        <f t="shared" si="10"/>
        <v/>
      </c>
      <c r="L46" s="148"/>
      <c r="M46" s="148"/>
      <c r="N46" s="148"/>
      <c r="O46" s="142" t="str">
        <f>IF(C46="","",VLOOKUP(C46,※編集不可※選択項目!$A$2:$E$3,5,FALSE))</f>
        <v/>
      </c>
      <c r="P46" s="104"/>
      <c r="Q46" s="150"/>
      <c r="R46" s="49"/>
      <c r="S46" s="123"/>
      <c r="T46" s="86"/>
      <c r="U46" s="26"/>
      <c r="V46" s="22"/>
      <c r="W46" s="23"/>
      <c r="Y46" s="87">
        <f t="shared" si="11"/>
        <v>0</v>
      </c>
      <c r="Z46" s="87">
        <f t="shared" si="4"/>
        <v>0</v>
      </c>
      <c r="AA46" s="87" t="str">
        <f t="shared" si="12"/>
        <v/>
      </c>
      <c r="AB46" s="88">
        <f t="shared" si="13"/>
        <v>0</v>
      </c>
      <c r="AC46" s="88">
        <f t="shared" si="14"/>
        <v>0</v>
      </c>
    </row>
    <row r="47" spans="1:29" ht="25.15" customHeight="1" x14ac:dyDescent="0.15">
      <c r="A47" s="145">
        <f t="shared" si="3"/>
        <v>36</v>
      </c>
      <c r="B47" s="146" t="str">
        <f t="shared" si="6"/>
        <v/>
      </c>
      <c r="C47" s="147"/>
      <c r="D47" s="142" t="str">
        <f t="shared" si="7"/>
        <v/>
      </c>
      <c r="E47" s="142" t="str">
        <f t="shared" si="8"/>
        <v/>
      </c>
      <c r="F47" s="148"/>
      <c r="G47" s="148"/>
      <c r="H47" s="148"/>
      <c r="I47" s="142" t="str">
        <f t="shared" si="9"/>
        <v/>
      </c>
      <c r="J47" s="148"/>
      <c r="K47" s="144" t="str">
        <f t="shared" si="10"/>
        <v/>
      </c>
      <c r="L47" s="148"/>
      <c r="M47" s="148"/>
      <c r="N47" s="148"/>
      <c r="O47" s="142" t="str">
        <f>IF(C47="","",VLOOKUP(C47,※編集不可※選択項目!$A$2:$E$3,5,FALSE))</f>
        <v/>
      </c>
      <c r="P47" s="104"/>
      <c r="Q47" s="150"/>
      <c r="R47" s="49"/>
      <c r="S47" s="123"/>
      <c r="T47" s="86"/>
      <c r="U47" s="26"/>
      <c r="V47" s="22"/>
      <c r="W47" s="23"/>
      <c r="Y47" s="87">
        <f t="shared" si="11"/>
        <v>0</v>
      </c>
      <c r="Z47" s="87">
        <f t="shared" si="4"/>
        <v>0</v>
      </c>
      <c r="AA47" s="87" t="str">
        <f t="shared" si="12"/>
        <v/>
      </c>
      <c r="AB47" s="88">
        <f t="shared" si="13"/>
        <v>0</v>
      </c>
      <c r="AC47" s="88">
        <f t="shared" si="14"/>
        <v>0</v>
      </c>
    </row>
    <row r="48" spans="1:29" ht="25.15" customHeight="1" x14ac:dyDescent="0.15">
      <c r="A48" s="145">
        <f t="shared" si="3"/>
        <v>37</v>
      </c>
      <c r="B48" s="146" t="str">
        <f t="shared" si="6"/>
        <v/>
      </c>
      <c r="C48" s="147"/>
      <c r="D48" s="142" t="str">
        <f t="shared" si="7"/>
        <v/>
      </c>
      <c r="E48" s="142" t="str">
        <f t="shared" si="8"/>
        <v/>
      </c>
      <c r="F48" s="148"/>
      <c r="G48" s="148"/>
      <c r="H48" s="148"/>
      <c r="I48" s="142" t="str">
        <f t="shared" si="9"/>
        <v/>
      </c>
      <c r="J48" s="148"/>
      <c r="K48" s="144" t="str">
        <f t="shared" si="10"/>
        <v/>
      </c>
      <c r="L48" s="148"/>
      <c r="M48" s="148"/>
      <c r="N48" s="148"/>
      <c r="O48" s="142" t="str">
        <f>IF(C48="","",VLOOKUP(C48,※編集不可※選択項目!$A$2:$E$3,5,FALSE))</f>
        <v/>
      </c>
      <c r="P48" s="104"/>
      <c r="Q48" s="150"/>
      <c r="R48" s="49"/>
      <c r="S48" s="123"/>
      <c r="T48" s="86"/>
      <c r="U48" s="26"/>
      <c r="V48" s="22"/>
      <c r="W48" s="23"/>
      <c r="Y48" s="87">
        <f t="shared" si="11"/>
        <v>0</v>
      </c>
      <c r="Z48" s="87">
        <f t="shared" si="4"/>
        <v>0</v>
      </c>
      <c r="AA48" s="87" t="str">
        <f t="shared" si="12"/>
        <v/>
      </c>
      <c r="AB48" s="88">
        <f t="shared" si="13"/>
        <v>0</v>
      </c>
      <c r="AC48" s="88">
        <f t="shared" si="14"/>
        <v>0</v>
      </c>
    </row>
    <row r="49" spans="1:29" ht="25.15" customHeight="1" x14ac:dyDescent="0.15">
      <c r="A49" s="145">
        <f t="shared" si="3"/>
        <v>38</v>
      </c>
      <c r="B49" s="146" t="str">
        <f t="shared" si="6"/>
        <v/>
      </c>
      <c r="C49" s="147"/>
      <c r="D49" s="142" t="str">
        <f t="shared" si="7"/>
        <v/>
      </c>
      <c r="E49" s="142" t="str">
        <f t="shared" si="8"/>
        <v/>
      </c>
      <c r="F49" s="148"/>
      <c r="G49" s="148"/>
      <c r="H49" s="148"/>
      <c r="I49" s="142" t="str">
        <f t="shared" si="9"/>
        <v/>
      </c>
      <c r="J49" s="148"/>
      <c r="K49" s="144" t="str">
        <f t="shared" si="10"/>
        <v/>
      </c>
      <c r="L49" s="148"/>
      <c r="M49" s="148"/>
      <c r="N49" s="148"/>
      <c r="O49" s="142" t="str">
        <f>IF(C49="","",VLOOKUP(C49,※編集不可※選択項目!$A$2:$E$3,5,FALSE))</f>
        <v/>
      </c>
      <c r="P49" s="104"/>
      <c r="Q49" s="150"/>
      <c r="R49" s="49"/>
      <c r="S49" s="123"/>
      <c r="T49" s="86"/>
      <c r="U49" s="26"/>
      <c r="V49" s="22"/>
      <c r="W49" s="23"/>
      <c r="Y49" s="87">
        <f t="shared" si="11"/>
        <v>0</v>
      </c>
      <c r="Z49" s="87">
        <f t="shared" si="4"/>
        <v>0</v>
      </c>
      <c r="AA49" s="87" t="str">
        <f t="shared" si="12"/>
        <v/>
      </c>
      <c r="AB49" s="88">
        <f t="shared" si="13"/>
        <v>0</v>
      </c>
      <c r="AC49" s="88">
        <f t="shared" si="14"/>
        <v>0</v>
      </c>
    </row>
    <row r="50" spans="1:29" ht="25.15" customHeight="1" x14ac:dyDescent="0.15">
      <c r="A50" s="145">
        <f t="shared" si="3"/>
        <v>39</v>
      </c>
      <c r="B50" s="146" t="str">
        <f t="shared" si="6"/>
        <v/>
      </c>
      <c r="C50" s="147"/>
      <c r="D50" s="142" t="str">
        <f t="shared" si="7"/>
        <v/>
      </c>
      <c r="E50" s="142" t="str">
        <f t="shared" si="8"/>
        <v/>
      </c>
      <c r="F50" s="148"/>
      <c r="G50" s="148"/>
      <c r="H50" s="148"/>
      <c r="I50" s="142" t="str">
        <f t="shared" si="9"/>
        <v/>
      </c>
      <c r="J50" s="148"/>
      <c r="K50" s="144" t="str">
        <f t="shared" si="10"/>
        <v/>
      </c>
      <c r="L50" s="148"/>
      <c r="M50" s="148"/>
      <c r="N50" s="148"/>
      <c r="O50" s="142" t="str">
        <f>IF(C50="","",VLOOKUP(C50,※編集不可※選択項目!$A$2:$E$3,5,FALSE))</f>
        <v/>
      </c>
      <c r="P50" s="104"/>
      <c r="Q50" s="150"/>
      <c r="R50" s="49"/>
      <c r="S50" s="123"/>
      <c r="T50" s="86"/>
      <c r="U50" s="26"/>
      <c r="V50" s="22"/>
      <c r="W50" s="23"/>
      <c r="Y50" s="87">
        <f t="shared" si="11"/>
        <v>0</v>
      </c>
      <c r="Z50" s="87">
        <f t="shared" si="4"/>
        <v>0</v>
      </c>
      <c r="AA50" s="87" t="str">
        <f t="shared" si="12"/>
        <v/>
      </c>
      <c r="AB50" s="88">
        <f t="shared" si="13"/>
        <v>0</v>
      </c>
      <c r="AC50" s="88">
        <f t="shared" si="14"/>
        <v>0</v>
      </c>
    </row>
    <row r="51" spans="1:29" ht="25.15" customHeight="1" x14ac:dyDescent="0.15">
      <c r="A51" s="145">
        <f t="shared" si="3"/>
        <v>40</v>
      </c>
      <c r="B51" s="146" t="str">
        <f t="shared" si="6"/>
        <v/>
      </c>
      <c r="C51" s="147"/>
      <c r="D51" s="142" t="str">
        <f t="shared" si="7"/>
        <v/>
      </c>
      <c r="E51" s="142" t="str">
        <f t="shared" si="8"/>
        <v/>
      </c>
      <c r="F51" s="148"/>
      <c r="G51" s="148"/>
      <c r="H51" s="148"/>
      <c r="I51" s="142" t="str">
        <f t="shared" si="9"/>
        <v/>
      </c>
      <c r="J51" s="148"/>
      <c r="K51" s="144" t="str">
        <f t="shared" si="10"/>
        <v/>
      </c>
      <c r="L51" s="148"/>
      <c r="M51" s="148"/>
      <c r="N51" s="148"/>
      <c r="O51" s="142" t="str">
        <f>IF(C51="","",VLOOKUP(C51,※編集不可※選択項目!$A$2:$E$3,5,FALSE))</f>
        <v/>
      </c>
      <c r="P51" s="104"/>
      <c r="Q51" s="150"/>
      <c r="R51" s="49"/>
      <c r="S51" s="123"/>
      <c r="T51" s="86"/>
      <c r="U51" s="26"/>
      <c r="V51" s="22"/>
      <c r="W51" s="23"/>
      <c r="Y51" s="87">
        <f t="shared" si="11"/>
        <v>0</v>
      </c>
      <c r="Z51" s="87">
        <f t="shared" si="4"/>
        <v>0</v>
      </c>
      <c r="AA51" s="87" t="str">
        <f t="shared" si="12"/>
        <v/>
      </c>
      <c r="AB51" s="88">
        <f t="shared" si="13"/>
        <v>0</v>
      </c>
      <c r="AC51" s="88">
        <f t="shared" si="14"/>
        <v>0</v>
      </c>
    </row>
    <row r="52" spans="1:29" ht="25.15" customHeight="1" x14ac:dyDescent="0.15">
      <c r="A52" s="145">
        <f t="shared" si="3"/>
        <v>41</v>
      </c>
      <c r="B52" s="146" t="str">
        <f t="shared" si="6"/>
        <v/>
      </c>
      <c r="C52" s="147"/>
      <c r="D52" s="142" t="str">
        <f t="shared" si="7"/>
        <v/>
      </c>
      <c r="E52" s="142" t="str">
        <f t="shared" si="8"/>
        <v/>
      </c>
      <c r="F52" s="148"/>
      <c r="G52" s="148"/>
      <c r="H52" s="148"/>
      <c r="I52" s="142" t="str">
        <f t="shared" si="9"/>
        <v/>
      </c>
      <c r="J52" s="148"/>
      <c r="K52" s="144" t="str">
        <f t="shared" si="10"/>
        <v/>
      </c>
      <c r="L52" s="148"/>
      <c r="M52" s="148"/>
      <c r="N52" s="148"/>
      <c r="O52" s="142" t="str">
        <f>IF(C52="","",VLOOKUP(C52,※編集不可※選択項目!$A$2:$E$3,5,FALSE))</f>
        <v/>
      </c>
      <c r="P52" s="104"/>
      <c r="Q52" s="150"/>
      <c r="R52" s="49"/>
      <c r="S52" s="123"/>
      <c r="T52" s="86"/>
      <c r="U52" s="26"/>
      <c r="V52" s="22"/>
      <c r="W52" s="23"/>
      <c r="Y52" s="87">
        <f t="shared" si="11"/>
        <v>0</v>
      </c>
      <c r="Z52" s="87">
        <f t="shared" si="4"/>
        <v>0</v>
      </c>
      <c r="AA52" s="87" t="str">
        <f t="shared" si="12"/>
        <v/>
      </c>
      <c r="AB52" s="88">
        <f t="shared" si="13"/>
        <v>0</v>
      </c>
      <c r="AC52" s="88">
        <f t="shared" si="14"/>
        <v>0</v>
      </c>
    </row>
    <row r="53" spans="1:29" ht="25.15" customHeight="1" x14ac:dyDescent="0.15">
      <c r="A53" s="145">
        <f t="shared" si="3"/>
        <v>42</v>
      </c>
      <c r="B53" s="146" t="str">
        <f t="shared" si="6"/>
        <v/>
      </c>
      <c r="C53" s="147"/>
      <c r="D53" s="142" t="str">
        <f t="shared" si="7"/>
        <v/>
      </c>
      <c r="E53" s="142" t="str">
        <f t="shared" si="8"/>
        <v/>
      </c>
      <c r="F53" s="148"/>
      <c r="G53" s="148"/>
      <c r="H53" s="148"/>
      <c r="I53" s="142" t="str">
        <f t="shared" si="9"/>
        <v/>
      </c>
      <c r="J53" s="148"/>
      <c r="K53" s="144" t="str">
        <f t="shared" si="10"/>
        <v/>
      </c>
      <c r="L53" s="148"/>
      <c r="M53" s="148"/>
      <c r="N53" s="148"/>
      <c r="O53" s="142" t="str">
        <f>IF(C53="","",VLOOKUP(C53,※編集不可※選択項目!$A$2:$E$3,5,FALSE))</f>
        <v/>
      </c>
      <c r="P53" s="104"/>
      <c r="Q53" s="150"/>
      <c r="R53" s="49"/>
      <c r="S53" s="123"/>
      <c r="T53" s="86"/>
      <c r="U53" s="26"/>
      <c r="V53" s="22"/>
      <c r="W53" s="23"/>
      <c r="Y53" s="87">
        <f t="shared" si="11"/>
        <v>0</v>
      </c>
      <c r="Z53" s="87">
        <f t="shared" si="4"/>
        <v>0</v>
      </c>
      <c r="AA53" s="87" t="str">
        <f t="shared" si="12"/>
        <v/>
      </c>
      <c r="AB53" s="88">
        <f t="shared" si="13"/>
        <v>0</v>
      </c>
      <c r="AC53" s="88">
        <f t="shared" si="14"/>
        <v>0</v>
      </c>
    </row>
    <row r="54" spans="1:29" ht="25.15" customHeight="1" x14ac:dyDescent="0.15">
      <c r="A54" s="145">
        <f t="shared" si="3"/>
        <v>43</v>
      </c>
      <c r="B54" s="146" t="str">
        <f t="shared" si="6"/>
        <v/>
      </c>
      <c r="C54" s="147"/>
      <c r="D54" s="142" t="str">
        <f t="shared" si="7"/>
        <v/>
      </c>
      <c r="E54" s="142" t="str">
        <f t="shared" si="8"/>
        <v/>
      </c>
      <c r="F54" s="148"/>
      <c r="G54" s="148"/>
      <c r="H54" s="148"/>
      <c r="I54" s="142" t="str">
        <f t="shared" si="9"/>
        <v/>
      </c>
      <c r="J54" s="148"/>
      <c r="K54" s="144" t="str">
        <f t="shared" si="10"/>
        <v/>
      </c>
      <c r="L54" s="148"/>
      <c r="M54" s="148"/>
      <c r="N54" s="148"/>
      <c r="O54" s="142" t="str">
        <f>IF(C54="","",VLOOKUP(C54,※編集不可※選択項目!$A$2:$E$3,5,FALSE))</f>
        <v/>
      </c>
      <c r="P54" s="104"/>
      <c r="Q54" s="150"/>
      <c r="R54" s="49"/>
      <c r="S54" s="123"/>
      <c r="T54" s="86"/>
      <c r="U54" s="26"/>
      <c r="V54" s="22"/>
      <c r="W54" s="23"/>
      <c r="Y54" s="87">
        <f t="shared" si="11"/>
        <v>0</v>
      </c>
      <c r="Z54" s="87">
        <f t="shared" si="4"/>
        <v>0</v>
      </c>
      <c r="AA54" s="87" t="str">
        <f t="shared" si="12"/>
        <v/>
      </c>
      <c r="AB54" s="88">
        <f t="shared" si="13"/>
        <v>0</v>
      </c>
      <c r="AC54" s="88">
        <f t="shared" si="14"/>
        <v>0</v>
      </c>
    </row>
    <row r="55" spans="1:29" ht="25.15" customHeight="1" x14ac:dyDescent="0.15">
      <c r="A55" s="145">
        <f t="shared" si="3"/>
        <v>44</v>
      </c>
      <c r="B55" s="146" t="str">
        <f t="shared" si="6"/>
        <v/>
      </c>
      <c r="C55" s="147"/>
      <c r="D55" s="142" t="str">
        <f t="shared" si="7"/>
        <v/>
      </c>
      <c r="E55" s="142" t="str">
        <f t="shared" si="8"/>
        <v/>
      </c>
      <c r="F55" s="148"/>
      <c r="G55" s="148"/>
      <c r="H55" s="148"/>
      <c r="I55" s="142" t="str">
        <f t="shared" si="9"/>
        <v/>
      </c>
      <c r="J55" s="148"/>
      <c r="K55" s="144" t="str">
        <f t="shared" si="10"/>
        <v/>
      </c>
      <c r="L55" s="148"/>
      <c r="M55" s="148"/>
      <c r="N55" s="148"/>
      <c r="O55" s="142" t="str">
        <f>IF(C55="","",VLOOKUP(C55,※編集不可※選択項目!$A$2:$E$3,5,FALSE))</f>
        <v/>
      </c>
      <c r="P55" s="104"/>
      <c r="Q55" s="150"/>
      <c r="R55" s="49"/>
      <c r="S55" s="123"/>
      <c r="T55" s="86"/>
      <c r="U55" s="26"/>
      <c r="V55" s="22"/>
      <c r="W55" s="23"/>
      <c r="Y55" s="87">
        <f t="shared" si="11"/>
        <v>0</v>
      </c>
      <c r="Z55" s="87">
        <f t="shared" si="4"/>
        <v>0</v>
      </c>
      <c r="AA55" s="87" t="str">
        <f t="shared" si="12"/>
        <v/>
      </c>
      <c r="AB55" s="88">
        <f t="shared" si="13"/>
        <v>0</v>
      </c>
      <c r="AC55" s="88">
        <f t="shared" si="14"/>
        <v>0</v>
      </c>
    </row>
    <row r="56" spans="1:29" ht="25.15" customHeight="1" x14ac:dyDescent="0.15">
      <c r="A56" s="145">
        <f t="shared" si="3"/>
        <v>45</v>
      </c>
      <c r="B56" s="146" t="str">
        <f t="shared" si="6"/>
        <v/>
      </c>
      <c r="C56" s="147"/>
      <c r="D56" s="142" t="str">
        <f t="shared" si="7"/>
        <v/>
      </c>
      <c r="E56" s="142" t="str">
        <f t="shared" si="8"/>
        <v/>
      </c>
      <c r="F56" s="148"/>
      <c r="G56" s="148"/>
      <c r="H56" s="148"/>
      <c r="I56" s="142" t="str">
        <f t="shared" si="9"/>
        <v/>
      </c>
      <c r="J56" s="148"/>
      <c r="K56" s="144" t="str">
        <f t="shared" si="10"/>
        <v/>
      </c>
      <c r="L56" s="148"/>
      <c r="M56" s="148"/>
      <c r="N56" s="148"/>
      <c r="O56" s="142" t="str">
        <f>IF(C56="","",VLOOKUP(C56,※編集不可※選択項目!$A$2:$E$3,5,FALSE))</f>
        <v/>
      </c>
      <c r="P56" s="104"/>
      <c r="Q56" s="150"/>
      <c r="R56" s="49"/>
      <c r="S56" s="123"/>
      <c r="T56" s="86"/>
      <c r="U56" s="26"/>
      <c r="V56" s="22"/>
      <c r="W56" s="23"/>
      <c r="Y56" s="87">
        <f t="shared" si="11"/>
        <v>0</v>
      </c>
      <c r="Z56" s="87">
        <f t="shared" si="4"/>
        <v>0</v>
      </c>
      <c r="AA56" s="87" t="str">
        <f t="shared" si="12"/>
        <v/>
      </c>
      <c r="AB56" s="88">
        <f t="shared" si="13"/>
        <v>0</v>
      </c>
      <c r="AC56" s="88">
        <f t="shared" si="14"/>
        <v>0</v>
      </c>
    </row>
    <row r="57" spans="1:29" ht="25.15" customHeight="1" x14ac:dyDescent="0.15">
      <c r="A57" s="145">
        <f t="shared" si="3"/>
        <v>46</v>
      </c>
      <c r="B57" s="146" t="str">
        <f t="shared" si="6"/>
        <v/>
      </c>
      <c r="C57" s="147"/>
      <c r="D57" s="142" t="str">
        <f t="shared" si="7"/>
        <v/>
      </c>
      <c r="E57" s="142" t="str">
        <f t="shared" si="8"/>
        <v/>
      </c>
      <c r="F57" s="148"/>
      <c r="G57" s="148"/>
      <c r="H57" s="148"/>
      <c r="I57" s="142" t="str">
        <f t="shared" si="9"/>
        <v/>
      </c>
      <c r="J57" s="148"/>
      <c r="K57" s="144" t="str">
        <f t="shared" si="10"/>
        <v/>
      </c>
      <c r="L57" s="148"/>
      <c r="M57" s="148"/>
      <c r="N57" s="148"/>
      <c r="O57" s="142" t="str">
        <f>IF(C57="","",VLOOKUP(C57,※編集不可※選択項目!$A$2:$E$3,5,FALSE))</f>
        <v/>
      </c>
      <c r="P57" s="104"/>
      <c r="Q57" s="150"/>
      <c r="R57" s="49"/>
      <c r="S57" s="123"/>
      <c r="T57" s="86"/>
      <c r="U57" s="26"/>
      <c r="V57" s="22"/>
      <c r="W57" s="23"/>
      <c r="Y57" s="87">
        <f t="shared" si="11"/>
        <v>0</v>
      </c>
      <c r="Z57" s="87">
        <f t="shared" si="4"/>
        <v>0</v>
      </c>
      <c r="AA57" s="87" t="str">
        <f t="shared" si="12"/>
        <v/>
      </c>
      <c r="AB57" s="88">
        <f t="shared" si="13"/>
        <v>0</v>
      </c>
      <c r="AC57" s="88">
        <f t="shared" si="14"/>
        <v>0</v>
      </c>
    </row>
    <row r="58" spans="1:29" ht="25.15" customHeight="1" x14ac:dyDescent="0.15">
      <c r="A58" s="145">
        <f t="shared" si="3"/>
        <v>47</v>
      </c>
      <c r="B58" s="146" t="str">
        <f t="shared" si="6"/>
        <v/>
      </c>
      <c r="C58" s="147"/>
      <c r="D58" s="142" t="str">
        <f t="shared" si="7"/>
        <v/>
      </c>
      <c r="E58" s="142" t="str">
        <f t="shared" si="8"/>
        <v/>
      </c>
      <c r="F58" s="148"/>
      <c r="G58" s="148"/>
      <c r="H58" s="148"/>
      <c r="I58" s="142" t="str">
        <f t="shared" si="9"/>
        <v/>
      </c>
      <c r="J58" s="148"/>
      <c r="K58" s="144" t="str">
        <f t="shared" si="10"/>
        <v/>
      </c>
      <c r="L58" s="148"/>
      <c r="M58" s="148"/>
      <c r="N58" s="148"/>
      <c r="O58" s="142" t="str">
        <f>IF(C58="","",VLOOKUP(C58,※編集不可※選択項目!$A$2:$E$3,5,FALSE))</f>
        <v/>
      </c>
      <c r="P58" s="104"/>
      <c r="Q58" s="150"/>
      <c r="R58" s="49"/>
      <c r="S58" s="123"/>
      <c r="T58" s="86"/>
      <c r="U58" s="26"/>
      <c r="V58" s="22"/>
      <c r="W58" s="23"/>
      <c r="Y58" s="87">
        <f t="shared" si="11"/>
        <v>0</v>
      </c>
      <c r="Z58" s="87">
        <f t="shared" si="4"/>
        <v>0</v>
      </c>
      <c r="AA58" s="87" t="str">
        <f t="shared" si="12"/>
        <v/>
      </c>
      <c r="AB58" s="88">
        <f t="shared" si="13"/>
        <v>0</v>
      </c>
      <c r="AC58" s="88">
        <f t="shared" si="14"/>
        <v>0</v>
      </c>
    </row>
    <row r="59" spans="1:29" ht="25.15" customHeight="1" x14ac:dyDescent="0.15">
      <c r="A59" s="145">
        <f t="shared" si="3"/>
        <v>48</v>
      </c>
      <c r="B59" s="146" t="str">
        <f t="shared" si="6"/>
        <v/>
      </c>
      <c r="C59" s="147"/>
      <c r="D59" s="142" t="str">
        <f t="shared" si="7"/>
        <v/>
      </c>
      <c r="E59" s="142" t="str">
        <f t="shared" si="8"/>
        <v/>
      </c>
      <c r="F59" s="148"/>
      <c r="G59" s="148"/>
      <c r="H59" s="148"/>
      <c r="I59" s="142" t="str">
        <f t="shared" si="9"/>
        <v/>
      </c>
      <c r="J59" s="148"/>
      <c r="K59" s="144" t="str">
        <f t="shared" si="10"/>
        <v/>
      </c>
      <c r="L59" s="148"/>
      <c r="M59" s="148"/>
      <c r="N59" s="148"/>
      <c r="O59" s="142" t="str">
        <f>IF(C59="","",VLOOKUP(C59,※編集不可※選択項目!$A$2:$E$3,5,FALSE))</f>
        <v/>
      </c>
      <c r="P59" s="104"/>
      <c r="Q59" s="150"/>
      <c r="R59" s="49"/>
      <c r="S59" s="123"/>
      <c r="T59" s="86"/>
      <c r="U59" s="26"/>
      <c r="V59" s="22"/>
      <c r="W59" s="23"/>
      <c r="Y59" s="87">
        <f t="shared" si="11"/>
        <v>0</v>
      </c>
      <c r="Z59" s="87">
        <f t="shared" si="4"/>
        <v>0</v>
      </c>
      <c r="AA59" s="87" t="str">
        <f t="shared" si="12"/>
        <v/>
      </c>
      <c r="AB59" s="88">
        <f t="shared" si="13"/>
        <v>0</v>
      </c>
      <c r="AC59" s="88">
        <f t="shared" si="14"/>
        <v>0</v>
      </c>
    </row>
    <row r="60" spans="1:29" ht="25.15" customHeight="1" x14ac:dyDescent="0.15">
      <c r="A60" s="145">
        <f t="shared" si="3"/>
        <v>49</v>
      </c>
      <c r="B60" s="146" t="str">
        <f t="shared" si="6"/>
        <v/>
      </c>
      <c r="C60" s="147"/>
      <c r="D60" s="142" t="str">
        <f t="shared" si="7"/>
        <v/>
      </c>
      <c r="E60" s="142" t="str">
        <f t="shared" si="8"/>
        <v/>
      </c>
      <c r="F60" s="148"/>
      <c r="G60" s="148"/>
      <c r="H60" s="148"/>
      <c r="I60" s="142" t="str">
        <f t="shared" si="9"/>
        <v/>
      </c>
      <c r="J60" s="148"/>
      <c r="K60" s="144" t="str">
        <f t="shared" si="10"/>
        <v/>
      </c>
      <c r="L60" s="148"/>
      <c r="M60" s="148"/>
      <c r="N60" s="148"/>
      <c r="O60" s="142" t="str">
        <f>IF(C60="","",VLOOKUP(C60,※編集不可※選択項目!$A$2:$E$3,5,FALSE))</f>
        <v/>
      </c>
      <c r="P60" s="104"/>
      <c r="Q60" s="150"/>
      <c r="R60" s="49"/>
      <c r="S60" s="123"/>
      <c r="T60" s="86"/>
      <c r="U60" s="26"/>
      <c r="V60" s="22"/>
      <c r="W60" s="23"/>
      <c r="Y60" s="87">
        <f t="shared" si="11"/>
        <v>0</v>
      </c>
      <c r="Z60" s="87">
        <f t="shared" si="4"/>
        <v>0</v>
      </c>
      <c r="AA60" s="87" t="str">
        <f t="shared" si="12"/>
        <v/>
      </c>
      <c r="AB60" s="88">
        <f t="shared" si="13"/>
        <v>0</v>
      </c>
      <c r="AC60" s="88">
        <f t="shared" si="14"/>
        <v>0</v>
      </c>
    </row>
    <row r="61" spans="1:29" ht="25.15" customHeight="1" x14ac:dyDescent="0.15">
      <c r="A61" s="145">
        <f t="shared" si="3"/>
        <v>50</v>
      </c>
      <c r="B61" s="146" t="str">
        <f t="shared" si="6"/>
        <v/>
      </c>
      <c r="C61" s="147"/>
      <c r="D61" s="142" t="str">
        <f t="shared" si="7"/>
        <v/>
      </c>
      <c r="E61" s="142" t="str">
        <f t="shared" si="8"/>
        <v/>
      </c>
      <c r="F61" s="148"/>
      <c r="G61" s="148"/>
      <c r="H61" s="148"/>
      <c r="I61" s="142" t="str">
        <f t="shared" si="9"/>
        <v/>
      </c>
      <c r="J61" s="148"/>
      <c r="K61" s="144" t="str">
        <f t="shared" si="10"/>
        <v/>
      </c>
      <c r="L61" s="148"/>
      <c r="M61" s="148"/>
      <c r="N61" s="148"/>
      <c r="O61" s="142" t="str">
        <f>IF(C61="","",VLOOKUP(C61,※編集不可※選択項目!$A$2:$E$3,5,FALSE))</f>
        <v/>
      </c>
      <c r="P61" s="104"/>
      <c r="Q61" s="150"/>
      <c r="R61" s="49"/>
      <c r="S61" s="123"/>
      <c r="T61" s="86"/>
      <c r="U61" s="26"/>
      <c r="V61" s="22"/>
      <c r="W61" s="23"/>
      <c r="Y61" s="87">
        <f t="shared" si="11"/>
        <v>0</v>
      </c>
      <c r="Z61" s="87">
        <f t="shared" si="4"/>
        <v>0</v>
      </c>
      <c r="AA61" s="87" t="str">
        <f t="shared" si="12"/>
        <v/>
      </c>
      <c r="AB61" s="88">
        <f t="shared" si="13"/>
        <v>0</v>
      </c>
      <c r="AC61" s="88">
        <f t="shared" si="14"/>
        <v>0</v>
      </c>
    </row>
    <row r="62" spans="1:29" ht="25.15" customHeight="1" x14ac:dyDescent="0.15">
      <c r="A62" s="145">
        <f t="shared" si="3"/>
        <v>51</v>
      </c>
      <c r="B62" s="146" t="str">
        <f t="shared" si="6"/>
        <v/>
      </c>
      <c r="C62" s="147"/>
      <c r="D62" s="142" t="str">
        <f t="shared" si="7"/>
        <v/>
      </c>
      <c r="E62" s="142" t="str">
        <f t="shared" si="8"/>
        <v/>
      </c>
      <c r="F62" s="148"/>
      <c r="G62" s="148"/>
      <c r="H62" s="148"/>
      <c r="I62" s="142" t="str">
        <f t="shared" si="9"/>
        <v/>
      </c>
      <c r="J62" s="148"/>
      <c r="K62" s="144" t="str">
        <f t="shared" si="10"/>
        <v/>
      </c>
      <c r="L62" s="148"/>
      <c r="M62" s="148"/>
      <c r="N62" s="148"/>
      <c r="O62" s="142" t="str">
        <f>IF(C62="","",VLOOKUP(C62,※編集不可※選択項目!$A$2:$E$3,5,FALSE))</f>
        <v/>
      </c>
      <c r="P62" s="104"/>
      <c r="Q62" s="150"/>
      <c r="R62" s="49"/>
      <c r="S62" s="123"/>
      <c r="T62" s="86"/>
      <c r="U62" s="26"/>
      <c r="V62" s="22"/>
      <c r="W62" s="23"/>
      <c r="Y62" s="87">
        <f t="shared" si="11"/>
        <v>0</v>
      </c>
      <c r="Z62" s="87">
        <f t="shared" si="4"/>
        <v>0</v>
      </c>
      <c r="AA62" s="87" t="str">
        <f t="shared" si="12"/>
        <v/>
      </c>
      <c r="AB62" s="88">
        <f t="shared" si="13"/>
        <v>0</v>
      </c>
      <c r="AC62" s="88">
        <f t="shared" si="14"/>
        <v>0</v>
      </c>
    </row>
    <row r="63" spans="1:29" ht="25.15" customHeight="1" x14ac:dyDescent="0.15">
      <c r="A63" s="145">
        <f t="shared" si="3"/>
        <v>52</v>
      </c>
      <c r="B63" s="146" t="str">
        <f t="shared" si="6"/>
        <v/>
      </c>
      <c r="C63" s="147"/>
      <c r="D63" s="142" t="str">
        <f t="shared" si="7"/>
        <v/>
      </c>
      <c r="E63" s="142" t="str">
        <f t="shared" si="8"/>
        <v/>
      </c>
      <c r="F63" s="148"/>
      <c r="G63" s="148"/>
      <c r="H63" s="148"/>
      <c r="I63" s="142" t="str">
        <f t="shared" si="9"/>
        <v/>
      </c>
      <c r="J63" s="148"/>
      <c r="K63" s="144" t="str">
        <f t="shared" si="10"/>
        <v/>
      </c>
      <c r="L63" s="148"/>
      <c r="M63" s="148"/>
      <c r="N63" s="148"/>
      <c r="O63" s="142" t="str">
        <f>IF(C63="","",VLOOKUP(C63,※編集不可※選択項目!$A$2:$E$3,5,FALSE))</f>
        <v/>
      </c>
      <c r="P63" s="104"/>
      <c r="Q63" s="150"/>
      <c r="R63" s="49"/>
      <c r="S63" s="123"/>
      <c r="T63" s="86"/>
      <c r="U63" s="26"/>
      <c r="V63" s="22"/>
      <c r="W63" s="23"/>
      <c r="Y63" s="87">
        <f t="shared" si="11"/>
        <v>0</v>
      </c>
      <c r="Z63" s="87">
        <f t="shared" si="4"/>
        <v>0</v>
      </c>
      <c r="AA63" s="87" t="str">
        <f t="shared" si="12"/>
        <v/>
      </c>
      <c r="AB63" s="88">
        <f t="shared" si="13"/>
        <v>0</v>
      </c>
      <c r="AC63" s="88">
        <f t="shared" si="14"/>
        <v>0</v>
      </c>
    </row>
    <row r="64" spans="1:29" ht="25.15" customHeight="1" x14ac:dyDescent="0.15">
      <c r="A64" s="145">
        <f t="shared" si="3"/>
        <v>53</v>
      </c>
      <c r="B64" s="146" t="str">
        <f t="shared" si="6"/>
        <v/>
      </c>
      <c r="C64" s="147"/>
      <c r="D64" s="142" t="str">
        <f t="shared" si="7"/>
        <v/>
      </c>
      <c r="E64" s="142" t="str">
        <f t="shared" si="8"/>
        <v/>
      </c>
      <c r="F64" s="148"/>
      <c r="G64" s="148"/>
      <c r="H64" s="148"/>
      <c r="I64" s="142" t="str">
        <f t="shared" si="9"/>
        <v/>
      </c>
      <c r="J64" s="148"/>
      <c r="K64" s="144" t="str">
        <f t="shared" si="10"/>
        <v/>
      </c>
      <c r="L64" s="148"/>
      <c r="M64" s="148"/>
      <c r="N64" s="148"/>
      <c r="O64" s="142" t="str">
        <f>IF(C64="","",VLOOKUP(C64,※編集不可※選択項目!$A$2:$E$3,5,FALSE))</f>
        <v/>
      </c>
      <c r="P64" s="104"/>
      <c r="Q64" s="150"/>
      <c r="R64" s="49"/>
      <c r="S64" s="123"/>
      <c r="T64" s="86"/>
      <c r="U64" s="26"/>
      <c r="V64" s="22"/>
      <c r="W64" s="23"/>
      <c r="Y64" s="87">
        <f t="shared" si="11"/>
        <v>0</v>
      </c>
      <c r="Z64" s="87">
        <f t="shared" si="4"/>
        <v>0</v>
      </c>
      <c r="AA64" s="87" t="str">
        <f t="shared" si="12"/>
        <v/>
      </c>
      <c r="AB64" s="88">
        <f t="shared" si="13"/>
        <v>0</v>
      </c>
      <c r="AC64" s="88">
        <f t="shared" si="14"/>
        <v>0</v>
      </c>
    </row>
    <row r="65" spans="1:29" ht="25.15" customHeight="1" x14ac:dyDescent="0.15">
      <c r="A65" s="145">
        <f t="shared" si="3"/>
        <v>54</v>
      </c>
      <c r="B65" s="146" t="str">
        <f t="shared" si="6"/>
        <v/>
      </c>
      <c r="C65" s="147"/>
      <c r="D65" s="142" t="str">
        <f t="shared" si="7"/>
        <v/>
      </c>
      <c r="E65" s="142" t="str">
        <f t="shared" si="8"/>
        <v/>
      </c>
      <c r="F65" s="148"/>
      <c r="G65" s="148"/>
      <c r="H65" s="148"/>
      <c r="I65" s="142" t="str">
        <f t="shared" si="9"/>
        <v/>
      </c>
      <c r="J65" s="148"/>
      <c r="K65" s="144" t="str">
        <f t="shared" si="10"/>
        <v/>
      </c>
      <c r="L65" s="148"/>
      <c r="M65" s="148"/>
      <c r="N65" s="148"/>
      <c r="O65" s="142" t="str">
        <f>IF(C65="","",VLOOKUP(C65,※編集不可※選択項目!$A$2:$E$3,5,FALSE))</f>
        <v/>
      </c>
      <c r="P65" s="104"/>
      <c r="Q65" s="150"/>
      <c r="R65" s="49"/>
      <c r="S65" s="123"/>
      <c r="T65" s="86"/>
      <c r="U65" s="26"/>
      <c r="V65" s="22"/>
      <c r="W65" s="23"/>
      <c r="Y65" s="87">
        <f t="shared" si="11"/>
        <v>0</v>
      </c>
      <c r="Z65" s="87">
        <f t="shared" si="4"/>
        <v>0</v>
      </c>
      <c r="AA65" s="87" t="str">
        <f t="shared" si="12"/>
        <v/>
      </c>
      <c r="AB65" s="88">
        <f t="shared" si="13"/>
        <v>0</v>
      </c>
      <c r="AC65" s="88">
        <f t="shared" si="14"/>
        <v>0</v>
      </c>
    </row>
    <row r="66" spans="1:29" ht="25.15" customHeight="1" x14ac:dyDescent="0.15">
      <c r="A66" s="145">
        <f t="shared" si="3"/>
        <v>55</v>
      </c>
      <c r="B66" s="146" t="str">
        <f t="shared" si="6"/>
        <v/>
      </c>
      <c r="C66" s="147"/>
      <c r="D66" s="142" t="str">
        <f t="shared" si="7"/>
        <v/>
      </c>
      <c r="E66" s="142" t="str">
        <f t="shared" si="8"/>
        <v/>
      </c>
      <c r="F66" s="148"/>
      <c r="G66" s="148"/>
      <c r="H66" s="148"/>
      <c r="I66" s="142" t="str">
        <f t="shared" si="9"/>
        <v/>
      </c>
      <c r="J66" s="148"/>
      <c r="K66" s="144" t="str">
        <f t="shared" si="10"/>
        <v/>
      </c>
      <c r="L66" s="148"/>
      <c r="M66" s="148"/>
      <c r="N66" s="148"/>
      <c r="O66" s="142" t="str">
        <f>IF(C66="","",VLOOKUP(C66,※編集不可※選択項目!$A$2:$E$3,5,FALSE))</f>
        <v/>
      </c>
      <c r="P66" s="104"/>
      <c r="Q66" s="150"/>
      <c r="R66" s="49"/>
      <c r="S66" s="123"/>
      <c r="T66" s="86"/>
      <c r="U66" s="26"/>
      <c r="V66" s="22"/>
      <c r="W66" s="23"/>
      <c r="Y66" s="87">
        <f t="shared" si="11"/>
        <v>0</v>
      </c>
      <c r="Z66" s="87">
        <f t="shared" si="4"/>
        <v>0</v>
      </c>
      <c r="AA66" s="87" t="str">
        <f t="shared" si="12"/>
        <v/>
      </c>
      <c r="AB66" s="88">
        <f t="shared" si="13"/>
        <v>0</v>
      </c>
      <c r="AC66" s="88">
        <f t="shared" si="14"/>
        <v>0</v>
      </c>
    </row>
    <row r="67" spans="1:29" ht="25.15" customHeight="1" x14ac:dyDescent="0.15">
      <c r="A67" s="145">
        <f t="shared" si="3"/>
        <v>56</v>
      </c>
      <c r="B67" s="146" t="str">
        <f t="shared" si="6"/>
        <v/>
      </c>
      <c r="C67" s="147"/>
      <c r="D67" s="142" t="str">
        <f t="shared" si="7"/>
        <v/>
      </c>
      <c r="E67" s="142" t="str">
        <f t="shared" si="8"/>
        <v/>
      </c>
      <c r="F67" s="148"/>
      <c r="G67" s="148"/>
      <c r="H67" s="148"/>
      <c r="I67" s="142" t="str">
        <f t="shared" si="9"/>
        <v/>
      </c>
      <c r="J67" s="148"/>
      <c r="K67" s="144" t="str">
        <f t="shared" si="10"/>
        <v/>
      </c>
      <c r="L67" s="148"/>
      <c r="M67" s="148"/>
      <c r="N67" s="148"/>
      <c r="O67" s="142" t="str">
        <f>IF(C67="","",VLOOKUP(C67,※編集不可※選択項目!$A$2:$E$3,5,FALSE))</f>
        <v/>
      </c>
      <c r="P67" s="104"/>
      <c r="Q67" s="150"/>
      <c r="R67" s="49"/>
      <c r="S67" s="123"/>
      <c r="T67" s="86"/>
      <c r="U67" s="26"/>
      <c r="V67" s="22"/>
      <c r="W67" s="23"/>
      <c r="Y67" s="87">
        <f t="shared" si="11"/>
        <v>0</v>
      </c>
      <c r="Z67" s="87">
        <f t="shared" si="4"/>
        <v>0</v>
      </c>
      <c r="AA67" s="87" t="str">
        <f t="shared" si="12"/>
        <v/>
      </c>
      <c r="AB67" s="88">
        <f t="shared" si="13"/>
        <v>0</v>
      </c>
      <c r="AC67" s="88">
        <f t="shared" si="14"/>
        <v>0</v>
      </c>
    </row>
    <row r="68" spans="1:29" ht="25.15" customHeight="1" x14ac:dyDescent="0.15">
      <c r="A68" s="145">
        <f t="shared" si="3"/>
        <v>57</v>
      </c>
      <c r="B68" s="146" t="str">
        <f t="shared" si="6"/>
        <v/>
      </c>
      <c r="C68" s="147"/>
      <c r="D68" s="142" t="str">
        <f t="shared" si="7"/>
        <v/>
      </c>
      <c r="E68" s="142" t="str">
        <f t="shared" si="8"/>
        <v/>
      </c>
      <c r="F68" s="148"/>
      <c r="G68" s="148"/>
      <c r="H68" s="148"/>
      <c r="I68" s="142" t="str">
        <f t="shared" si="9"/>
        <v/>
      </c>
      <c r="J68" s="148"/>
      <c r="K68" s="144" t="str">
        <f t="shared" si="10"/>
        <v/>
      </c>
      <c r="L68" s="148"/>
      <c r="M68" s="148"/>
      <c r="N68" s="148"/>
      <c r="O68" s="142" t="str">
        <f>IF(C68="","",VLOOKUP(C68,※編集不可※選択項目!$A$2:$E$3,5,FALSE))</f>
        <v/>
      </c>
      <c r="P68" s="104"/>
      <c r="Q68" s="150"/>
      <c r="R68" s="49"/>
      <c r="S68" s="123"/>
      <c r="T68" s="86"/>
      <c r="U68" s="26"/>
      <c r="V68" s="22"/>
      <c r="W68" s="23"/>
      <c r="Y68" s="87">
        <f t="shared" si="11"/>
        <v>0</v>
      </c>
      <c r="Z68" s="87">
        <f t="shared" si="4"/>
        <v>0</v>
      </c>
      <c r="AA68" s="87" t="str">
        <f t="shared" si="12"/>
        <v/>
      </c>
      <c r="AB68" s="88">
        <f t="shared" si="13"/>
        <v>0</v>
      </c>
      <c r="AC68" s="88">
        <f t="shared" si="14"/>
        <v>0</v>
      </c>
    </row>
    <row r="69" spans="1:29" ht="25.15" customHeight="1" x14ac:dyDescent="0.15">
      <c r="A69" s="145">
        <f t="shared" si="3"/>
        <v>58</v>
      </c>
      <c r="B69" s="146" t="str">
        <f t="shared" si="6"/>
        <v/>
      </c>
      <c r="C69" s="147"/>
      <c r="D69" s="142" t="str">
        <f t="shared" si="7"/>
        <v/>
      </c>
      <c r="E69" s="142" t="str">
        <f t="shared" si="8"/>
        <v/>
      </c>
      <c r="F69" s="148"/>
      <c r="G69" s="148"/>
      <c r="H69" s="148"/>
      <c r="I69" s="142" t="str">
        <f t="shared" si="9"/>
        <v/>
      </c>
      <c r="J69" s="148"/>
      <c r="K69" s="144" t="str">
        <f t="shared" si="10"/>
        <v/>
      </c>
      <c r="L69" s="148"/>
      <c r="M69" s="148"/>
      <c r="N69" s="148"/>
      <c r="O69" s="142" t="str">
        <f>IF(C69="","",VLOOKUP(C69,※編集不可※選択項目!$A$2:$E$3,5,FALSE))</f>
        <v/>
      </c>
      <c r="P69" s="104"/>
      <c r="Q69" s="150"/>
      <c r="R69" s="49"/>
      <c r="S69" s="123"/>
      <c r="T69" s="86"/>
      <c r="U69" s="26"/>
      <c r="V69" s="22"/>
      <c r="W69" s="23"/>
      <c r="Y69" s="87">
        <f t="shared" si="11"/>
        <v>0</v>
      </c>
      <c r="Z69" s="87">
        <f t="shared" si="4"/>
        <v>0</v>
      </c>
      <c r="AA69" s="87" t="str">
        <f t="shared" si="12"/>
        <v/>
      </c>
      <c r="AB69" s="88">
        <f t="shared" si="13"/>
        <v>0</v>
      </c>
      <c r="AC69" s="88">
        <f t="shared" si="14"/>
        <v>0</v>
      </c>
    </row>
    <row r="70" spans="1:29" ht="25.15" customHeight="1" x14ac:dyDescent="0.15">
      <c r="A70" s="145">
        <f t="shared" si="3"/>
        <v>59</v>
      </c>
      <c r="B70" s="146" t="str">
        <f t="shared" si="6"/>
        <v/>
      </c>
      <c r="C70" s="147"/>
      <c r="D70" s="142" t="str">
        <f t="shared" si="7"/>
        <v/>
      </c>
      <c r="E70" s="142" t="str">
        <f t="shared" si="8"/>
        <v/>
      </c>
      <c r="F70" s="148"/>
      <c r="G70" s="148"/>
      <c r="H70" s="148"/>
      <c r="I70" s="142" t="str">
        <f t="shared" si="9"/>
        <v/>
      </c>
      <c r="J70" s="148"/>
      <c r="K70" s="144" t="str">
        <f t="shared" si="10"/>
        <v/>
      </c>
      <c r="L70" s="148"/>
      <c r="M70" s="148"/>
      <c r="N70" s="148"/>
      <c r="O70" s="142" t="str">
        <f>IF(C70="","",VLOOKUP(C70,※編集不可※選択項目!$A$2:$E$3,5,FALSE))</f>
        <v/>
      </c>
      <c r="P70" s="104"/>
      <c r="Q70" s="150"/>
      <c r="R70" s="49"/>
      <c r="S70" s="123"/>
      <c r="T70" s="86"/>
      <c r="U70" s="26"/>
      <c r="V70" s="22"/>
      <c r="W70" s="23"/>
      <c r="Y70" s="87">
        <f t="shared" si="11"/>
        <v>0</v>
      </c>
      <c r="Z70" s="87">
        <f t="shared" si="4"/>
        <v>0</v>
      </c>
      <c r="AA70" s="87" t="str">
        <f t="shared" si="12"/>
        <v/>
      </c>
      <c r="AB70" s="88">
        <f t="shared" si="13"/>
        <v>0</v>
      </c>
      <c r="AC70" s="88">
        <f t="shared" si="14"/>
        <v>0</v>
      </c>
    </row>
    <row r="71" spans="1:29" ht="25.15" customHeight="1" x14ac:dyDescent="0.15">
      <c r="A71" s="145">
        <f t="shared" si="3"/>
        <v>60</v>
      </c>
      <c r="B71" s="146" t="str">
        <f t="shared" si="6"/>
        <v/>
      </c>
      <c r="C71" s="147"/>
      <c r="D71" s="142" t="str">
        <f t="shared" si="7"/>
        <v/>
      </c>
      <c r="E71" s="142" t="str">
        <f t="shared" si="8"/>
        <v/>
      </c>
      <c r="F71" s="148"/>
      <c r="G71" s="148"/>
      <c r="H71" s="148"/>
      <c r="I71" s="142" t="str">
        <f t="shared" si="9"/>
        <v/>
      </c>
      <c r="J71" s="148"/>
      <c r="K71" s="144" t="str">
        <f t="shared" si="10"/>
        <v/>
      </c>
      <c r="L71" s="148"/>
      <c r="M71" s="148"/>
      <c r="N71" s="148"/>
      <c r="O71" s="142" t="str">
        <f>IF(C71="","",VLOOKUP(C71,※編集不可※選択項目!$A$2:$E$3,5,FALSE))</f>
        <v/>
      </c>
      <c r="P71" s="104"/>
      <c r="Q71" s="150"/>
      <c r="R71" s="49"/>
      <c r="S71" s="123"/>
      <c r="T71" s="86"/>
      <c r="U71" s="26"/>
      <c r="V71" s="22"/>
      <c r="W71" s="23"/>
      <c r="Y71" s="87">
        <f t="shared" si="11"/>
        <v>0</v>
      </c>
      <c r="Z71" s="87">
        <f t="shared" si="4"/>
        <v>0</v>
      </c>
      <c r="AA71" s="87" t="str">
        <f t="shared" si="12"/>
        <v/>
      </c>
      <c r="AB71" s="88">
        <f t="shared" si="13"/>
        <v>0</v>
      </c>
      <c r="AC71" s="88">
        <f t="shared" si="14"/>
        <v>0</v>
      </c>
    </row>
    <row r="72" spans="1:29" ht="25.15" customHeight="1" x14ac:dyDescent="0.15">
      <c r="A72" s="145">
        <f t="shared" si="3"/>
        <v>61</v>
      </c>
      <c r="B72" s="146" t="str">
        <f t="shared" si="6"/>
        <v/>
      </c>
      <c r="C72" s="147"/>
      <c r="D72" s="142" t="str">
        <f t="shared" si="7"/>
        <v/>
      </c>
      <c r="E72" s="142" t="str">
        <f t="shared" si="8"/>
        <v/>
      </c>
      <c r="F72" s="148"/>
      <c r="G72" s="148"/>
      <c r="H72" s="148"/>
      <c r="I72" s="142" t="str">
        <f t="shared" si="9"/>
        <v/>
      </c>
      <c r="J72" s="148"/>
      <c r="K72" s="144" t="str">
        <f t="shared" si="10"/>
        <v/>
      </c>
      <c r="L72" s="148"/>
      <c r="M72" s="148"/>
      <c r="N72" s="148"/>
      <c r="O72" s="142" t="str">
        <f>IF(C72="","",VLOOKUP(C72,※編集不可※選択項目!$A$2:$E$3,5,FALSE))</f>
        <v/>
      </c>
      <c r="P72" s="104"/>
      <c r="Q72" s="150"/>
      <c r="R72" s="49"/>
      <c r="S72" s="123"/>
      <c r="T72" s="86"/>
      <c r="U72" s="26"/>
      <c r="V72" s="22"/>
      <c r="W72" s="23"/>
      <c r="Y72" s="87">
        <f t="shared" si="11"/>
        <v>0</v>
      </c>
      <c r="Z72" s="87">
        <f t="shared" si="4"/>
        <v>0</v>
      </c>
      <c r="AA72" s="87" t="str">
        <f t="shared" si="12"/>
        <v/>
      </c>
      <c r="AB72" s="88">
        <f t="shared" si="13"/>
        <v>0</v>
      </c>
      <c r="AC72" s="88">
        <f t="shared" si="14"/>
        <v>0</v>
      </c>
    </row>
    <row r="73" spans="1:29" ht="25.15" customHeight="1" x14ac:dyDescent="0.15">
      <c r="A73" s="145">
        <f t="shared" si="3"/>
        <v>62</v>
      </c>
      <c r="B73" s="146" t="str">
        <f t="shared" si="6"/>
        <v/>
      </c>
      <c r="C73" s="147"/>
      <c r="D73" s="142" t="str">
        <f t="shared" si="7"/>
        <v/>
      </c>
      <c r="E73" s="142" t="str">
        <f t="shared" si="8"/>
        <v/>
      </c>
      <c r="F73" s="148"/>
      <c r="G73" s="148"/>
      <c r="H73" s="148"/>
      <c r="I73" s="142" t="str">
        <f t="shared" si="9"/>
        <v/>
      </c>
      <c r="J73" s="148"/>
      <c r="K73" s="144" t="str">
        <f t="shared" si="10"/>
        <v/>
      </c>
      <c r="L73" s="148"/>
      <c r="M73" s="148"/>
      <c r="N73" s="148"/>
      <c r="O73" s="142" t="str">
        <f>IF(C73="","",VLOOKUP(C73,※編集不可※選択項目!$A$2:$E$3,5,FALSE))</f>
        <v/>
      </c>
      <c r="P73" s="104"/>
      <c r="Q73" s="150"/>
      <c r="R73" s="49"/>
      <c r="S73" s="123"/>
      <c r="T73" s="86"/>
      <c r="U73" s="26"/>
      <c r="V73" s="22"/>
      <c r="W73" s="23"/>
      <c r="Y73" s="87">
        <f t="shared" si="11"/>
        <v>0</v>
      </c>
      <c r="Z73" s="87">
        <f t="shared" si="4"/>
        <v>0</v>
      </c>
      <c r="AA73" s="87" t="str">
        <f t="shared" si="12"/>
        <v/>
      </c>
      <c r="AB73" s="88">
        <f t="shared" si="13"/>
        <v>0</v>
      </c>
      <c r="AC73" s="88">
        <f t="shared" si="14"/>
        <v>0</v>
      </c>
    </row>
    <row r="74" spans="1:29" ht="25.15" customHeight="1" x14ac:dyDescent="0.15">
      <c r="A74" s="145">
        <f t="shared" si="3"/>
        <v>63</v>
      </c>
      <c r="B74" s="146" t="str">
        <f t="shared" si="6"/>
        <v/>
      </c>
      <c r="C74" s="147"/>
      <c r="D74" s="142" t="str">
        <f t="shared" si="7"/>
        <v/>
      </c>
      <c r="E74" s="142" t="str">
        <f t="shared" si="8"/>
        <v/>
      </c>
      <c r="F74" s="148"/>
      <c r="G74" s="148"/>
      <c r="H74" s="148"/>
      <c r="I74" s="142" t="str">
        <f t="shared" si="9"/>
        <v/>
      </c>
      <c r="J74" s="148"/>
      <c r="K74" s="144" t="str">
        <f t="shared" si="10"/>
        <v/>
      </c>
      <c r="L74" s="148"/>
      <c r="M74" s="148"/>
      <c r="N74" s="148"/>
      <c r="O74" s="142" t="str">
        <f>IF(C74="","",VLOOKUP(C74,※編集不可※選択項目!$A$2:$E$3,5,FALSE))</f>
        <v/>
      </c>
      <c r="P74" s="104"/>
      <c r="Q74" s="150"/>
      <c r="R74" s="49"/>
      <c r="S74" s="123"/>
      <c r="T74" s="86"/>
      <c r="U74" s="26"/>
      <c r="V74" s="22"/>
      <c r="W74" s="23"/>
      <c r="Y74" s="87">
        <f t="shared" si="11"/>
        <v>0</v>
      </c>
      <c r="Z74" s="87">
        <f t="shared" si="4"/>
        <v>0</v>
      </c>
      <c r="AA74" s="87" t="str">
        <f t="shared" si="12"/>
        <v/>
      </c>
      <c r="AB74" s="88">
        <f t="shared" si="13"/>
        <v>0</v>
      </c>
      <c r="AC74" s="88">
        <f t="shared" si="14"/>
        <v>0</v>
      </c>
    </row>
    <row r="75" spans="1:29" ht="25.15" customHeight="1" x14ac:dyDescent="0.15">
      <c r="A75" s="145">
        <f t="shared" si="3"/>
        <v>64</v>
      </c>
      <c r="B75" s="146" t="str">
        <f t="shared" si="6"/>
        <v/>
      </c>
      <c r="C75" s="147"/>
      <c r="D75" s="142" t="str">
        <f t="shared" si="7"/>
        <v/>
      </c>
      <c r="E75" s="142" t="str">
        <f t="shared" si="8"/>
        <v/>
      </c>
      <c r="F75" s="148"/>
      <c r="G75" s="148"/>
      <c r="H75" s="148"/>
      <c r="I75" s="142" t="str">
        <f t="shared" si="9"/>
        <v/>
      </c>
      <c r="J75" s="148"/>
      <c r="K75" s="144" t="str">
        <f t="shared" si="10"/>
        <v/>
      </c>
      <c r="L75" s="148"/>
      <c r="M75" s="148"/>
      <c r="N75" s="148"/>
      <c r="O75" s="142" t="str">
        <f>IF(C75="","",VLOOKUP(C75,※編集不可※選択項目!$A$2:$E$3,5,FALSE))</f>
        <v/>
      </c>
      <c r="P75" s="104"/>
      <c r="Q75" s="150"/>
      <c r="R75" s="49"/>
      <c r="S75" s="123"/>
      <c r="T75" s="86"/>
      <c r="U75" s="26"/>
      <c r="V75" s="22"/>
      <c r="W75" s="23"/>
      <c r="Y75" s="87">
        <f t="shared" si="11"/>
        <v>0</v>
      </c>
      <c r="Z75" s="87">
        <f t="shared" si="4"/>
        <v>0</v>
      </c>
      <c r="AA75" s="87" t="str">
        <f t="shared" si="12"/>
        <v/>
      </c>
      <c r="AB75" s="88">
        <f t="shared" si="13"/>
        <v>0</v>
      </c>
      <c r="AC75" s="88">
        <f t="shared" si="14"/>
        <v>0</v>
      </c>
    </row>
    <row r="76" spans="1:29" ht="25.15" customHeight="1" x14ac:dyDescent="0.15">
      <c r="A76" s="145">
        <f t="shared" ref="A76:A139" si="15">ROW()-11</f>
        <v>65</v>
      </c>
      <c r="B76" s="146" t="str">
        <f t="shared" si="6"/>
        <v/>
      </c>
      <c r="C76" s="147"/>
      <c r="D76" s="142" t="str">
        <f t="shared" si="7"/>
        <v/>
      </c>
      <c r="E76" s="142" t="str">
        <f t="shared" si="8"/>
        <v/>
      </c>
      <c r="F76" s="148"/>
      <c r="G76" s="148"/>
      <c r="H76" s="148"/>
      <c r="I76" s="142" t="str">
        <f t="shared" si="9"/>
        <v/>
      </c>
      <c r="J76" s="148"/>
      <c r="K76" s="144" t="str">
        <f t="shared" si="10"/>
        <v/>
      </c>
      <c r="L76" s="148"/>
      <c r="M76" s="148"/>
      <c r="N76" s="148"/>
      <c r="O76" s="142" t="str">
        <f>IF(C76="","",VLOOKUP(C76,※編集不可※選択項目!$A$2:$E$3,5,FALSE))</f>
        <v/>
      </c>
      <c r="P76" s="104"/>
      <c r="Q76" s="150"/>
      <c r="R76" s="49"/>
      <c r="S76" s="123"/>
      <c r="T76" s="86"/>
      <c r="U76" s="26"/>
      <c r="V76" s="22"/>
      <c r="W76" s="23"/>
      <c r="Y76" s="87">
        <f t="shared" si="11"/>
        <v>0</v>
      </c>
      <c r="Z76" s="87">
        <f t="shared" ref="Z76:Z139" si="16">IF(AND($G76&lt;&gt;"",COUNTIF($G76,"*■*")&gt;0,$Q76=""),1,0)</f>
        <v>0</v>
      </c>
      <c r="AA76" s="87" t="str">
        <f t="shared" si="12"/>
        <v/>
      </c>
      <c r="AB76" s="88">
        <f t="shared" si="13"/>
        <v>0</v>
      </c>
      <c r="AC76" s="88">
        <f t="shared" si="14"/>
        <v>0</v>
      </c>
    </row>
    <row r="77" spans="1:29" ht="25.15" customHeight="1" x14ac:dyDescent="0.15">
      <c r="A77" s="145">
        <f t="shared" si="15"/>
        <v>66</v>
      </c>
      <c r="B77" s="146" t="str">
        <f t="shared" ref="B77:B140" si="17">IF($C77="","","高性能ボイラ")</f>
        <v/>
      </c>
      <c r="C77" s="147"/>
      <c r="D77" s="142" t="str">
        <f t="shared" ref="D77:D140" si="18">IF($C$2="","",IF($B77&lt;&gt;"",$C$2,""))</f>
        <v/>
      </c>
      <c r="E77" s="142" t="str">
        <f t="shared" ref="E77:E140" si="19">IF($F$2="","",IF($B77&lt;&gt;"",$F$2,""))</f>
        <v/>
      </c>
      <c r="F77" s="148"/>
      <c r="G77" s="148"/>
      <c r="H77" s="148"/>
      <c r="I77" s="142" t="str">
        <f t="shared" ref="I77:I140" si="20">IF(G77="","",G77&amp;"["&amp;H77&amp;"]")</f>
        <v/>
      </c>
      <c r="J77" s="148"/>
      <c r="K77" s="144" t="str">
        <f t="shared" ref="K77:K140" si="21">IF(C77&lt;&gt;"",N(95),"")</f>
        <v/>
      </c>
      <c r="L77" s="148"/>
      <c r="M77" s="148"/>
      <c r="N77" s="148"/>
      <c r="O77" s="142" t="str">
        <f>IF(C77="","",VLOOKUP(C77,※編集不可※選択項目!$A$2:$E$3,5,FALSE))</f>
        <v/>
      </c>
      <c r="P77" s="104"/>
      <c r="Q77" s="150"/>
      <c r="R77" s="49"/>
      <c r="S77" s="123"/>
      <c r="T77" s="86"/>
      <c r="U77" s="26"/>
      <c r="V77" s="22"/>
      <c r="W77" s="23"/>
      <c r="Y77" s="87">
        <f t="shared" ref="Y77:Y140" si="22">IF(AND($C77&lt;&gt;"",OR(F77="",G77="",H77="",J77="",L77="",AND(M77="",N77=""))),1,0)</f>
        <v>0</v>
      </c>
      <c r="Z77" s="87">
        <f t="shared" si="16"/>
        <v>0</v>
      </c>
      <c r="AA77" s="87" t="str">
        <f t="shared" ref="AA77:AA140" si="23">TEXT(IF(G77="","",G77&amp;"["&amp;H77&amp;"]"),"G/標準")</f>
        <v/>
      </c>
      <c r="AB77" s="88">
        <f t="shared" ref="AB77:AB140" si="24">IF(AA77="",0,COUNTIF($AA$12:$AA$1048576,AA77))</f>
        <v>0</v>
      </c>
      <c r="AC77" s="88">
        <f t="shared" ref="AC77:AC140" si="25">IF($L77="",0,IF($K77&gt;$L77,1,0))</f>
        <v>0</v>
      </c>
    </row>
    <row r="78" spans="1:29" ht="25.15" customHeight="1" x14ac:dyDescent="0.15">
      <c r="A78" s="145">
        <f t="shared" si="15"/>
        <v>67</v>
      </c>
      <c r="B78" s="146" t="str">
        <f t="shared" si="17"/>
        <v/>
      </c>
      <c r="C78" s="147"/>
      <c r="D78" s="142" t="str">
        <f t="shared" si="18"/>
        <v/>
      </c>
      <c r="E78" s="142" t="str">
        <f t="shared" si="19"/>
        <v/>
      </c>
      <c r="F78" s="148"/>
      <c r="G78" s="148"/>
      <c r="H78" s="148"/>
      <c r="I78" s="142" t="str">
        <f t="shared" si="20"/>
        <v/>
      </c>
      <c r="J78" s="148"/>
      <c r="K78" s="144" t="str">
        <f t="shared" si="21"/>
        <v/>
      </c>
      <c r="L78" s="148"/>
      <c r="M78" s="148"/>
      <c r="N78" s="148"/>
      <c r="O78" s="142" t="str">
        <f>IF(C78="","",VLOOKUP(C78,※編集不可※選択項目!$A$2:$E$3,5,FALSE))</f>
        <v/>
      </c>
      <c r="P78" s="104"/>
      <c r="Q78" s="150"/>
      <c r="R78" s="49"/>
      <c r="S78" s="123"/>
      <c r="T78" s="86"/>
      <c r="U78" s="26"/>
      <c r="V78" s="22"/>
      <c r="W78" s="23"/>
      <c r="Y78" s="87">
        <f t="shared" si="22"/>
        <v>0</v>
      </c>
      <c r="Z78" s="87">
        <f t="shared" si="16"/>
        <v>0</v>
      </c>
      <c r="AA78" s="87" t="str">
        <f t="shared" si="23"/>
        <v/>
      </c>
      <c r="AB78" s="88">
        <f t="shared" si="24"/>
        <v>0</v>
      </c>
      <c r="AC78" s="88">
        <f t="shared" si="25"/>
        <v>0</v>
      </c>
    </row>
    <row r="79" spans="1:29" ht="25.15" customHeight="1" x14ac:dyDescent="0.15">
      <c r="A79" s="145">
        <f t="shared" si="15"/>
        <v>68</v>
      </c>
      <c r="B79" s="146" t="str">
        <f t="shared" si="17"/>
        <v/>
      </c>
      <c r="C79" s="147"/>
      <c r="D79" s="142" t="str">
        <f t="shared" si="18"/>
        <v/>
      </c>
      <c r="E79" s="142" t="str">
        <f t="shared" si="19"/>
        <v/>
      </c>
      <c r="F79" s="148"/>
      <c r="G79" s="148"/>
      <c r="H79" s="148"/>
      <c r="I79" s="142" t="str">
        <f t="shared" si="20"/>
        <v/>
      </c>
      <c r="J79" s="148"/>
      <c r="K79" s="144" t="str">
        <f t="shared" si="21"/>
        <v/>
      </c>
      <c r="L79" s="148"/>
      <c r="M79" s="148"/>
      <c r="N79" s="148"/>
      <c r="O79" s="142" t="str">
        <f>IF(C79="","",VLOOKUP(C79,※編集不可※選択項目!$A$2:$E$3,5,FALSE))</f>
        <v/>
      </c>
      <c r="P79" s="104"/>
      <c r="Q79" s="150"/>
      <c r="R79" s="49"/>
      <c r="S79" s="123"/>
      <c r="T79" s="86"/>
      <c r="U79" s="26"/>
      <c r="V79" s="22"/>
      <c r="W79" s="23"/>
      <c r="Y79" s="87">
        <f t="shared" si="22"/>
        <v>0</v>
      </c>
      <c r="Z79" s="87">
        <f t="shared" si="16"/>
        <v>0</v>
      </c>
      <c r="AA79" s="87" t="str">
        <f t="shared" si="23"/>
        <v/>
      </c>
      <c r="AB79" s="88">
        <f t="shared" si="24"/>
        <v>0</v>
      </c>
      <c r="AC79" s="88">
        <f t="shared" si="25"/>
        <v>0</v>
      </c>
    </row>
    <row r="80" spans="1:29" ht="25.15" customHeight="1" x14ac:dyDescent="0.15">
      <c r="A80" s="145">
        <f t="shared" si="15"/>
        <v>69</v>
      </c>
      <c r="B80" s="146" t="str">
        <f t="shared" si="17"/>
        <v/>
      </c>
      <c r="C80" s="147"/>
      <c r="D80" s="142" t="str">
        <f t="shared" si="18"/>
        <v/>
      </c>
      <c r="E80" s="142" t="str">
        <f t="shared" si="19"/>
        <v/>
      </c>
      <c r="F80" s="148"/>
      <c r="G80" s="148"/>
      <c r="H80" s="148"/>
      <c r="I80" s="142" t="str">
        <f t="shared" si="20"/>
        <v/>
      </c>
      <c r="J80" s="148"/>
      <c r="K80" s="144" t="str">
        <f t="shared" si="21"/>
        <v/>
      </c>
      <c r="L80" s="148"/>
      <c r="M80" s="148"/>
      <c r="N80" s="148"/>
      <c r="O80" s="142" t="str">
        <f>IF(C80="","",VLOOKUP(C80,※編集不可※選択項目!$A$2:$E$3,5,FALSE))</f>
        <v/>
      </c>
      <c r="P80" s="104"/>
      <c r="Q80" s="150"/>
      <c r="R80" s="49"/>
      <c r="S80" s="123"/>
      <c r="T80" s="86"/>
      <c r="U80" s="26"/>
      <c r="V80" s="22"/>
      <c r="W80" s="23"/>
      <c r="Y80" s="87">
        <f t="shared" si="22"/>
        <v>0</v>
      </c>
      <c r="Z80" s="87">
        <f t="shared" si="16"/>
        <v>0</v>
      </c>
      <c r="AA80" s="87" t="str">
        <f t="shared" si="23"/>
        <v/>
      </c>
      <c r="AB80" s="88">
        <f t="shared" si="24"/>
        <v>0</v>
      </c>
      <c r="AC80" s="88">
        <f t="shared" si="25"/>
        <v>0</v>
      </c>
    </row>
    <row r="81" spans="1:29" ht="25.15" customHeight="1" x14ac:dyDescent="0.15">
      <c r="A81" s="145">
        <f t="shared" si="15"/>
        <v>70</v>
      </c>
      <c r="B81" s="146" t="str">
        <f t="shared" si="17"/>
        <v/>
      </c>
      <c r="C81" s="147"/>
      <c r="D81" s="142" t="str">
        <f t="shared" si="18"/>
        <v/>
      </c>
      <c r="E81" s="142" t="str">
        <f t="shared" si="19"/>
        <v/>
      </c>
      <c r="F81" s="148"/>
      <c r="G81" s="148"/>
      <c r="H81" s="148"/>
      <c r="I81" s="142" t="str">
        <f t="shared" si="20"/>
        <v/>
      </c>
      <c r="J81" s="148"/>
      <c r="K81" s="144" t="str">
        <f t="shared" si="21"/>
        <v/>
      </c>
      <c r="L81" s="148"/>
      <c r="M81" s="148"/>
      <c r="N81" s="148"/>
      <c r="O81" s="142" t="str">
        <f>IF(C81="","",VLOOKUP(C81,※編集不可※選択項目!$A$2:$E$3,5,FALSE))</f>
        <v/>
      </c>
      <c r="P81" s="104"/>
      <c r="Q81" s="150"/>
      <c r="R81" s="49"/>
      <c r="S81" s="123"/>
      <c r="T81" s="86"/>
      <c r="U81" s="26"/>
      <c r="V81" s="22"/>
      <c r="W81" s="23"/>
      <c r="Y81" s="87">
        <f t="shared" si="22"/>
        <v>0</v>
      </c>
      <c r="Z81" s="87">
        <f t="shared" si="16"/>
        <v>0</v>
      </c>
      <c r="AA81" s="87" t="str">
        <f t="shared" si="23"/>
        <v/>
      </c>
      <c r="AB81" s="88">
        <f t="shared" si="24"/>
        <v>0</v>
      </c>
      <c r="AC81" s="88">
        <f t="shared" si="25"/>
        <v>0</v>
      </c>
    </row>
    <row r="82" spans="1:29" ht="25.15" customHeight="1" x14ac:dyDescent="0.15">
      <c r="A82" s="145">
        <f t="shared" si="15"/>
        <v>71</v>
      </c>
      <c r="B82" s="146" t="str">
        <f t="shared" si="17"/>
        <v/>
      </c>
      <c r="C82" s="147"/>
      <c r="D82" s="142" t="str">
        <f t="shared" si="18"/>
        <v/>
      </c>
      <c r="E82" s="142" t="str">
        <f t="shared" si="19"/>
        <v/>
      </c>
      <c r="F82" s="148"/>
      <c r="G82" s="148"/>
      <c r="H82" s="148"/>
      <c r="I82" s="142" t="str">
        <f t="shared" si="20"/>
        <v/>
      </c>
      <c r="J82" s="148"/>
      <c r="K82" s="144" t="str">
        <f t="shared" si="21"/>
        <v/>
      </c>
      <c r="L82" s="148"/>
      <c r="M82" s="148"/>
      <c r="N82" s="148"/>
      <c r="O82" s="142" t="str">
        <f>IF(C82="","",VLOOKUP(C82,※編集不可※選択項目!$A$2:$E$3,5,FALSE))</f>
        <v/>
      </c>
      <c r="P82" s="104"/>
      <c r="Q82" s="150"/>
      <c r="R82" s="49"/>
      <c r="S82" s="123"/>
      <c r="T82" s="86"/>
      <c r="U82" s="26"/>
      <c r="V82" s="22"/>
      <c r="W82" s="23"/>
      <c r="Y82" s="87">
        <f t="shared" si="22"/>
        <v>0</v>
      </c>
      <c r="Z82" s="87">
        <f t="shared" si="16"/>
        <v>0</v>
      </c>
      <c r="AA82" s="87" t="str">
        <f t="shared" si="23"/>
        <v/>
      </c>
      <c r="AB82" s="88">
        <f t="shared" si="24"/>
        <v>0</v>
      </c>
      <c r="AC82" s="88">
        <f t="shared" si="25"/>
        <v>0</v>
      </c>
    </row>
    <row r="83" spans="1:29" ht="25.15" customHeight="1" x14ac:dyDescent="0.15">
      <c r="A83" s="145">
        <f t="shared" si="15"/>
        <v>72</v>
      </c>
      <c r="B83" s="146" t="str">
        <f t="shared" si="17"/>
        <v/>
      </c>
      <c r="C83" s="147"/>
      <c r="D83" s="142" t="str">
        <f t="shared" si="18"/>
        <v/>
      </c>
      <c r="E83" s="142" t="str">
        <f t="shared" si="19"/>
        <v/>
      </c>
      <c r="F83" s="148"/>
      <c r="G83" s="148"/>
      <c r="H83" s="148"/>
      <c r="I83" s="142" t="str">
        <f t="shared" si="20"/>
        <v/>
      </c>
      <c r="J83" s="148"/>
      <c r="K83" s="144" t="str">
        <f t="shared" si="21"/>
        <v/>
      </c>
      <c r="L83" s="148"/>
      <c r="M83" s="148"/>
      <c r="N83" s="148"/>
      <c r="O83" s="142" t="str">
        <f>IF(C83="","",VLOOKUP(C83,※編集不可※選択項目!$A$2:$E$3,5,FALSE))</f>
        <v/>
      </c>
      <c r="P83" s="104"/>
      <c r="Q83" s="150"/>
      <c r="R83" s="49"/>
      <c r="S83" s="123"/>
      <c r="T83" s="86"/>
      <c r="U83" s="26"/>
      <c r="V83" s="22"/>
      <c r="W83" s="23"/>
      <c r="Y83" s="87">
        <f t="shared" si="22"/>
        <v>0</v>
      </c>
      <c r="Z83" s="87">
        <f t="shared" si="16"/>
        <v>0</v>
      </c>
      <c r="AA83" s="87" t="str">
        <f t="shared" si="23"/>
        <v/>
      </c>
      <c r="AB83" s="88">
        <f t="shared" si="24"/>
        <v>0</v>
      </c>
      <c r="AC83" s="88">
        <f t="shared" si="25"/>
        <v>0</v>
      </c>
    </row>
    <row r="84" spans="1:29" ht="25.15" customHeight="1" x14ac:dyDescent="0.15">
      <c r="A84" s="145">
        <f t="shared" si="15"/>
        <v>73</v>
      </c>
      <c r="B84" s="146" t="str">
        <f t="shared" si="17"/>
        <v/>
      </c>
      <c r="C84" s="147"/>
      <c r="D84" s="142" t="str">
        <f t="shared" si="18"/>
        <v/>
      </c>
      <c r="E84" s="142" t="str">
        <f t="shared" si="19"/>
        <v/>
      </c>
      <c r="F84" s="148"/>
      <c r="G84" s="148"/>
      <c r="H84" s="148"/>
      <c r="I84" s="142" t="str">
        <f t="shared" si="20"/>
        <v/>
      </c>
      <c r="J84" s="148"/>
      <c r="K84" s="144" t="str">
        <f t="shared" si="21"/>
        <v/>
      </c>
      <c r="L84" s="148"/>
      <c r="M84" s="148"/>
      <c r="N84" s="148"/>
      <c r="O84" s="142" t="str">
        <f>IF(C84="","",VLOOKUP(C84,※編集不可※選択項目!$A$2:$E$3,5,FALSE))</f>
        <v/>
      </c>
      <c r="P84" s="104"/>
      <c r="Q84" s="150"/>
      <c r="R84" s="49"/>
      <c r="S84" s="123"/>
      <c r="T84" s="86"/>
      <c r="U84" s="26"/>
      <c r="V84" s="22"/>
      <c r="W84" s="23"/>
      <c r="Y84" s="87">
        <f t="shared" si="22"/>
        <v>0</v>
      </c>
      <c r="Z84" s="87">
        <f t="shared" si="16"/>
        <v>0</v>
      </c>
      <c r="AA84" s="87" t="str">
        <f t="shared" si="23"/>
        <v/>
      </c>
      <c r="AB84" s="88">
        <f t="shared" si="24"/>
        <v>0</v>
      </c>
      <c r="AC84" s="88">
        <f t="shared" si="25"/>
        <v>0</v>
      </c>
    </row>
    <row r="85" spans="1:29" ht="25.15" customHeight="1" x14ac:dyDescent="0.15">
      <c r="A85" s="145">
        <f t="shared" si="15"/>
        <v>74</v>
      </c>
      <c r="B85" s="146" t="str">
        <f t="shared" si="17"/>
        <v/>
      </c>
      <c r="C85" s="147"/>
      <c r="D85" s="142" t="str">
        <f t="shared" si="18"/>
        <v/>
      </c>
      <c r="E85" s="142" t="str">
        <f t="shared" si="19"/>
        <v/>
      </c>
      <c r="F85" s="148"/>
      <c r="G85" s="148"/>
      <c r="H85" s="148"/>
      <c r="I85" s="142" t="str">
        <f t="shared" si="20"/>
        <v/>
      </c>
      <c r="J85" s="148"/>
      <c r="K85" s="144" t="str">
        <f t="shared" si="21"/>
        <v/>
      </c>
      <c r="L85" s="148"/>
      <c r="M85" s="148"/>
      <c r="N85" s="148"/>
      <c r="O85" s="142" t="str">
        <f>IF(C85="","",VLOOKUP(C85,※編集不可※選択項目!$A$2:$E$3,5,FALSE))</f>
        <v/>
      </c>
      <c r="P85" s="104"/>
      <c r="Q85" s="150"/>
      <c r="R85" s="49"/>
      <c r="S85" s="123"/>
      <c r="T85" s="86"/>
      <c r="U85" s="26"/>
      <c r="V85" s="22"/>
      <c r="W85" s="23"/>
      <c r="Y85" s="87">
        <f t="shared" si="22"/>
        <v>0</v>
      </c>
      <c r="Z85" s="87">
        <f t="shared" si="16"/>
        <v>0</v>
      </c>
      <c r="AA85" s="87" t="str">
        <f t="shared" si="23"/>
        <v/>
      </c>
      <c r="AB85" s="88">
        <f t="shared" si="24"/>
        <v>0</v>
      </c>
      <c r="AC85" s="88">
        <f t="shared" si="25"/>
        <v>0</v>
      </c>
    </row>
    <row r="86" spans="1:29" ht="25.15" customHeight="1" x14ac:dyDescent="0.15">
      <c r="A86" s="145">
        <f t="shared" si="15"/>
        <v>75</v>
      </c>
      <c r="B86" s="146" t="str">
        <f t="shared" si="17"/>
        <v/>
      </c>
      <c r="C86" s="147"/>
      <c r="D86" s="142" t="str">
        <f t="shared" si="18"/>
        <v/>
      </c>
      <c r="E86" s="142" t="str">
        <f t="shared" si="19"/>
        <v/>
      </c>
      <c r="F86" s="148"/>
      <c r="G86" s="148"/>
      <c r="H86" s="148"/>
      <c r="I86" s="142" t="str">
        <f t="shared" si="20"/>
        <v/>
      </c>
      <c r="J86" s="148"/>
      <c r="K86" s="144" t="str">
        <f t="shared" si="21"/>
        <v/>
      </c>
      <c r="L86" s="148"/>
      <c r="M86" s="148"/>
      <c r="N86" s="148"/>
      <c r="O86" s="142" t="str">
        <f>IF(C86="","",VLOOKUP(C86,※編集不可※選択項目!$A$2:$E$3,5,FALSE))</f>
        <v/>
      </c>
      <c r="P86" s="104"/>
      <c r="Q86" s="150"/>
      <c r="R86" s="49"/>
      <c r="S86" s="123"/>
      <c r="T86" s="86"/>
      <c r="U86" s="26"/>
      <c r="V86" s="22"/>
      <c r="W86" s="23"/>
      <c r="Y86" s="87">
        <f t="shared" si="22"/>
        <v>0</v>
      </c>
      <c r="Z86" s="87">
        <f t="shared" si="16"/>
        <v>0</v>
      </c>
      <c r="AA86" s="87" t="str">
        <f t="shared" si="23"/>
        <v/>
      </c>
      <c r="AB86" s="88">
        <f t="shared" si="24"/>
        <v>0</v>
      </c>
      <c r="AC86" s="88">
        <f t="shared" si="25"/>
        <v>0</v>
      </c>
    </row>
    <row r="87" spans="1:29" ht="25.15" customHeight="1" x14ac:dyDescent="0.15">
      <c r="A87" s="145">
        <f t="shared" si="15"/>
        <v>76</v>
      </c>
      <c r="B87" s="146" t="str">
        <f t="shared" si="17"/>
        <v/>
      </c>
      <c r="C87" s="147"/>
      <c r="D87" s="142" t="str">
        <f t="shared" si="18"/>
        <v/>
      </c>
      <c r="E87" s="142" t="str">
        <f t="shared" si="19"/>
        <v/>
      </c>
      <c r="F87" s="148"/>
      <c r="G87" s="148"/>
      <c r="H87" s="148"/>
      <c r="I87" s="142" t="str">
        <f t="shared" si="20"/>
        <v/>
      </c>
      <c r="J87" s="148"/>
      <c r="K87" s="144" t="str">
        <f t="shared" si="21"/>
        <v/>
      </c>
      <c r="L87" s="148"/>
      <c r="M87" s="148"/>
      <c r="N87" s="148"/>
      <c r="O87" s="142" t="str">
        <f>IF(C87="","",VLOOKUP(C87,※編集不可※選択項目!$A$2:$E$3,5,FALSE))</f>
        <v/>
      </c>
      <c r="P87" s="104"/>
      <c r="Q87" s="150"/>
      <c r="R87" s="49"/>
      <c r="S87" s="123"/>
      <c r="T87" s="86"/>
      <c r="U87" s="26"/>
      <c r="V87" s="22"/>
      <c r="W87" s="23"/>
      <c r="Y87" s="87">
        <f t="shared" si="22"/>
        <v>0</v>
      </c>
      <c r="Z87" s="87">
        <f t="shared" si="16"/>
        <v>0</v>
      </c>
      <c r="AA87" s="87" t="str">
        <f t="shared" si="23"/>
        <v/>
      </c>
      <c r="AB87" s="88">
        <f t="shared" si="24"/>
        <v>0</v>
      </c>
      <c r="AC87" s="88">
        <f t="shared" si="25"/>
        <v>0</v>
      </c>
    </row>
    <row r="88" spans="1:29" ht="25.15" customHeight="1" x14ac:dyDescent="0.15">
      <c r="A88" s="145">
        <f t="shared" si="15"/>
        <v>77</v>
      </c>
      <c r="B88" s="146" t="str">
        <f t="shared" si="17"/>
        <v/>
      </c>
      <c r="C88" s="147"/>
      <c r="D88" s="142" t="str">
        <f t="shared" si="18"/>
        <v/>
      </c>
      <c r="E88" s="142" t="str">
        <f t="shared" si="19"/>
        <v/>
      </c>
      <c r="F88" s="148"/>
      <c r="G88" s="148"/>
      <c r="H88" s="148"/>
      <c r="I88" s="142" t="str">
        <f t="shared" si="20"/>
        <v/>
      </c>
      <c r="J88" s="148"/>
      <c r="K88" s="144" t="str">
        <f t="shared" si="21"/>
        <v/>
      </c>
      <c r="L88" s="148"/>
      <c r="M88" s="148"/>
      <c r="N88" s="148"/>
      <c r="O88" s="142" t="str">
        <f>IF(C88="","",VLOOKUP(C88,※編集不可※選択項目!$A$2:$E$3,5,FALSE))</f>
        <v/>
      </c>
      <c r="P88" s="104"/>
      <c r="Q88" s="150"/>
      <c r="R88" s="49"/>
      <c r="S88" s="123"/>
      <c r="T88" s="86"/>
      <c r="U88" s="26"/>
      <c r="V88" s="22"/>
      <c r="W88" s="23"/>
      <c r="Y88" s="87">
        <f t="shared" si="22"/>
        <v>0</v>
      </c>
      <c r="Z88" s="87">
        <f t="shared" si="16"/>
        <v>0</v>
      </c>
      <c r="AA88" s="87" t="str">
        <f t="shared" si="23"/>
        <v/>
      </c>
      <c r="AB88" s="88">
        <f t="shared" si="24"/>
        <v>0</v>
      </c>
      <c r="AC88" s="88">
        <f t="shared" si="25"/>
        <v>0</v>
      </c>
    </row>
    <row r="89" spans="1:29" ht="25.15" customHeight="1" x14ac:dyDescent="0.15">
      <c r="A89" s="145">
        <f t="shared" si="15"/>
        <v>78</v>
      </c>
      <c r="B89" s="146" t="str">
        <f t="shared" si="17"/>
        <v/>
      </c>
      <c r="C89" s="147"/>
      <c r="D89" s="142" t="str">
        <f t="shared" si="18"/>
        <v/>
      </c>
      <c r="E89" s="142" t="str">
        <f t="shared" si="19"/>
        <v/>
      </c>
      <c r="F89" s="148"/>
      <c r="G89" s="148"/>
      <c r="H89" s="148"/>
      <c r="I89" s="142" t="str">
        <f t="shared" si="20"/>
        <v/>
      </c>
      <c r="J89" s="148"/>
      <c r="K89" s="144" t="str">
        <f t="shared" si="21"/>
        <v/>
      </c>
      <c r="L89" s="148"/>
      <c r="M89" s="148"/>
      <c r="N89" s="148"/>
      <c r="O89" s="142" t="str">
        <f>IF(C89="","",VLOOKUP(C89,※編集不可※選択項目!$A$2:$E$3,5,FALSE))</f>
        <v/>
      </c>
      <c r="P89" s="104"/>
      <c r="Q89" s="150"/>
      <c r="R89" s="49"/>
      <c r="S89" s="123"/>
      <c r="T89" s="86"/>
      <c r="U89" s="26"/>
      <c r="V89" s="22"/>
      <c r="W89" s="23"/>
      <c r="Y89" s="87">
        <f t="shared" si="22"/>
        <v>0</v>
      </c>
      <c r="Z89" s="87">
        <f t="shared" si="16"/>
        <v>0</v>
      </c>
      <c r="AA89" s="87" t="str">
        <f t="shared" si="23"/>
        <v/>
      </c>
      <c r="AB89" s="88">
        <f t="shared" si="24"/>
        <v>0</v>
      </c>
      <c r="AC89" s="88">
        <f t="shared" si="25"/>
        <v>0</v>
      </c>
    </row>
    <row r="90" spans="1:29" ht="25.15" customHeight="1" x14ac:dyDescent="0.15">
      <c r="A90" s="145">
        <f t="shared" si="15"/>
        <v>79</v>
      </c>
      <c r="B90" s="146" t="str">
        <f t="shared" si="17"/>
        <v/>
      </c>
      <c r="C90" s="147"/>
      <c r="D90" s="142" t="str">
        <f t="shared" si="18"/>
        <v/>
      </c>
      <c r="E90" s="142" t="str">
        <f t="shared" si="19"/>
        <v/>
      </c>
      <c r="F90" s="148"/>
      <c r="G90" s="148"/>
      <c r="H90" s="148"/>
      <c r="I90" s="142" t="str">
        <f t="shared" si="20"/>
        <v/>
      </c>
      <c r="J90" s="148"/>
      <c r="K90" s="144" t="str">
        <f t="shared" si="21"/>
        <v/>
      </c>
      <c r="L90" s="148"/>
      <c r="M90" s="148"/>
      <c r="N90" s="148"/>
      <c r="O90" s="142" t="str">
        <f>IF(C90="","",VLOOKUP(C90,※編集不可※選択項目!$A$2:$E$3,5,FALSE))</f>
        <v/>
      </c>
      <c r="P90" s="104"/>
      <c r="Q90" s="150"/>
      <c r="R90" s="49"/>
      <c r="S90" s="123"/>
      <c r="T90" s="86"/>
      <c r="U90" s="26"/>
      <c r="V90" s="22"/>
      <c r="W90" s="23"/>
      <c r="Y90" s="87">
        <f t="shared" si="22"/>
        <v>0</v>
      </c>
      <c r="Z90" s="87">
        <f t="shared" si="16"/>
        <v>0</v>
      </c>
      <c r="AA90" s="87" t="str">
        <f t="shared" si="23"/>
        <v/>
      </c>
      <c r="AB90" s="88">
        <f t="shared" si="24"/>
        <v>0</v>
      </c>
      <c r="AC90" s="88">
        <f t="shared" si="25"/>
        <v>0</v>
      </c>
    </row>
    <row r="91" spans="1:29" ht="25.15" customHeight="1" x14ac:dyDescent="0.15">
      <c r="A91" s="145">
        <f t="shared" si="15"/>
        <v>80</v>
      </c>
      <c r="B91" s="146" t="str">
        <f t="shared" si="17"/>
        <v/>
      </c>
      <c r="C91" s="147"/>
      <c r="D91" s="142" t="str">
        <f t="shared" si="18"/>
        <v/>
      </c>
      <c r="E91" s="142" t="str">
        <f t="shared" si="19"/>
        <v/>
      </c>
      <c r="F91" s="148"/>
      <c r="G91" s="148"/>
      <c r="H91" s="148"/>
      <c r="I91" s="142" t="str">
        <f t="shared" si="20"/>
        <v/>
      </c>
      <c r="J91" s="148"/>
      <c r="K91" s="144" t="str">
        <f t="shared" si="21"/>
        <v/>
      </c>
      <c r="L91" s="148"/>
      <c r="M91" s="148"/>
      <c r="N91" s="148"/>
      <c r="O91" s="142" t="str">
        <f>IF(C91="","",VLOOKUP(C91,※編集不可※選択項目!$A$2:$E$3,5,FALSE))</f>
        <v/>
      </c>
      <c r="P91" s="104"/>
      <c r="Q91" s="150"/>
      <c r="R91" s="49"/>
      <c r="S91" s="123"/>
      <c r="T91" s="86"/>
      <c r="U91" s="26"/>
      <c r="V91" s="22"/>
      <c r="W91" s="23"/>
      <c r="Y91" s="87">
        <f t="shared" si="22"/>
        <v>0</v>
      </c>
      <c r="Z91" s="87">
        <f t="shared" si="16"/>
        <v>0</v>
      </c>
      <c r="AA91" s="87" t="str">
        <f t="shared" si="23"/>
        <v/>
      </c>
      <c r="AB91" s="88">
        <f t="shared" si="24"/>
        <v>0</v>
      </c>
      <c r="AC91" s="88">
        <f t="shared" si="25"/>
        <v>0</v>
      </c>
    </row>
    <row r="92" spans="1:29" ht="25.15" customHeight="1" x14ac:dyDescent="0.15">
      <c r="A92" s="145">
        <f t="shared" si="15"/>
        <v>81</v>
      </c>
      <c r="B92" s="146" t="str">
        <f t="shared" si="17"/>
        <v/>
      </c>
      <c r="C92" s="147"/>
      <c r="D92" s="142" t="str">
        <f t="shared" si="18"/>
        <v/>
      </c>
      <c r="E92" s="142" t="str">
        <f t="shared" si="19"/>
        <v/>
      </c>
      <c r="F92" s="148"/>
      <c r="G92" s="148"/>
      <c r="H92" s="148"/>
      <c r="I92" s="142" t="str">
        <f t="shared" si="20"/>
        <v/>
      </c>
      <c r="J92" s="148"/>
      <c r="K92" s="144" t="str">
        <f t="shared" si="21"/>
        <v/>
      </c>
      <c r="L92" s="148"/>
      <c r="M92" s="148"/>
      <c r="N92" s="148"/>
      <c r="O92" s="142" t="str">
        <f>IF(C92="","",VLOOKUP(C92,※編集不可※選択項目!$A$2:$E$3,5,FALSE))</f>
        <v/>
      </c>
      <c r="P92" s="104"/>
      <c r="Q92" s="150"/>
      <c r="R92" s="49"/>
      <c r="S92" s="123"/>
      <c r="T92" s="86"/>
      <c r="U92" s="26"/>
      <c r="V92" s="22"/>
      <c r="W92" s="23"/>
      <c r="Y92" s="87">
        <f t="shared" si="22"/>
        <v>0</v>
      </c>
      <c r="Z92" s="87">
        <f t="shared" si="16"/>
        <v>0</v>
      </c>
      <c r="AA92" s="87" t="str">
        <f t="shared" si="23"/>
        <v/>
      </c>
      <c r="AB92" s="88">
        <f t="shared" si="24"/>
        <v>0</v>
      </c>
      <c r="AC92" s="88">
        <f t="shared" si="25"/>
        <v>0</v>
      </c>
    </row>
    <row r="93" spans="1:29" ht="25.15" customHeight="1" x14ac:dyDescent="0.15">
      <c r="A93" s="145">
        <f t="shared" si="15"/>
        <v>82</v>
      </c>
      <c r="B93" s="146" t="str">
        <f t="shared" si="17"/>
        <v/>
      </c>
      <c r="C93" s="147"/>
      <c r="D93" s="142" t="str">
        <f t="shared" si="18"/>
        <v/>
      </c>
      <c r="E93" s="142" t="str">
        <f t="shared" si="19"/>
        <v/>
      </c>
      <c r="F93" s="148"/>
      <c r="G93" s="148"/>
      <c r="H93" s="148"/>
      <c r="I93" s="142" t="str">
        <f t="shared" si="20"/>
        <v/>
      </c>
      <c r="J93" s="148"/>
      <c r="K93" s="144" t="str">
        <f t="shared" si="21"/>
        <v/>
      </c>
      <c r="L93" s="148"/>
      <c r="M93" s="148"/>
      <c r="N93" s="148"/>
      <c r="O93" s="142" t="str">
        <f>IF(C93="","",VLOOKUP(C93,※編集不可※選択項目!$A$2:$E$3,5,FALSE))</f>
        <v/>
      </c>
      <c r="P93" s="104"/>
      <c r="Q93" s="150"/>
      <c r="R93" s="49"/>
      <c r="S93" s="123"/>
      <c r="T93" s="86"/>
      <c r="U93" s="26"/>
      <c r="V93" s="22"/>
      <c r="W93" s="23"/>
      <c r="Y93" s="87">
        <f t="shared" si="22"/>
        <v>0</v>
      </c>
      <c r="Z93" s="87">
        <f t="shared" si="16"/>
        <v>0</v>
      </c>
      <c r="AA93" s="87" t="str">
        <f t="shared" si="23"/>
        <v/>
      </c>
      <c r="AB93" s="88">
        <f t="shared" si="24"/>
        <v>0</v>
      </c>
      <c r="AC93" s="88">
        <f t="shared" si="25"/>
        <v>0</v>
      </c>
    </row>
    <row r="94" spans="1:29" ht="25.15" customHeight="1" x14ac:dyDescent="0.15">
      <c r="A94" s="145">
        <f t="shared" si="15"/>
        <v>83</v>
      </c>
      <c r="B94" s="146" t="str">
        <f t="shared" si="17"/>
        <v/>
      </c>
      <c r="C94" s="147"/>
      <c r="D94" s="142" t="str">
        <f t="shared" si="18"/>
        <v/>
      </c>
      <c r="E94" s="142" t="str">
        <f t="shared" si="19"/>
        <v/>
      </c>
      <c r="F94" s="148"/>
      <c r="G94" s="148"/>
      <c r="H94" s="148"/>
      <c r="I94" s="142" t="str">
        <f t="shared" si="20"/>
        <v/>
      </c>
      <c r="J94" s="148"/>
      <c r="K94" s="144" t="str">
        <f t="shared" si="21"/>
        <v/>
      </c>
      <c r="L94" s="148"/>
      <c r="M94" s="148"/>
      <c r="N94" s="148"/>
      <c r="O94" s="142" t="str">
        <f>IF(C94="","",VLOOKUP(C94,※編集不可※選択項目!$A$2:$E$3,5,FALSE))</f>
        <v/>
      </c>
      <c r="P94" s="104"/>
      <c r="Q94" s="150"/>
      <c r="R94" s="49"/>
      <c r="S94" s="123"/>
      <c r="T94" s="86"/>
      <c r="U94" s="26"/>
      <c r="V94" s="22"/>
      <c r="W94" s="23"/>
      <c r="Y94" s="87">
        <f t="shared" si="22"/>
        <v>0</v>
      </c>
      <c r="Z94" s="87">
        <f t="shared" si="16"/>
        <v>0</v>
      </c>
      <c r="AA94" s="87" t="str">
        <f t="shared" si="23"/>
        <v/>
      </c>
      <c r="AB94" s="88">
        <f t="shared" si="24"/>
        <v>0</v>
      </c>
      <c r="AC94" s="88">
        <f t="shared" si="25"/>
        <v>0</v>
      </c>
    </row>
    <row r="95" spans="1:29" ht="25.15" customHeight="1" x14ac:dyDescent="0.15">
      <c r="A95" s="145">
        <f t="shared" si="15"/>
        <v>84</v>
      </c>
      <c r="B95" s="146" t="str">
        <f t="shared" si="17"/>
        <v/>
      </c>
      <c r="C95" s="147"/>
      <c r="D95" s="142" t="str">
        <f t="shared" si="18"/>
        <v/>
      </c>
      <c r="E95" s="142" t="str">
        <f t="shared" si="19"/>
        <v/>
      </c>
      <c r="F95" s="148"/>
      <c r="G95" s="148"/>
      <c r="H95" s="148"/>
      <c r="I95" s="142" t="str">
        <f t="shared" si="20"/>
        <v/>
      </c>
      <c r="J95" s="148"/>
      <c r="K95" s="144" t="str">
        <f t="shared" si="21"/>
        <v/>
      </c>
      <c r="L95" s="148"/>
      <c r="M95" s="148"/>
      <c r="N95" s="148"/>
      <c r="O95" s="142" t="str">
        <f>IF(C95="","",VLOOKUP(C95,※編集不可※選択項目!$A$2:$E$3,5,FALSE))</f>
        <v/>
      </c>
      <c r="P95" s="104"/>
      <c r="Q95" s="150"/>
      <c r="R95" s="49"/>
      <c r="S95" s="123"/>
      <c r="T95" s="86"/>
      <c r="U95" s="26"/>
      <c r="V95" s="22"/>
      <c r="W95" s="23"/>
      <c r="Y95" s="87">
        <f t="shared" si="22"/>
        <v>0</v>
      </c>
      <c r="Z95" s="87">
        <f t="shared" si="16"/>
        <v>0</v>
      </c>
      <c r="AA95" s="87" t="str">
        <f t="shared" si="23"/>
        <v/>
      </c>
      <c r="AB95" s="88">
        <f t="shared" si="24"/>
        <v>0</v>
      </c>
      <c r="AC95" s="88">
        <f t="shared" si="25"/>
        <v>0</v>
      </c>
    </row>
    <row r="96" spans="1:29" ht="25.15" customHeight="1" x14ac:dyDescent="0.15">
      <c r="A96" s="145">
        <f t="shared" si="15"/>
        <v>85</v>
      </c>
      <c r="B96" s="146" t="str">
        <f t="shared" si="17"/>
        <v/>
      </c>
      <c r="C96" s="147"/>
      <c r="D96" s="142" t="str">
        <f t="shared" si="18"/>
        <v/>
      </c>
      <c r="E96" s="142" t="str">
        <f t="shared" si="19"/>
        <v/>
      </c>
      <c r="F96" s="148"/>
      <c r="G96" s="148"/>
      <c r="H96" s="148"/>
      <c r="I96" s="142" t="str">
        <f t="shared" si="20"/>
        <v/>
      </c>
      <c r="J96" s="148"/>
      <c r="K96" s="144" t="str">
        <f t="shared" si="21"/>
        <v/>
      </c>
      <c r="L96" s="148"/>
      <c r="M96" s="148"/>
      <c r="N96" s="148"/>
      <c r="O96" s="142" t="str">
        <f>IF(C96="","",VLOOKUP(C96,※編集不可※選択項目!$A$2:$E$3,5,FALSE))</f>
        <v/>
      </c>
      <c r="P96" s="104"/>
      <c r="Q96" s="150"/>
      <c r="R96" s="49"/>
      <c r="S96" s="123"/>
      <c r="T96" s="86"/>
      <c r="U96" s="26"/>
      <c r="V96" s="22"/>
      <c r="W96" s="23"/>
      <c r="Y96" s="87">
        <f t="shared" si="22"/>
        <v>0</v>
      </c>
      <c r="Z96" s="87">
        <f t="shared" si="16"/>
        <v>0</v>
      </c>
      <c r="AA96" s="87" t="str">
        <f t="shared" si="23"/>
        <v/>
      </c>
      <c r="AB96" s="88">
        <f t="shared" si="24"/>
        <v>0</v>
      </c>
      <c r="AC96" s="88">
        <f t="shared" si="25"/>
        <v>0</v>
      </c>
    </row>
    <row r="97" spans="1:29" ht="25.15" customHeight="1" x14ac:dyDescent="0.15">
      <c r="A97" s="145">
        <f t="shared" si="15"/>
        <v>86</v>
      </c>
      <c r="B97" s="146" t="str">
        <f t="shared" si="17"/>
        <v/>
      </c>
      <c r="C97" s="147"/>
      <c r="D97" s="142" t="str">
        <f t="shared" si="18"/>
        <v/>
      </c>
      <c r="E97" s="142" t="str">
        <f t="shared" si="19"/>
        <v/>
      </c>
      <c r="F97" s="148"/>
      <c r="G97" s="148"/>
      <c r="H97" s="148"/>
      <c r="I97" s="142" t="str">
        <f t="shared" si="20"/>
        <v/>
      </c>
      <c r="J97" s="148"/>
      <c r="K97" s="144" t="str">
        <f t="shared" si="21"/>
        <v/>
      </c>
      <c r="L97" s="148"/>
      <c r="M97" s="148"/>
      <c r="N97" s="148"/>
      <c r="O97" s="142" t="str">
        <f>IF(C97="","",VLOOKUP(C97,※編集不可※選択項目!$A$2:$E$3,5,FALSE))</f>
        <v/>
      </c>
      <c r="P97" s="104"/>
      <c r="Q97" s="150"/>
      <c r="R97" s="49"/>
      <c r="S97" s="123"/>
      <c r="T97" s="86"/>
      <c r="U97" s="26"/>
      <c r="V97" s="22"/>
      <c r="W97" s="23"/>
      <c r="Y97" s="87">
        <f t="shared" si="22"/>
        <v>0</v>
      </c>
      <c r="Z97" s="87">
        <f t="shared" si="16"/>
        <v>0</v>
      </c>
      <c r="AA97" s="87" t="str">
        <f t="shared" si="23"/>
        <v/>
      </c>
      <c r="AB97" s="88">
        <f t="shared" si="24"/>
        <v>0</v>
      </c>
      <c r="AC97" s="88">
        <f t="shared" si="25"/>
        <v>0</v>
      </c>
    </row>
    <row r="98" spans="1:29" ht="25.15" customHeight="1" x14ac:dyDescent="0.15">
      <c r="A98" s="145">
        <f t="shared" si="15"/>
        <v>87</v>
      </c>
      <c r="B98" s="146" t="str">
        <f t="shared" si="17"/>
        <v/>
      </c>
      <c r="C98" s="147"/>
      <c r="D98" s="142" t="str">
        <f t="shared" si="18"/>
        <v/>
      </c>
      <c r="E98" s="142" t="str">
        <f t="shared" si="19"/>
        <v/>
      </c>
      <c r="F98" s="148"/>
      <c r="G98" s="148"/>
      <c r="H98" s="148"/>
      <c r="I98" s="142" t="str">
        <f t="shared" si="20"/>
        <v/>
      </c>
      <c r="J98" s="148"/>
      <c r="K98" s="144" t="str">
        <f t="shared" si="21"/>
        <v/>
      </c>
      <c r="L98" s="148"/>
      <c r="M98" s="148"/>
      <c r="N98" s="148"/>
      <c r="O98" s="142" t="str">
        <f>IF(C98="","",VLOOKUP(C98,※編集不可※選択項目!$A$2:$E$3,5,FALSE))</f>
        <v/>
      </c>
      <c r="P98" s="104"/>
      <c r="Q98" s="150"/>
      <c r="R98" s="49"/>
      <c r="S98" s="123"/>
      <c r="T98" s="86"/>
      <c r="U98" s="26"/>
      <c r="V98" s="22"/>
      <c r="W98" s="23"/>
      <c r="Y98" s="87">
        <f t="shared" si="22"/>
        <v>0</v>
      </c>
      <c r="Z98" s="87">
        <f t="shared" si="16"/>
        <v>0</v>
      </c>
      <c r="AA98" s="87" t="str">
        <f t="shared" si="23"/>
        <v/>
      </c>
      <c r="AB98" s="88">
        <f t="shared" si="24"/>
        <v>0</v>
      </c>
      <c r="AC98" s="88">
        <f t="shared" si="25"/>
        <v>0</v>
      </c>
    </row>
    <row r="99" spans="1:29" ht="25.15" customHeight="1" x14ac:dyDescent="0.15">
      <c r="A99" s="145">
        <f t="shared" si="15"/>
        <v>88</v>
      </c>
      <c r="B99" s="146" t="str">
        <f t="shared" si="17"/>
        <v/>
      </c>
      <c r="C99" s="147"/>
      <c r="D99" s="142" t="str">
        <f t="shared" si="18"/>
        <v/>
      </c>
      <c r="E99" s="142" t="str">
        <f t="shared" si="19"/>
        <v/>
      </c>
      <c r="F99" s="148"/>
      <c r="G99" s="148"/>
      <c r="H99" s="148"/>
      <c r="I99" s="142" t="str">
        <f t="shared" si="20"/>
        <v/>
      </c>
      <c r="J99" s="148"/>
      <c r="K99" s="144" t="str">
        <f t="shared" si="21"/>
        <v/>
      </c>
      <c r="L99" s="148"/>
      <c r="M99" s="148"/>
      <c r="N99" s="148"/>
      <c r="O99" s="142" t="str">
        <f>IF(C99="","",VLOOKUP(C99,※編集不可※選択項目!$A$2:$E$3,5,FALSE))</f>
        <v/>
      </c>
      <c r="P99" s="104"/>
      <c r="Q99" s="150"/>
      <c r="R99" s="49"/>
      <c r="S99" s="123"/>
      <c r="T99" s="86"/>
      <c r="U99" s="26"/>
      <c r="V99" s="22"/>
      <c r="W99" s="23"/>
      <c r="Y99" s="87">
        <f t="shared" si="22"/>
        <v>0</v>
      </c>
      <c r="Z99" s="87">
        <f t="shared" si="16"/>
        <v>0</v>
      </c>
      <c r="AA99" s="87" t="str">
        <f t="shared" si="23"/>
        <v/>
      </c>
      <c r="AB99" s="88">
        <f t="shared" si="24"/>
        <v>0</v>
      </c>
      <c r="AC99" s="88">
        <f t="shared" si="25"/>
        <v>0</v>
      </c>
    </row>
    <row r="100" spans="1:29" ht="25.15" customHeight="1" x14ac:dyDescent="0.15">
      <c r="A100" s="145">
        <f t="shared" si="15"/>
        <v>89</v>
      </c>
      <c r="B100" s="146" t="str">
        <f t="shared" si="17"/>
        <v/>
      </c>
      <c r="C100" s="147"/>
      <c r="D100" s="142" t="str">
        <f t="shared" si="18"/>
        <v/>
      </c>
      <c r="E100" s="142" t="str">
        <f t="shared" si="19"/>
        <v/>
      </c>
      <c r="F100" s="148"/>
      <c r="G100" s="148"/>
      <c r="H100" s="148"/>
      <c r="I100" s="142" t="str">
        <f t="shared" si="20"/>
        <v/>
      </c>
      <c r="J100" s="148"/>
      <c r="K100" s="144" t="str">
        <f t="shared" si="21"/>
        <v/>
      </c>
      <c r="L100" s="148"/>
      <c r="M100" s="148"/>
      <c r="N100" s="148"/>
      <c r="O100" s="142" t="str">
        <f>IF(C100="","",VLOOKUP(C100,※編集不可※選択項目!$A$2:$E$3,5,FALSE))</f>
        <v/>
      </c>
      <c r="P100" s="104"/>
      <c r="Q100" s="150"/>
      <c r="R100" s="49"/>
      <c r="S100" s="123"/>
      <c r="T100" s="86"/>
      <c r="U100" s="26"/>
      <c r="V100" s="22"/>
      <c r="W100" s="23"/>
      <c r="Y100" s="87">
        <f t="shared" si="22"/>
        <v>0</v>
      </c>
      <c r="Z100" s="87">
        <f t="shared" si="16"/>
        <v>0</v>
      </c>
      <c r="AA100" s="87" t="str">
        <f t="shared" si="23"/>
        <v/>
      </c>
      <c r="AB100" s="88">
        <f t="shared" si="24"/>
        <v>0</v>
      </c>
      <c r="AC100" s="88">
        <f t="shared" si="25"/>
        <v>0</v>
      </c>
    </row>
    <row r="101" spans="1:29" ht="25.15" customHeight="1" x14ac:dyDescent="0.15">
      <c r="A101" s="145">
        <f t="shared" si="15"/>
        <v>90</v>
      </c>
      <c r="B101" s="146" t="str">
        <f t="shared" si="17"/>
        <v/>
      </c>
      <c r="C101" s="147"/>
      <c r="D101" s="142" t="str">
        <f t="shared" si="18"/>
        <v/>
      </c>
      <c r="E101" s="142" t="str">
        <f t="shared" si="19"/>
        <v/>
      </c>
      <c r="F101" s="148"/>
      <c r="G101" s="148"/>
      <c r="H101" s="148"/>
      <c r="I101" s="142" t="str">
        <f t="shared" si="20"/>
        <v/>
      </c>
      <c r="J101" s="148"/>
      <c r="K101" s="144" t="str">
        <f t="shared" si="21"/>
        <v/>
      </c>
      <c r="L101" s="148"/>
      <c r="M101" s="148"/>
      <c r="N101" s="148"/>
      <c r="O101" s="142" t="str">
        <f>IF(C101="","",VLOOKUP(C101,※編集不可※選択項目!$A$2:$E$3,5,FALSE))</f>
        <v/>
      </c>
      <c r="P101" s="104"/>
      <c r="Q101" s="150"/>
      <c r="R101" s="49"/>
      <c r="S101" s="123"/>
      <c r="T101" s="86"/>
      <c r="U101" s="26"/>
      <c r="V101" s="22"/>
      <c r="W101" s="23"/>
      <c r="Y101" s="87">
        <f t="shared" si="22"/>
        <v>0</v>
      </c>
      <c r="Z101" s="87">
        <f t="shared" si="16"/>
        <v>0</v>
      </c>
      <c r="AA101" s="87" t="str">
        <f t="shared" si="23"/>
        <v/>
      </c>
      <c r="AB101" s="88">
        <f t="shared" si="24"/>
        <v>0</v>
      </c>
      <c r="AC101" s="88">
        <f t="shared" si="25"/>
        <v>0</v>
      </c>
    </row>
    <row r="102" spans="1:29" ht="25.15" customHeight="1" x14ac:dyDescent="0.15">
      <c r="A102" s="145">
        <f t="shared" si="15"/>
        <v>91</v>
      </c>
      <c r="B102" s="146" t="str">
        <f t="shared" si="17"/>
        <v/>
      </c>
      <c r="C102" s="147"/>
      <c r="D102" s="142" t="str">
        <f t="shared" si="18"/>
        <v/>
      </c>
      <c r="E102" s="142" t="str">
        <f t="shared" si="19"/>
        <v/>
      </c>
      <c r="F102" s="148"/>
      <c r="G102" s="148"/>
      <c r="H102" s="148"/>
      <c r="I102" s="142" t="str">
        <f t="shared" si="20"/>
        <v/>
      </c>
      <c r="J102" s="148"/>
      <c r="K102" s="144" t="str">
        <f t="shared" si="21"/>
        <v/>
      </c>
      <c r="L102" s="148"/>
      <c r="M102" s="148"/>
      <c r="N102" s="148"/>
      <c r="O102" s="142" t="str">
        <f>IF(C102="","",VLOOKUP(C102,※編集不可※選択項目!$A$2:$E$3,5,FALSE))</f>
        <v/>
      </c>
      <c r="P102" s="104"/>
      <c r="Q102" s="150"/>
      <c r="R102" s="49"/>
      <c r="S102" s="123"/>
      <c r="T102" s="86"/>
      <c r="U102" s="26"/>
      <c r="V102" s="22"/>
      <c r="W102" s="23"/>
      <c r="Y102" s="87">
        <f t="shared" si="22"/>
        <v>0</v>
      </c>
      <c r="Z102" s="87">
        <f t="shared" si="16"/>
        <v>0</v>
      </c>
      <c r="AA102" s="87" t="str">
        <f t="shared" si="23"/>
        <v/>
      </c>
      <c r="AB102" s="88">
        <f t="shared" si="24"/>
        <v>0</v>
      </c>
      <c r="AC102" s="88">
        <f t="shared" si="25"/>
        <v>0</v>
      </c>
    </row>
    <row r="103" spans="1:29" ht="25.15" customHeight="1" x14ac:dyDescent="0.15">
      <c r="A103" s="145">
        <f t="shared" si="15"/>
        <v>92</v>
      </c>
      <c r="B103" s="146" t="str">
        <f t="shared" si="17"/>
        <v/>
      </c>
      <c r="C103" s="147"/>
      <c r="D103" s="142" t="str">
        <f t="shared" si="18"/>
        <v/>
      </c>
      <c r="E103" s="142" t="str">
        <f t="shared" si="19"/>
        <v/>
      </c>
      <c r="F103" s="148"/>
      <c r="G103" s="148"/>
      <c r="H103" s="148"/>
      <c r="I103" s="142" t="str">
        <f t="shared" si="20"/>
        <v/>
      </c>
      <c r="J103" s="148"/>
      <c r="K103" s="144" t="str">
        <f t="shared" si="21"/>
        <v/>
      </c>
      <c r="L103" s="148"/>
      <c r="M103" s="148"/>
      <c r="N103" s="148"/>
      <c r="O103" s="142" t="str">
        <f>IF(C103="","",VLOOKUP(C103,※編集不可※選択項目!$A$2:$E$3,5,FALSE))</f>
        <v/>
      </c>
      <c r="P103" s="104"/>
      <c r="Q103" s="150"/>
      <c r="R103" s="49"/>
      <c r="S103" s="123"/>
      <c r="T103" s="86"/>
      <c r="U103" s="26"/>
      <c r="V103" s="22"/>
      <c r="W103" s="23"/>
      <c r="Y103" s="87">
        <f t="shared" si="22"/>
        <v>0</v>
      </c>
      <c r="Z103" s="87">
        <f t="shared" si="16"/>
        <v>0</v>
      </c>
      <c r="AA103" s="87" t="str">
        <f t="shared" si="23"/>
        <v/>
      </c>
      <c r="AB103" s="88">
        <f t="shared" si="24"/>
        <v>0</v>
      </c>
      <c r="AC103" s="88">
        <f t="shared" si="25"/>
        <v>0</v>
      </c>
    </row>
    <row r="104" spans="1:29" ht="25.15" customHeight="1" x14ac:dyDescent="0.15">
      <c r="A104" s="145">
        <f t="shared" si="15"/>
        <v>93</v>
      </c>
      <c r="B104" s="146" t="str">
        <f t="shared" si="17"/>
        <v/>
      </c>
      <c r="C104" s="147"/>
      <c r="D104" s="142" t="str">
        <f t="shared" si="18"/>
        <v/>
      </c>
      <c r="E104" s="142" t="str">
        <f t="shared" si="19"/>
        <v/>
      </c>
      <c r="F104" s="148"/>
      <c r="G104" s="148"/>
      <c r="H104" s="148"/>
      <c r="I104" s="142" t="str">
        <f t="shared" si="20"/>
        <v/>
      </c>
      <c r="J104" s="148"/>
      <c r="K104" s="144" t="str">
        <f t="shared" si="21"/>
        <v/>
      </c>
      <c r="L104" s="148"/>
      <c r="M104" s="148"/>
      <c r="N104" s="148"/>
      <c r="O104" s="142" t="str">
        <f>IF(C104="","",VLOOKUP(C104,※編集不可※選択項目!$A$2:$E$3,5,FALSE))</f>
        <v/>
      </c>
      <c r="P104" s="104"/>
      <c r="Q104" s="150"/>
      <c r="R104" s="49"/>
      <c r="S104" s="123"/>
      <c r="T104" s="86"/>
      <c r="U104" s="26"/>
      <c r="V104" s="22"/>
      <c r="W104" s="23"/>
      <c r="Y104" s="87">
        <f t="shared" si="22"/>
        <v>0</v>
      </c>
      <c r="Z104" s="87">
        <f t="shared" si="16"/>
        <v>0</v>
      </c>
      <c r="AA104" s="87" t="str">
        <f t="shared" si="23"/>
        <v/>
      </c>
      <c r="AB104" s="88">
        <f t="shared" si="24"/>
        <v>0</v>
      </c>
      <c r="AC104" s="88">
        <f t="shared" si="25"/>
        <v>0</v>
      </c>
    </row>
    <row r="105" spans="1:29" ht="25.15" customHeight="1" x14ac:dyDescent="0.15">
      <c r="A105" s="145">
        <f t="shared" si="15"/>
        <v>94</v>
      </c>
      <c r="B105" s="146" t="str">
        <f t="shared" si="17"/>
        <v/>
      </c>
      <c r="C105" s="147"/>
      <c r="D105" s="142" t="str">
        <f t="shared" si="18"/>
        <v/>
      </c>
      <c r="E105" s="142" t="str">
        <f t="shared" si="19"/>
        <v/>
      </c>
      <c r="F105" s="148"/>
      <c r="G105" s="148"/>
      <c r="H105" s="148"/>
      <c r="I105" s="142" t="str">
        <f t="shared" si="20"/>
        <v/>
      </c>
      <c r="J105" s="148"/>
      <c r="K105" s="144" t="str">
        <f t="shared" si="21"/>
        <v/>
      </c>
      <c r="L105" s="148"/>
      <c r="M105" s="148"/>
      <c r="N105" s="148"/>
      <c r="O105" s="142" t="str">
        <f>IF(C105="","",VLOOKUP(C105,※編集不可※選択項目!$A$2:$E$3,5,FALSE))</f>
        <v/>
      </c>
      <c r="P105" s="104"/>
      <c r="Q105" s="150"/>
      <c r="R105" s="49"/>
      <c r="S105" s="123"/>
      <c r="T105" s="86"/>
      <c r="U105" s="26"/>
      <c r="V105" s="22"/>
      <c r="W105" s="23"/>
      <c r="Y105" s="87">
        <f t="shared" si="22"/>
        <v>0</v>
      </c>
      <c r="Z105" s="87">
        <f t="shared" si="16"/>
        <v>0</v>
      </c>
      <c r="AA105" s="87" t="str">
        <f t="shared" si="23"/>
        <v/>
      </c>
      <c r="AB105" s="88">
        <f t="shared" si="24"/>
        <v>0</v>
      </c>
      <c r="AC105" s="88">
        <f t="shared" si="25"/>
        <v>0</v>
      </c>
    </row>
    <row r="106" spans="1:29" ht="25.15" customHeight="1" x14ac:dyDescent="0.15">
      <c r="A106" s="145">
        <f t="shared" si="15"/>
        <v>95</v>
      </c>
      <c r="B106" s="146" t="str">
        <f t="shared" si="17"/>
        <v/>
      </c>
      <c r="C106" s="147"/>
      <c r="D106" s="142" t="str">
        <f t="shared" si="18"/>
        <v/>
      </c>
      <c r="E106" s="142" t="str">
        <f t="shared" si="19"/>
        <v/>
      </c>
      <c r="F106" s="148"/>
      <c r="G106" s="148"/>
      <c r="H106" s="148"/>
      <c r="I106" s="142" t="str">
        <f t="shared" si="20"/>
        <v/>
      </c>
      <c r="J106" s="148"/>
      <c r="K106" s="144" t="str">
        <f t="shared" si="21"/>
        <v/>
      </c>
      <c r="L106" s="148"/>
      <c r="M106" s="148"/>
      <c r="N106" s="148"/>
      <c r="O106" s="142" t="str">
        <f>IF(C106="","",VLOOKUP(C106,※編集不可※選択項目!$A$2:$E$3,5,FALSE))</f>
        <v/>
      </c>
      <c r="P106" s="104"/>
      <c r="Q106" s="150"/>
      <c r="R106" s="49"/>
      <c r="S106" s="123"/>
      <c r="T106" s="86"/>
      <c r="U106" s="26"/>
      <c r="V106" s="22"/>
      <c r="W106" s="23"/>
      <c r="Y106" s="87">
        <f t="shared" si="22"/>
        <v>0</v>
      </c>
      <c r="Z106" s="87">
        <f t="shared" si="16"/>
        <v>0</v>
      </c>
      <c r="AA106" s="87" t="str">
        <f t="shared" si="23"/>
        <v/>
      </c>
      <c r="AB106" s="88">
        <f t="shared" si="24"/>
        <v>0</v>
      </c>
      <c r="AC106" s="88">
        <f t="shared" si="25"/>
        <v>0</v>
      </c>
    </row>
    <row r="107" spans="1:29" ht="25.15" customHeight="1" x14ac:dyDescent="0.15">
      <c r="A107" s="145">
        <f t="shared" si="15"/>
        <v>96</v>
      </c>
      <c r="B107" s="146" t="str">
        <f t="shared" si="17"/>
        <v/>
      </c>
      <c r="C107" s="147"/>
      <c r="D107" s="142" t="str">
        <f t="shared" si="18"/>
        <v/>
      </c>
      <c r="E107" s="142" t="str">
        <f t="shared" si="19"/>
        <v/>
      </c>
      <c r="F107" s="148"/>
      <c r="G107" s="148"/>
      <c r="H107" s="148"/>
      <c r="I107" s="142" t="str">
        <f t="shared" si="20"/>
        <v/>
      </c>
      <c r="J107" s="148"/>
      <c r="K107" s="144" t="str">
        <f t="shared" si="21"/>
        <v/>
      </c>
      <c r="L107" s="148"/>
      <c r="M107" s="148"/>
      <c r="N107" s="148"/>
      <c r="O107" s="142" t="str">
        <f>IF(C107="","",VLOOKUP(C107,※編集不可※選択項目!$A$2:$E$3,5,FALSE))</f>
        <v/>
      </c>
      <c r="P107" s="104"/>
      <c r="Q107" s="150"/>
      <c r="R107" s="49"/>
      <c r="S107" s="123"/>
      <c r="T107" s="86"/>
      <c r="U107" s="26"/>
      <c r="V107" s="22"/>
      <c r="W107" s="23"/>
      <c r="Y107" s="87">
        <f t="shared" si="22"/>
        <v>0</v>
      </c>
      <c r="Z107" s="87">
        <f t="shared" si="16"/>
        <v>0</v>
      </c>
      <c r="AA107" s="87" t="str">
        <f t="shared" si="23"/>
        <v/>
      </c>
      <c r="AB107" s="88">
        <f t="shared" si="24"/>
        <v>0</v>
      </c>
      <c r="AC107" s="88">
        <f t="shared" si="25"/>
        <v>0</v>
      </c>
    </row>
    <row r="108" spans="1:29" ht="25.15" customHeight="1" x14ac:dyDescent="0.15">
      <c r="A108" s="145">
        <f t="shared" si="15"/>
        <v>97</v>
      </c>
      <c r="B108" s="146" t="str">
        <f t="shared" si="17"/>
        <v/>
      </c>
      <c r="C108" s="147"/>
      <c r="D108" s="142" t="str">
        <f t="shared" si="18"/>
        <v/>
      </c>
      <c r="E108" s="142" t="str">
        <f t="shared" si="19"/>
        <v/>
      </c>
      <c r="F108" s="148"/>
      <c r="G108" s="148"/>
      <c r="H108" s="148"/>
      <c r="I108" s="142" t="str">
        <f t="shared" si="20"/>
        <v/>
      </c>
      <c r="J108" s="148"/>
      <c r="K108" s="144" t="str">
        <f t="shared" si="21"/>
        <v/>
      </c>
      <c r="L108" s="148"/>
      <c r="M108" s="148"/>
      <c r="N108" s="148"/>
      <c r="O108" s="142" t="str">
        <f>IF(C108="","",VLOOKUP(C108,※編集不可※選択項目!$A$2:$E$3,5,FALSE))</f>
        <v/>
      </c>
      <c r="P108" s="104"/>
      <c r="Q108" s="150"/>
      <c r="R108" s="49"/>
      <c r="S108" s="123"/>
      <c r="T108" s="86"/>
      <c r="U108" s="26"/>
      <c r="V108" s="22"/>
      <c r="W108" s="23"/>
      <c r="Y108" s="87">
        <f t="shared" si="22"/>
        <v>0</v>
      </c>
      <c r="Z108" s="87">
        <f t="shared" si="16"/>
        <v>0</v>
      </c>
      <c r="AA108" s="87" t="str">
        <f t="shared" si="23"/>
        <v/>
      </c>
      <c r="AB108" s="88">
        <f t="shared" si="24"/>
        <v>0</v>
      </c>
      <c r="AC108" s="88">
        <f t="shared" si="25"/>
        <v>0</v>
      </c>
    </row>
    <row r="109" spans="1:29" ht="25.15" customHeight="1" x14ac:dyDescent="0.15">
      <c r="A109" s="145">
        <f t="shared" si="15"/>
        <v>98</v>
      </c>
      <c r="B109" s="146" t="str">
        <f t="shared" si="17"/>
        <v/>
      </c>
      <c r="C109" s="147"/>
      <c r="D109" s="142" t="str">
        <f t="shared" si="18"/>
        <v/>
      </c>
      <c r="E109" s="142" t="str">
        <f t="shared" si="19"/>
        <v/>
      </c>
      <c r="F109" s="148"/>
      <c r="G109" s="148"/>
      <c r="H109" s="148"/>
      <c r="I109" s="142" t="str">
        <f t="shared" si="20"/>
        <v/>
      </c>
      <c r="J109" s="148"/>
      <c r="K109" s="144" t="str">
        <f t="shared" si="21"/>
        <v/>
      </c>
      <c r="L109" s="148"/>
      <c r="M109" s="148"/>
      <c r="N109" s="148"/>
      <c r="O109" s="142" t="str">
        <f>IF(C109="","",VLOOKUP(C109,※編集不可※選択項目!$A$2:$E$3,5,FALSE))</f>
        <v/>
      </c>
      <c r="P109" s="104"/>
      <c r="Q109" s="150"/>
      <c r="R109" s="49"/>
      <c r="S109" s="123"/>
      <c r="T109" s="86"/>
      <c r="U109" s="26"/>
      <c r="V109" s="22"/>
      <c r="W109" s="23"/>
      <c r="Y109" s="87">
        <f t="shared" si="22"/>
        <v>0</v>
      </c>
      <c r="Z109" s="87">
        <f t="shared" si="16"/>
        <v>0</v>
      </c>
      <c r="AA109" s="87" t="str">
        <f t="shared" si="23"/>
        <v/>
      </c>
      <c r="AB109" s="88">
        <f t="shared" si="24"/>
        <v>0</v>
      </c>
      <c r="AC109" s="88">
        <f t="shared" si="25"/>
        <v>0</v>
      </c>
    </row>
    <row r="110" spans="1:29" ht="25.15" customHeight="1" x14ac:dyDescent="0.15">
      <c r="A110" s="145">
        <f t="shared" si="15"/>
        <v>99</v>
      </c>
      <c r="B110" s="146" t="str">
        <f t="shared" si="17"/>
        <v/>
      </c>
      <c r="C110" s="147"/>
      <c r="D110" s="142" t="str">
        <f t="shared" si="18"/>
        <v/>
      </c>
      <c r="E110" s="142" t="str">
        <f t="shared" si="19"/>
        <v/>
      </c>
      <c r="F110" s="148"/>
      <c r="G110" s="148"/>
      <c r="H110" s="148"/>
      <c r="I110" s="142" t="str">
        <f t="shared" si="20"/>
        <v/>
      </c>
      <c r="J110" s="148"/>
      <c r="K110" s="144" t="str">
        <f t="shared" si="21"/>
        <v/>
      </c>
      <c r="L110" s="148"/>
      <c r="M110" s="148"/>
      <c r="N110" s="148"/>
      <c r="O110" s="142" t="str">
        <f>IF(C110="","",VLOOKUP(C110,※編集不可※選択項目!$A$2:$E$3,5,FALSE))</f>
        <v/>
      </c>
      <c r="P110" s="104"/>
      <c r="Q110" s="150"/>
      <c r="R110" s="49"/>
      <c r="S110" s="123"/>
      <c r="T110" s="86"/>
      <c r="U110" s="26"/>
      <c r="V110" s="22"/>
      <c r="W110" s="23"/>
      <c r="Y110" s="87">
        <f t="shared" si="22"/>
        <v>0</v>
      </c>
      <c r="Z110" s="87">
        <f t="shared" si="16"/>
        <v>0</v>
      </c>
      <c r="AA110" s="87" t="str">
        <f t="shared" si="23"/>
        <v/>
      </c>
      <c r="AB110" s="88">
        <f t="shared" si="24"/>
        <v>0</v>
      </c>
      <c r="AC110" s="88">
        <f t="shared" si="25"/>
        <v>0</v>
      </c>
    </row>
    <row r="111" spans="1:29" ht="25.15" customHeight="1" x14ac:dyDescent="0.15">
      <c r="A111" s="145">
        <f t="shared" si="15"/>
        <v>100</v>
      </c>
      <c r="B111" s="146" t="str">
        <f t="shared" si="17"/>
        <v/>
      </c>
      <c r="C111" s="147"/>
      <c r="D111" s="142" t="str">
        <f t="shared" si="18"/>
        <v/>
      </c>
      <c r="E111" s="142" t="str">
        <f t="shared" si="19"/>
        <v/>
      </c>
      <c r="F111" s="148"/>
      <c r="G111" s="148"/>
      <c r="H111" s="148"/>
      <c r="I111" s="142" t="str">
        <f t="shared" si="20"/>
        <v/>
      </c>
      <c r="J111" s="148"/>
      <c r="K111" s="144" t="str">
        <f t="shared" si="21"/>
        <v/>
      </c>
      <c r="L111" s="148"/>
      <c r="M111" s="148"/>
      <c r="N111" s="148"/>
      <c r="O111" s="142" t="str">
        <f>IF(C111="","",VLOOKUP(C111,※編集不可※選択項目!$A$2:$E$3,5,FALSE))</f>
        <v/>
      </c>
      <c r="P111" s="104"/>
      <c r="Q111" s="150"/>
      <c r="R111" s="49"/>
      <c r="S111" s="123"/>
      <c r="T111" s="86"/>
      <c r="U111" s="26"/>
      <c r="V111" s="22"/>
      <c r="W111" s="23"/>
      <c r="Y111" s="87">
        <f t="shared" si="22"/>
        <v>0</v>
      </c>
      <c r="Z111" s="87">
        <f t="shared" si="16"/>
        <v>0</v>
      </c>
      <c r="AA111" s="87" t="str">
        <f t="shared" si="23"/>
        <v/>
      </c>
      <c r="AB111" s="88">
        <f t="shared" si="24"/>
        <v>0</v>
      </c>
      <c r="AC111" s="88">
        <f t="shared" si="25"/>
        <v>0</v>
      </c>
    </row>
    <row r="112" spans="1:29" ht="25.15" customHeight="1" x14ac:dyDescent="0.15">
      <c r="A112" s="145">
        <f t="shared" si="15"/>
        <v>101</v>
      </c>
      <c r="B112" s="146" t="str">
        <f t="shared" si="17"/>
        <v/>
      </c>
      <c r="C112" s="147"/>
      <c r="D112" s="142" t="str">
        <f t="shared" si="18"/>
        <v/>
      </c>
      <c r="E112" s="142" t="str">
        <f t="shared" si="19"/>
        <v/>
      </c>
      <c r="F112" s="148"/>
      <c r="G112" s="148"/>
      <c r="H112" s="148"/>
      <c r="I112" s="142" t="str">
        <f t="shared" si="20"/>
        <v/>
      </c>
      <c r="J112" s="148"/>
      <c r="K112" s="144" t="str">
        <f t="shared" si="21"/>
        <v/>
      </c>
      <c r="L112" s="148"/>
      <c r="M112" s="148"/>
      <c r="N112" s="148"/>
      <c r="O112" s="142" t="str">
        <f>IF(C112="","",VLOOKUP(C112,※編集不可※選択項目!$A$2:$E$3,5,FALSE))</f>
        <v/>
      </c>
      <c r="P112" s="104"/>
      <c r="Q112" s="150"/>
      <c r="R112" s="49"/>
      <c r="S112" s="123"/>
      <c r="T112" s="86"/>
      <c r="U112" s="26"/>
      <c r="V112" s="22"/>
      <c r="W112" s="23"/>
      <c r="Y112" s="87">
        <f t="shared" si="22"/>
        <v>0</v>
      </c>
      <c r="Z112" s="87">
        <f t="shared" si="16"/>
        <v>0</v>
      </c>
      <c r="AA112" s="87" t="str">
        <f t="shared" si="23"/>
        <v/>
      </c>
      <c r="AB112" s="88">
        <f t="shared" si="24"/>
        <v>0</v>
      </c>
      <c r="AC112" s="88">
        <f t="shared" si="25"/>
        <v>0</v>
      </c>
    </row>
    <row r="113" spans="1:29" ht="25.15" customHeight="1" x14ac:dyDescent="0.15">
      <c r="A113" s="145">
        <f t="shared" si="15"/>
        <v>102</v>
      </c>
      <c r="B113" s="146" t="str">
        <f t="shared" si="17"/>
        <v/>
      </c>
      <c r="C113" s="147"/>
      <c r="D113" s="142" t="str">
        <f t="shared" si="18"/>
        <v/>
      </c>
      <c r="E113" s="142" t="str">
        <f t="shared" si="19"/>
        <v/>
      </c>
      <c r="F113" s="148"/>
      <c r="G113" s="148"/>
      <c r="H113" s="148"/>
      <c r="I113" s="142" t="str">
        <f t="shared" si="20"/>
        <v/>
      </c>
      <c r="J113" s="148"/>
      <c r="K113" s="144" t="str">
        <f t="shared" si="21"/>
        <v/>
      </c>
      <c r="L113" s="148"/>
      <c r="M113" s="148"/>
      <c r="N113" s="148"/>
      <c r="O113" s="142" t="str">
        <f>IF(C113="","",VLOOKUP(C113,※編集不可※選択項目!$A$2:$E$3,5,FALSE))</f>
        <v/>
      </c>
      <c r="P113" s="104"/>
      <c r="Q113" s="150"/>
      <c r="R113" s="49"/>
      <c r="S113" s="123"/>
      <c r="T113" s="86"/>
      <c r="U113" s="26"/>
      <c r="V113" s="22"/>
      <c r="W113" s="23"/>
      <c r="Y113" s="87">
        <f t="shared" si="22"/>
        <v>0</v>
      </c>
      <c r="Z113" s="87">
        <f t="shared" si="16"/>
        <v>0</v>
      </c>
      <c r="AA113" s="87" t="str">
        <f t="shared" si="23"/>
        <v/>
      </c>
      <c r="AB113" s="88">
        <f t="shared" si="24"/>
        <v>0</v>
      </c>
      <c r="AC113" s="88">
        <f t="shared" si="25"/>
        <v>0</v>
      </c>
    </row>
    <row r="114" spans="1:29" ht="25.15" customHeight="1" x14ac:dyDescent="0.15">
      <c r="A114" s="145">
        <f t="shared" si="15"/>
        <v>103</v>
      </c>
      <c r="B114" s="146" t="str">
        <f t="shared" si="17"/>
        <v/>
      </c>
      <c r="C114" s="147"/>
      <c r="D114" s="142" t="str">
        <f t="shared" si="18"/>
        <v/>
      </c>
      <c r="E114" s="142" t="str">
        <f t="shared" si="19"/>
        <v/>
      </c>
      <c r="F114" s="148"/>
      <c r="G114" s="148"/>
      <c r="H114" s="148"/>
      <c r="I114" s="142" t="str">
        <f t="shared" si="20"/>
        <v/>
      </c>
      <c r="J114" s="148"/>
      <c r="K114" s="144" t="str">
        <f t="shared" si="21"/>
        <v/>
      </c>
      <c r="L114" s="148"/>
      <c r="M114" s="148"/>
      <c r="N114" s="148"/>
      <c r="O114" s="142" t="str">
        <f>IF(C114="","",VLOOKUP(C114,※編集不可※選択項目!$A$2:$E$3,5,FALSE))</f>
        <v/>
      </c>
      <c r="P114" s="104"/>
      <c r="Q114" s="150"/>
      <c r="R114" s="49"/>
      <c r="S114" s="123"/>
      <c r="T114" s="86"/>
      <c r="U114" s="26"/>
      <c r="V114" s="22"/>
      <c r="W114" s="23"/>
      <c r="Y114" s="87">
        <f t="shared" si="22"/>
        <v>0</v>
      </c>
      <c r="Z114" s="87">
        <f t="shared" si="16"/>
        <v>0</v>
      </c>
      <c r="AA114" s="87" t="str">
        <f t="shared" si="23"/>
        <v/>
      </c>
      <c r="AB114" s="88">
        <f t="shared" si="24"/>
        <v>0</v>
      </c>
      <c r="AC114" s="88">
        <f t="shared" si="25"/>
        <v>0</v>
      </c>
    </row>
    <row r="115" spans="1:29" ht="25.15" customHeight="1" x14ac:dyDescent="0.15">
      <c r="A115" s="145">
        <f t="shared" si="15"/>
        <v>104</v>
      </c>
      <c r="B115" s="146" t="str">
        <f t="shared" si="17"/>
        <v/>
      </c>
      <c r="C115" s="147"/>
      <c r="D115" s="142" t="str">
        <f t="shared" si="18"/>
        <v/>
      </c>
      <c r="E115" s="142" t="str">
        <f t="shared" si="19"/>
        <v/>
      </c>
      <c r="F115" s="148"/>
      <c r="G115" s="148"/>
      <c r="H115" s="148"/>
      <c r="I115" s="142" t="str">
        <f t="shared" si="20"/>
        <v/>
      </c>
      <c r="J115" s="148"/>
      <c r="K115" s="144" t="str">
        <f t="shared" si="21"/>
        <v/>
      </c>
      <c r="L115" s="148"/>
      <c r="M115" s="148"/>
      <c r="N115" s="148"/>
      <c r="O115" s="142" t="str">
        <f>IF(C115="","",VLOOKUP(C115,※編集不可※選択項目!$A$2:$E$3,5,FALSE))</f>
        <v/>
      </c>
      <c r="P115" s="104"/>
      <c r="Q115" s="150"/>
      <c r="R115" s="49"/>
      <c r="S115" s="123"/>
      <c r="T115" s="86"/>
      <c r="U115" s="26"/>
      <c r="V115" s="22"/>
      <c r="W115" s="23"/>
      <c r="Y115" s="87">
        <f t="shared" si="22"/>
        <v>0</v>
      </c>
      <c r="Z115" s="87">
        <f t="shared" si="16"/>
        <v>0</v>
      </c>
      <c r="AA115" s="87" t="str">
        <f t="shared" si="23"/>
        <v/>
      </c>
      <c r="AB115" s="88">
        <f t="shared" si="24"/>
        <v>0</v>
      </c>
      <c r="AC115" s="88">
        <f t="shared" si="25"/>
        <v>0</v>
      </c>
    </row>
    <row r="116" spans="1:29" ht="25.15" customHeight="1" x14ac:dyDescent="0.15">
      <c r="A116" s="145">
        <f t="shared" si="15"/>
        <v>105</v>
      </c>
      <c r="B116" s="146" t="str">
        <f t="shared" si="17"/>
        <v/>
      </c>
      <c r="C116" s="147"/>
      <c r="D116" s="142" t="str">
        <f t="shared" si="18"/>
        <v/>
      </c>
      <c r="E116" s="142" t="str">
        <f t="shared" si="19"/>
        <v/>
      </c>
      <c r="F116" s="148"/>
      <c r="G116" s="148"/>
      <c r="H116" s="148"/>
      <c r="I116" s="142" t="str">
        <f t="shared" si="20"/>
        <v/>
      </c>
      <c r="J116" s="148"/>
      <c r="K116" s="144" t="str">
        <f t="shared" si="21"/>
        <v/>
      </c>
      <c r="L116" s="148"/>
      <c r="M116" s="148"/>
      <c r="N116" s="148"/>
      <c r="O116" s="142" t="str">
        <f>IF(C116="","",VLOOKUP(C116,※編集不可※選択項目!$A$2:$E$3,5,FALSE))</f>
        <v/>
      </c>
      <c r="P116" s="104"/>
      <c r="Q116" s="150"/>
      <c r="R116" s="49"/>
      <c r="S116" s="123"/>
      <c r="T116" s="86"/>
      <c r="U116" s="26"/>
      <c r="V116" s="22"/>
      <c r="W116" s="23"/>
      <c r="Y116" s="87">
        <f t="shared" si="22"/>
        <v>0</v>
      </c>
      <c r="Z116" s="87">
        <f t="shared" si="16"/>
        <v>0</v>
      </c>
      <c r="AA116" s="87" t="str">
        <f t="shared" si="23"/>
        <v/>
      </c>
      <c r="AB116" s="88">
        <f t="shared" si="24"/>
        <v>0</v>
      </c>
      <c r="AC116" s="88">
        <f t="shared" si="25"/>
        <v>0</v>
      </c>
    </row>
    <row r="117" spans="1:29" ht="25.15" customHeight="1" x14ac:dyDescent="0.15">
      <c r="A117" s="145">
        <f t="shared" si="15"/>
        <v>106</v>
      </c>
      <c r="B117" s="146" t="str">
        <f t="shared" si="17"/>
        <v/>
      </c>
      <c r="C117" s="147"/>
      <c r="D117" s="142" t="str">
        <f t="shared" si="18"/>
        <v/>
      </c>
      <c r="E117" s="142" t="str">
        <f t="shared" si="19"/>
        <v/>
      </c>
      <c r="F117" s="148"/>
      <c r="G117" s="148"/>
      <c r="H117" s="148"/>
      <c r="I117" s="142" t="str">
        <f t="shared" si="20"/>
        <v/>
      </c>
      <c r="J117" s="148"/>
      <c r="K117" s="144" t="str">
        <f t="shared" si="21"/>
        <v/>
      </c>
      <c r="L117" s="148"/>
      <c r="M117" s="148"/>
      <c r="N117" s="148"/>
      <c r="O117" s="142" t="str">
        <f>IF(C117="","",VLOOKUP(C117,※編集不可※選択項目!$A$2:$E$3,5,FALSE))</f>
        <v/>
      </c>
      <c r="P117" s="104"/>
      <c r="Q117" s="150"/>
      <c r="R117" s="49"/>
      <c r="S117" s="123"/>
      <c r="T117" s="86"/>
      <c r="U117" s="26"/>
      <c r="V117" s="22"/>
      <c r="W117" s="23"/>
      <c r="Y117" s="87">
        <f t="shared" si="22"/>
        <v>0</v>
      </c>
      <c r="Z117" s="87">
        <f t="shared" si="16"/>
        <v>0</v>
      </c>
      <c r="AA117" s="87" t="str">
        <f t="shared" si="23"/>
        <v/>
      </c>
      <c r="AB117" s="88">
        <f t="shared" si="24"/>
        <v>0</v>
      </c>
      <c r="AC117" s="88">
        <f t="shared" si="25"/>
        <v>0</v>
      </c>
    </row>
    <row r="118" spans="1:29" ht="25.15" customHeight="1" x14ac:dyDescent="0.15">
      <c r="A118" s="145">
        <f t="shared" si="15"/>
        <v>107</v>
      </c>
      <c r="B118" s="146" t="str">
        <f t="shared" si="17"/>
        <v/>
      </c>
      <c r="C118" s="147"/>
      <c r="D118" s="142" t="str">
        <f t="shared" si="18"/>
        <v/>
      </c>
      <c r="E118" s="142" t="str">
        <f t="shared" si="19"/>
        <v/>
      </c>
      <c r="F118" s="148"/>
      <c r="G118" s="148"/>
      <c r="H118" s="148"/>
      <c r="I118" s="142" t="str">
        <f t="shared" si="20"/>
        <v/>
      </c>
      <c r="J118" s="148"/>
      <c r="K118" s="144" t="str">
        <f t="shared" si="21"/>
        <v/>
      </c>
      <c r="L118" s="148"/>
      <c r="M118" s="148"/>
      <c r="N118" s="148"/>
      <c r="O118" s="142" t="str">
        <f>IF(C118="","",VLOOKUP(C118,※編集不可※選択項目!$A$2:$E$3,5,FALSE))</f>
        <v/>
      </c>
      <c r="P118" s="104"/>
      <c r="Q118" s="150"/>
      <c r="R118" s="49"/>
      <c r="S118" s="123"/>
      <c r="T118" s="86"/>
      <c r="U118" s="26"/>
      <c r="V118" s="22"/>
      <c r="W118" s="23"/>
      <c r="Y118" s="87">
        <f t="shared" si="22"/>
        <v>0</v>
      </c>
      <c r="Z118" s="87">
        <f t="shared" si="16"/>
        <v>0</v>
      </c>
      <c r="AA118" s="87" t="str">
        <f t="shared" si="23"/>
        <v/>
      </c>
      <c r="AB118" s="88">
        <f t="shared" si="24"/>
        <v>0</v>
      </c>
      <c r="AC118" s="88">
        <f t="shared" si="25"/>
        <v>0</v>
      </c>
    </row>
    <row r="119" spans="1:29" ht="25.15" customHeight="1" x14ac:dyDescent="0.15">
      <c r="A119" s="145">
        <f t="shared" si="15"/>
        <v>108</v>
      </c>
      <c r="B119" s="146" t="str">
        <f t="shared" si="17"/>
        <v/>
      </c>
      <c r="C119" s="147"/>
      <c r="D119" s="142" t="str">
        <f t="shared" si="18"/>
        <v/>
      </c>
      <c r="E119" s="142" t="str">
        <f t="shared" si="19"/>
        <v/>
      </c>
      <c r="F119" s="148"/>
      <c r="G119" s="148"/>
      <c r="H119" s="148"/>
      <c r="I119" s="142" t="str">
        <f t="shared" si="20"/>
        <v/>
      </c>
      <c r="J119" s="148"/>
      <c r="K119" s="144" t="str">
        <f t="shared" si="21"/>
        <v/>
      </c>
      <c r="L119" s="148"/>
      <c r="M119" s="148"/>
      <c r="N119" s="148"/>
      <c r="O119" s="142" t="str">
        <f>IF(C119="","",VLOOKUP(C119,※編集不可※選択項目!$A$2:$E$3,5,FALSE))</f>
        <v/>
      </c>
      <c r="P119" s="104"/>
      <c r="Q119" s="150"/>
      <c r="R119" s="49"/>
      <c r="S119" s="123"/>
      <c r="T119" s="86"/>
      <c r="U119" s="26"/>
      <c r="V119" s="22"/>
      <c r="W119" s="23"/>
      <c r="Y119" s="87">
        <f t="shared" si="22"/>
        <v>0</v>
      </c>
      <c r="Z119" s="87">
        <f t="shared" si="16"/>
        <v>0</v>
      </c>
      <c r="AA119" s="87" t="str">
        <f t="shared" si="23"/>
        <v/>
      </c>
      <c r="AB119" s="88">
        <f t="shared" si="24"/>
        <v>0</v>
      </c>
      <c r="AC119" s="88">
        <f t="shared" si="25"/>
        <v>0</v>
      </c>
    </row>
    <row r="120" spans="1:29" ht="25.15" customHeight="1" x14ac:dyDescent="0.15">
      <c r="A120" s="145">
        <f t="shared" si="15"/>
        <v>109</v>
      </c>
      <c r="B120" s="146" t="str">
        <f t="shared" si="17"/>
        <v/>
      </c>
      <c r="C120" s="147"/>
      <c r="D120" s="142" t="str">
        <f t="shared" si="18"/>
        <v/>
      </c>
      <c r="E120" s="142" t="str">
        <f t="shared" si="19"/>
        <v/>
      </c>
      <c r="F120" s="148"/>
      <c r="G120" s="148"/>
      <c r="H120" s="148"/>
      <c r="I120" s="142" t="str">
        <f t="shared" si="20"/>
        <v/>
      </c>
      <c r="J120" s="148"/>
      <c r="K120" s="144" t="str">
        <f t="shared" si="21"/>
        <v/>
      </c>
      <c r="L120" s="148"/>
      <c r="M120" s="148"/>
      <c r="N120" s="148"/>
      <c r="O120" s="142" t="str">
        <f>IF(C120="","",VLOOKUP(C120,※編集不可※選択項目!$A$2:$E$3,5,FALSE))</f>
        <v/>
      </c>
      <c r="P120" s="104"/>
      <c r="Q120" s="150"/>
      <c r="R120" s="49"/>
      <c r="S120" s="123"/>
      <c r="T120" s="86"/>
      <c r="U120" s="26"/>
      <c r="V120" s="22"/>
      <c r="W120" s="23"/>
      <c r="Y120" s="87">
        <f t="shared" si="22"/>
        <v>0</v>
      </c>
      <c r="Z120" s="87">
        <f t="shared" si="16"/>
        <v>0</v>
      </c>
      <c r="AA120" s="87" t="str">
        <f t="shared" si="23"/>
        <v/>
      </c>
      <c r="AB120" s="88">
        <f t="shared" si="24"/>
        <v>0</v>
      </c>
      <c r="AC120" s="88">
        <f t="shared" si="25"/>
        <v>0</v>
      </c>
    </row>
    <row r="121" spans="1:29" ht="25.15" customHeight="1" x14ac:dyDescent="0.15">
      <c r="A121" s="145">
        <f t="shared" si="15"/>
        <v>110</v>
      </c>
      <c r="B121" s="146" t="str">
        <f t="shared" si="17"/>
        <v/>
      </c>
      <c r="C121" s="147"/>
      <c r="D121" s="142" t="str">
        <f t="shared" si="18"/>
        <v/>
      </c>
      <c r="E121" s="142" t="str">
        <f t="shared" si="19"/>
        <v/>
      </c>
      <c r="F121" s="148"/>
      <c r="G121" s="148"/>
      <c r="H121" s="148"/>
      <c r="I121" s="142" t="str">
        <f t="shared" si="20"/>
        <v/>
      </c>
      <c r="J121" s="148"/>
      <c r="K121" s="144" t="str">
        <f t="shared" si="21"/>
        <v/>
      </c>
      <c r="L121" s="148"/>
      <c r="M121" s="148"/>
      <c r="N121" s="148"/>
      <c r="O121" s="142" t="str">
        <f>IF(C121="","",VLOOKUP(C121,※編集不可※選択項目!$A$2:$E$3,5,FALSE))</f>
        <v/>
      </c>
      <c r="P121" s="104"/>
      <c r="Q121" s="150"/>
      <c r="R121" s="49"/>
      <c r="S121" s="123"/>
      <c r="T121" s="86"/>
      <c r="U121" s="26"/>
      <c r="V121" s="22"/>
      <c r="W121" s="23"/>
      <c r="Y121" s="87">
        <f t="shared" si="22"/>
        <v>0</v>
      </c>
      <c r="Z121" s="87">
        <f t="shared" si="16"/>
        <v>0</v>
      </c>
      <c r="AA121" s="87" t="str">
        <f t="shared" si="23"/>
        <v/>
      </c>
      <c r="AB121" s="88">
        <f t="shared" si="24"/>
        <v>0</v>
      </c>
      <c r="AC121" s="88">
        <f t="shared" si="25"/>
        <v>0</v>
      </c>
    </row>
    <row r="122" spans="1:29" ht="25.15" customHeight="1" x14ac:dyDescent="0.15">
      <c r="A122" s="145">
        <f t="shared" si="15"/>
        <v>111</v>
      </c>
      <c r="B122" s="146" t="str">
        <f t="shared" si="17"/>
        <v/>
      </c>
      <c r="C122" s="147"/>
      <c r="D122" s="142" t="str">
        <f t="shared" si="18"/>
        <v/>
      </c>
      <c r="E122" s="142" t="str">
        <f t="shared" si="19"/>
        <v/>
      </c>
      <c r="F122" s="148"/>
      <c r="G122" s="148"/>
      <c r="H122" s="148"/>
      <c r="I122" s="142" t="str">
        <f t="shared" si="20"/>
        <v/>
      </c>
      <c r="J122" s="148"/>
      <c r="K122" s="144" t="str">
        <f t="shared" si="21"/>
        <v/>
      </c>
      <c r="L122" s="148"/>
      <c r="M122" s="148"/>
      <c r="N122" s="148"/>
      <c r="O122" s="142" t="str">
        <f>IF(C122="","",VLOOKUP(C122,※編集不可※選択項目!$A$2:$E$3,5,FALSE))</f>
        <v/>
      </c>
      <c r="P122" s="104"/>
      <c r="Q122" s="150"/>
      <c r="R122" s="49"/>
      <c r="S122" s="123"/>
      <c r="T122" s="86"/>
      <c r="U122" s="26"/>
      <c r="V122" s="22"/>
      <c r="W122" s="23"/>
      <c r="Y122" s="87">
        <f t="shared" si="22"/>
        <v>0</v>
      </c>
      <c r="Z122" s="87">
        <f t="shared" si="16"/>
        <v>0</v>
      </c>
      <c r="AA122" s="87" t="str">
        <f t="shared" si="23"/>
        <v/>
      </c>
      <c r="AB122" s="88">
        <f t="shared" si="24"/>
        <v>0</v>
      </c>
      <c r="AC122" s="88">
        <f t="shared" si="25"/>
        <v>0</v>
      </c>
    </row>
    <row r="123" spans="1:29" ht="25.15" customHeight="1" x14ac:dyDescent="0.15">
      <c r="A123" s="145">
        <f t="shared" si="15"/>
        <v>112</v>
      </c>
      <c r="B123" s="146" t="str">
        <f t="shared" si="17"/>
        <v/>
      </c>
      <c r="C123" s="147"/>
      <c r="D123" s="142" t="str">
        <f t="shared" si="18"/>
        <v/>
      </c>
      <c r="E123" s="142" t="str">
        <f t="shared" si="19"/>
        <v/>
      </c>
      <c r="F123" s="148"/>
      <c r="G123" s="148"/>
      <c r="H123" s="148"/>
      <c r="I123" s="142" t="str">
        <f t="shared" si="20"/>
        <v/>
      </c>
      <c r="J123" s="148"/>
      <c r="K123" s="144" t="str">
        <f t="shared" si="21"/>
        <v/>
      </c>
      <c r="L123" s="148"/>
      <c r="M123" s="148"/>
      <c r="N123" s="148"/>
      <c r="O123" s="142" t="str">
        <f>IF(C123="","",VLOOKUP(C123,※編集不可※選択項目!$A$2:$E$3,5,FALSE))</f>
        <v/>
      </c>
      <c r="P123" s="104"/>
      <c r="Q123" s="150"/>
      <c r="R123" s="49"/>
      <c r="S123" s="123"/>
      <c r="T123" s="86"/>
      <c r="U123" s="26"/>
      <c r="V123" s="22"/>
      <c r="W123" s="23"/>
      <c r="Y123" s="87">
        <f t="shared" si="22"/>
        <v>0</v>
      </c>
      <c r="Z123" s="87">
        <f t="shared" si="16"/>
        <v>0</v>
      </c>
      <c r="AA123" s="87" t="str">
        <f t="shared" si="23"/>
        <v/>
      </c>
      <c r="AB123" s="88">
        <f t="shared" si="24"/>
        <v>0</v>
      </c>
      <c r="AC123" s="88">
        <f t="shared" si="25"/>
        <v>0</v>
      </c>
    </row>
    <row r="124" spans="1:29" ht="25.15" customHeight="1" x14ac:dyDescent="0.15">
      <c r="A124" s="145">
        <f t="shared" si="15"/>
        <v>113</v>
      </c>
      <c r="B124" s="146" t="str">
        <f t="shared" si="17"/>
        <v/>
      </c>
      <c r="C124" s="147"/>
      <c r="D124" s="142" t="str">
        <f t="shared" si="18"/>
        <v/>
      </c>
      <c r="E124" s="142" t="str">
        <f t="shared" si="19"/>
        <v/>
      </c>
      <c r="F124" s="148"/>
      <c r="G124" s="148"/>
      <c r="H124" s="148"/>
      <c r="I124" s="142" t="str">
        <f t="shared" si="20"/>
        <v/>
      </c>
      <c r="J124" s="148"/>
      <c r="K124" s="144" t="str">
        <f t="shared" si="21"/>
        <v/>
      </c>
      <c r="L124" s="148"/>
      <c r="M124" s="148"/>
      <c r="N124" s="148"/>
      <c r="O124" s="142" t="str">
        <f>IF(C124="","",VLOOKUP(C124,※編集不可※選択項目!$A$2:$E$3,5,FALSE))</f>
        <v/>
      </c>
      <c r="P124" s="104"/>
      <c r="Q124" s="150"/>
      <c r="R124" s="49"/>
      <c r="S124" s="123"/>
      <c r="T124" s="86"/>
      <c r="U124" s="26"/>
      <c r="V124" s="22"/>
      <c r="W124" s="23"/>
      <c r="Y124" s="87">
        <f t="shared" si="22"/>
        <v>0</v>
      </c>
      <c r="Z124" s="87">
        <f t="shared" si="16"/>
        <v>0</v>
      </c>
      <c r="AA124" s="87" t="str">
        <f t="shared" si="23"/>
        <v/>
      </c>
      <c r="AB124" s="88">
        <f t="shared" si="24"/>
        <v>0</v>
      </c>
      <c r="AC124" s="88">
        <f t="shared" si="25"/>
        <v>0</v>
      </c>
    </row>
    <row r="125" spans="1:29" ht="25.15" customHeight="1" x14ac:dyDescent="0.15">
      <c r="A125" s="145">
        <f t="shared" si="15"/>
        <v>114</v>
      </c>
      <c r="B125" s="146" t="str">
        <f t="shared" si="17"/>
        <v/>
      </c>
      <c r="C125" s="147"/>
      <c r="D125" s="142" t="str">
        <f t="shared" si="18"/>
        <v/>
      </c>
      <c r="E125" s="142" t="str">
        <f t="shared" si="19"/>
        <v/>
      </c>
      <c r="F125" s="148"/>
      <c r="G125" s="148"/>
      <c r="H125" s="148"/>
      <c r="I125" s="142" t="str">
        <f t="shared" si="20"/>
        <v/>
      </c>
      <c r="J125" s="148"/>
      <c r="K125" s="144" t="str">
        <f t="shared" si="21"/>
        <v/>
      </c>
      <c r="L125" s="148"/>
      <c r="M125" s="148"/>
      <c r="N125" s="148"/>
      <c r="O125" s="142" t="str">
        <f>IF(C125="","",VLOOKUP(C125,※編集不可※選択項目!$A$2:$E$3,5,FALSE))</f>
        <v/>
      </c>
      <c r="P125" s="104"/>
      <c r="Q125" s="150"/>
      <c r="R125" s="49"/>
      <c r="S125" s="123"/>
      <c r="T125" s="86"/>
      <c r="U125" s="26"/>
      <c r="V125" s="22"/>
      <c r="W125" s="23"/>
      <c r="Y125" s="87">
        <f t="shared" si="22"/>
        <v>0</v>
      </c>
      <c r="Z125" s="87">
        <f t="shared" si="16"/>
        <v>0</v>
      </c>
      <c r="AA125" s="87" t="str">
        <f t="shared" si="23"/>
        <v/>
      </c>
      <c r="AB125" s="88">
        <f t="shared" si="24"/>
        <v>0</v>
      </c>
      <c r="AC125" s="88">
        <f t="shared" si="25"/>
        <v>0</v>
      </c>
    </row>
    <row r="126" spans="1:29" ht="25.15" customHeight="1" x14ac:dyDescent="0.15">
      <c r="A126" s="145">
        <f t="shared" si="15"/>
        <v>115</v>
      </c>
      <c r="B126" s="146" t="str">
        <f t="shared" si="17"/>
        <v/>
      </c>
      <c r="C126" s="147"/>
      <c r="D126" s="142" t="str">
        <f t="shared" si="18"/>
        <v/>
      </c>
      <c r="E126" s="142" t="str">
        <f t="shared" si="19"/>
        <v/>
      </c>
      <c r="F126" s="148"/>
      <c r="G126" s="148"/>
      <c r="H126" s="148"/>
      <c r="I126" s="142" t="str">
        <f t="shared" si="20"/>
        <v/>
      </c>
      <c r="J126" s="148"/>
      <c r="K126" s="144" t="str">
        <f t="shared" si="21"/>
        <v/>
      </c>
      <c r="L126" s="148"/>
      <c r="M126" s="148"/>
      <c r="N126" s="148"/>
      <c r="O126" s="142" t="str">
        <f>IF(C126="","",VLOOKUP(C126,※編集不可※選択項目!$A$2:$E$3,5,FALSE))</f>
        <v/>
      </c>
      <c r="P126" s="104"/>
      <c r="Q126" s="150"/>
      <c r="R126" s="49"/>
      <c r="S126" s="123"/>
      <c r="T126" s="86"/>
      <c r="U126" s="26"/>
      <c r="V126" s="22"/>
      <c r="W126" s="23"/>
      <c r="Y126" s="87">
        <f t="shared" si="22"/>
        <v>0</v>
      </c>
      <c r="Z126" s="87">
        <f t="shared" si="16"/>
        <v>0</v>
      </c>
      <c r="AA126" s="87" t="str">
        <f t="shared" si="23"/>
        <v/>
      </c>
      <c r="AB126" s="88">
        <f t="shared" si="24"/>
        <v>0</v>
      </c>
      <c r="AC126" s="88">
        <f t="shared" si="25"/>
        <v>0</v>
      </c>
    </row>
    <row r="127" spans="1:29" ht="25.15" customHeight="1" x14ac:dyDescent="0.15">
      <c r="A127" s="145">
        <f t="shared" si="15"/>
        <v>116</v>
      </c>
      <c r="B127" s="146" t="str">
        <f t="shared" si="17"/>
        <v/>
      </c>
      <c r="C127" s="147"/>
      <c r="D127" s="142" t="str">
        <f t="shared" si="18"/>
        <v/>
      </c>
      <c r="E127" s="142" t="str">
        <f t="shared" si="19"/>
        <v/>
      </c>
      <c r="F127" s="148"/>
      <c r="G127" s="148"/>
      <c r="H127" s="148"/>
      <c r="I127" s="142" t="str">
        <f t="shared" si="20"/>
        <v/>
      </c>
      <c r="J127" s="148"/>
      <c r="K127" s="144" t="str">
        <f t="shared" si="21"/>
        <v/>
      </c>
      <c r="L127" s="148"/>
      <c r="M127" s="148"/>
      <c r="N127" s="148"/>
      <c r="O127" s="142" t="str">
        <f>IF(C127="","",VLOOKUP(C127,※編集不可※選択項目!$A$2:$E$3,5,FALSE))</f>
        <v/>
      </c>
      <c r="P127" s="104"/>
      <c r="Q127" s="150"/>
      <c r="R127" s="49"/>
      <c r="S127" s="123"/>
      <c r="T127" s="86"/>
      <c r="U127" s="26"/>
      <c r="V127" s="22"/>
      <c r="W127" s="23"/>
      <c r="Y127" s="87">
        <f t="shared" si="22"/>
        <v>0</v>
      </c>
      <c r="Z127" s="87">
        <f t="shared" si="16"/>
        <v>0</v>
      </c>
      <c r="AA127" s="87" t="str">
        <f t="shared" si="23"/>
        <v/>
      </c>
      <c r="AB127" s="88">
        <f t="shared" si="24"/>
        <v>0</v>
      </c>
      <c r="AC127" s="88">
        <f t="shared" si="25"/>
        <v>0</v>
      </c>
    </row>
    <row r="128" spans="1:29" ht="25.15" customHeight="1" x14ac:dyDescent="0.15">
      <c r="A128" s="145">
        <f t="shared" si="15"/>
        <v>117</v>
      </c>
      <c r="B128" s="146" t="str">
        <f t="shared" si="17"/>
        <v/>
      </c>
      <c r="C128" s="147"/>
      <c r="D128" s="142" t="str">
        <f t="shared" si="18"/>
        <v/>
      </c>
      <c r="E128" s="142" t="str">
        <f t="shared" si="19"/>
        <v/>
      </c>
      <c r="F128" s="148"/>
      <c r="G128" s="148"/>
      <c r="H128" s="148"/>
      <c r="I128" s="142" t="str">
        <f t="shared" si="20"/>
        <v/>
      </c>
      <c r="J128" s="148"/>
      <c r="K128" s="144" t="str">
        <f t="shared" si="21"/>
        <v/>
      </c>
      <c r="L128" s="148"/>
      <c r="M128" s="148"/>
      <c r="N128" s="148"/>
      <c r="O128" s="142" t="str">
        <f>IF(C128="","",VLOOKUP(C128,※編集不可※選択項目!$A$2:$E$3,5,FALSE))</f>
        <v/>
      </c>
      <c r="P128" s="104"/>
      <c r="Q128" s="150"/>
      <c r="R128" s="49"/>
      <c r="S128" s="123"/>
      <c r="T128" s="86"/>
      <c r="U128" s="26"/>
      <c r="V128" s="22"/>
      <c r="W128" s="23"/>
      <c r="Y128" s="87">
        <f t="shared" si="22"/>
        <v>0</v>
      </c>
      <c r="Z128" s="87">
        <f t="shared" si="16"/>
        <v>0</v>
      </c>
      <c r="AA128" s="87" t="str">
        <f t="shared" si="23"/>
        <v/>
      </c>
      <c r="AB128" s="88">
        <f t="shared" si="24"/>
        <v>0</v>
      </c>
      <c r="AC128" s="88">
        <f t="shared" si="25"/>
        <v>0</v>
      </c>
    </row>
    <row r="129" spans="1:29" ht="25.15" customHeight="1" x14ac:dyDescent="0.15">
      <c r="A129" s="145">
        <f t="shared" si="15"/>
        <v>118</v>
      </c>
      <c r="B129" s="146" t="str">
        <f t="shared" si="17"/>
        <v/>
      </c>
      <c r="C129" s="147"/>
      <c r="D129" s="142" t="str">
        <f t="shared" si="18"/>
        <v/>
      </c>
      <c r="E129" s="142" t="str">
        <f t="shared" si="19"/>
        <v/>
      </c>
      <c r="F129" s="148"/>
      <c r="G129" s="148"/>
      <c r="H129" s="148"/>
      <c r="I129" s="142" t="str">
        <f t="shared" si="20"/>
        <v/>
      </c>
      <c r="J129" s="148"/>
      <c r="K129" s="144" t="str">
        <f t="shared" si="21"/>
        <v/>
      </c>
      <c r="L129" s="148"/>
      <c r="M129" s="148"/>
      <c r="N129" s="148"/>
      <c r="O129" s="142" t="str">
        <f>IF(C129="","",VLOOKUP(C129,※編集不可※選択項目!$A$2:$E$3,5,FALSE))</f>
        <v/>
      </c>
      <c r="P129" s="104"/>
      <c r="Q129" s="150"/>
      <c r="R129" s="49"/>
      <c r="S129" s="123"/>
      <c r="T129" s="86"/>
      <c r="U129" s="26"/>
      <c r="V129" s="22"/>
      <c r="W129" s="23"/>
      <c r="Y129" s="87">
        <f t="shared" si="22"/>
        <v>0</v>
      </c>
      <c r="Z129" s="87">
        <f t="shared" si="16"/>
        <v>0</v>
      </c>
      <c r="AA129" s="87" t="str">
        <f t="shared" si="23"/>
        <v/>
      </c>
      <c r="AB129" s="88">
        <f t="shared" si="24"/>
        <v>0</v>
      </c>
      <c r="AC129" s="88">
        <f t="shared" si="25"/>
        <v>0</v>
      </c>
    </row>
    <row r="130" spans="1:29" ht="25.15" customHeight="1" x14ac:dyDescent="0.15">
      <c r="A130" s="145">
        <f t="shared" si="15"/>
        <v>119</v>
      </c>
      <c r="B130" s="146" t="str">
        <f t="shared" si="17"/>
        <v/>
      </c>
      <c r="C130" s="147"/>
      <c r="D130" s="142" t="str">
        <f t="shared" si="18"/>
        <v/>
      </c>
      <c r="E130" s="142" t="str">
        <f t="shared" si="19"/>
        <v/>
      </c>
      <c r="F130" s="148"/>
      <c r="G130" s="148"/>
      <c r="H130" s="148"/>
      <c r="I130" s="142" t="str">
        <f t="shared" si="20"/>
        <v/>
      </c>
      <c r="J130" s="148"/>
      <c r="K130" s="144" t="str">
        <f t="shared" si="21"/>
        <v/>
      </c>
      <c r="L130" s="148"/>
      <c r="M130" s="148"/>
      <c r="N130" s="148"/>
      <c r="O130" s="142" t="str">
        <f>IF(C130="","",VLOOKUP(C130,※編集不可※選択項目!$A$2:$E$3,5,FALSE))</f>
        <v/>
      </c>
      <c r="P130" s="104"/>
      <c r="Q130" s="150"/>
      <c r="R130" s="49"/>
      <c r="S130" s="123"/>
      <c r="T130" s="86"/>
      <c r="U130" s="26"/>
      <c r="V130" s="22"/>
      <c r="W130" s="23"/>
      <c r="Y130" s="87">
        <f t="shared" si="22"/>
        <v>0</v>
      </c>
      <c r="Z130" s="87">
        <f t="shared" si="16"/>
        <v>0</v>
      </c>
      <c r="AA130" s="87" t="str">
        <f t="shared" si="23"/>
        <v/>
      </c>
      <c r="AB130" s="88">
        <f t="shared" si="24"/>
        <v>0</v>
      </c>
      <c r="AC130" s="88">
        <f t="shared" si="25"/>
        <v>0</v>
      </c>
    </row>
    <row r="131" spans="1:29" ht="25.15" customHeight="1" x14ac:dyDescent="0.15">
      <c r="A131" s="145">
        <f t="shared" si="15"/>
        <v>120</v>
      </c>
      <c r="B131" s="146" t="str">
        <f t="shared" si="17"/>
        <v/>
      </c>
      <c r="C131" s="147"/>
      <c r="D131" s="142" t="str">
        <f t="shared" si="18"/>
        <v/>
      </c>
      <c r="E131" s="142" t="str">
        <f t="shared" si="19"/>
        <v/>
      </c>
      <c r="F131" s="148"/>
      <c r="G131" s="148"/>
      <c r="H131" s="148"/>
      <c r="I131" s="142" t="str">
        <f t="shared" si="20"/>
        <v/>
      </c>
      <c r="J131" s="148"/>
      <c r="K131" s="144" t="str">
        <f t="shared" si="21"/>
        <v/>
      </c>
      <c r="L131" s="148"/>
      <c r="M131" s="148"/>
      <c r="N131" s="148"/>
      <c r="O131" s="142" t="str">
        <f>IF(C131="","",VLOOKUP(C131,※編集不可※選択項目!$A$2:$E$3,5,FALSE))</f>
        <v/>
      </c>
      <c r="P131" s="104"/>
      <c r="Q131" s="150"/>
      <c r="R131" s="49"/>
      <c r="S131" s="123"/>
      <c r="T131" s="86"/>
      <c r="U131" s="26"/>
      <c r="V131" s="22"/>
      <c r="W131" s="23"/>
      <c r="Y131" s="87">
        <f t="shared" si="22"/>
        <v>0</v>
      </c>
      <c r="Z131" s="87">
        <f t="shared" si="16"/>
        <v>0</v>
      </c>
      <c r="AA131" s="87" t="str">
        <f t="shared" si="23"/>
        <v/>
      </c>
      <c r="AB131" s="88">
        <f t="shared" si="24"/>
        <v>0</v>
      </c>
      <c r="AC131" s="88">
        <f t="shared" si="25"/>
        <v>0</v>
      </c>
    </row>
    <row r="132" spans="1:29" ht="25.15" customHeight="1" x14ac:dyDescent="0.15">
      <c r="A132" s="145">
        <f t="shared" si="15"/>
        <v>121</v>
      </c>
      <c r="B132" s="146" t="str">
        <f t="shared" si="17"/>
        <v/>
      </c>
      <c r="C132" s="147"/>
      <c r="D132" s="142" t="str">
        <f t="shared" si="18"/>
        <v/>
      </c>
      <c r="E132" s="142" t="str">
        <f t="shared" si="19"/>
        <v/>
      </c>
      <c r="F132" s="148"/>
      <c r="G132" s="148"/>
      <c r="H132" s="148"/>
      <c r="I132" s="142" t="str">
        <f t="shared" si="20"/>
        <v/>
      </c>
      <c r="J132" s="148"/>
      <c r="K132" s="144" t="str">
        <f t="shared" si="21"/>
        <v/>
      </c>
      <c r="L132" s="148"/>
      <c r="M132" s="148"/>
      <c r="N132" s="148"/>
      <c r="O132" s="142" t="str">
        <f>IF(C132="","",VLOOKUP(C132,※編集不可※選択項目!$A$2:$E$3,5,FALSE))</f>
        <v/>
      </c>
      <c r="P132" s="104"/>
      <c r="Q132" s="150"/>
      <c r="R132" s="49"/>
      <c r="S132" s="123"/>
      <c r="T132" s="86"/>
      <c r="U132" s="26"/>
      <c r="V132" s="22"/>
      <c r="W132" s="23"/>
      <c r="Y132" s="87">
        <f t="shared" si="22"/>
        <v>0</v>
      </c>
      <c r="Z132" s="87">
        <f t="shared" si="16"/>
        <v>0</v>
      </c>
      <c r="AA132" s="87" t="str">
        <f t="shared" si="23"/>
        <v/>
      </c>
      <c r="AB132" s="88">
        <f t="shared" si="24"/>
        <v>0</v>
      </c>
      <c r="AC132" s="88">
        <f t="shared" si="25"/>
        <v>0</v>
      </c>
    </row>
    <row r="133" spans="1:29" ht="25.15" customHeight="1" x14ac:dyDescent="0.15">
      <c r="A133" s="145">
        <f t="shared" si="15"/>
        <v>122</v>
      </c>
      <c r="B133" s="146" t="str">
        <f t="shared" si="17"/>
        <v/>
      </c>
      <c r="C133" s="147"/>
      <c r="D133" s="142" t="str">
        <f t="shared" si="18"/>
        <v/>
      </c>
      <c r="E133" s="142" t="str">
        <f t="shared" si="19"/>
        <v/>
      </c>
      <c r="F133" s="148"/>
      <c r="G133" s="148"/>
      <c r="H133" s="148"/>
      <c r="I133" s="142" t="str">
        <f t="shared" si="20"/>
        <v/>
      </c>
      <c r="J133" s="148"/>
      <c r="K133" s="144" t="str">
        <f t="shared" si="21"/>
        <v/>
      </c>
      <c r="L133" s="148"/>
      <c r="M133" s="148"/>
      <c r="N133" s="148"/>
      <c r="O133" s="142" t="str">
        <f>IF(C133="","",VLOOKUP(C133,※編集不可※選択項目!$A$2:$E$3,5,FALSE))</f>
        <v/>
      </c>
      <c r="P133" s="104"/>
      <c r="Q133" s="150"/>
      <c r="R133" s="49"/>
      <c r="S133" s="123"/>
      <c r="T133" s="86"/>
      <c r="U133" s="26"/>
      <c r="V133" s="22"/>
      <c r="W133" s="23"/>
      <c r="Y133" s="87">
        <f t="shared" si="22"/>
        <v>0</v>
      </c>
      <c r="Z133" s="87">
        <f t="shared" si="16"/>
        <v>0</v>
      </c>
      <c r="AA133" s="87" t="str">
        <f t="shared" si="23"/>
        <v/>
      </c>
      <c r="AB133" s="88">
        <f t="shared" si="24"/>
        <v>0</v>
      </c>
      <c r="AC133" s="88">
        <f t="shared" si="25"/>
        <v>0</v>
      </c>
    </row>
    <row r="134" spans="1:29" ht="25.15" customHeight="1" x14ac:dyDescent="0.15">
      <c r="A134" s="145">
        <f t="shared" si="15"/>
        <v>123</v>
      </c>
      <c r="B134" s="146" t="str">
        <f t="shared" si="17"/>
        <v/>
      </c>
      <c r="C134" s="147"/>
      <c r="D134" s="142" t="str">
        <f t="shared" si="18"/>
        <v/>
      </c>
      <c r="E134" s="142" t="str">
        <f t="shared" si="19"/>
        <v/>
      </c>
      <c r="F134" s="148"/>
      <c r="G134" s="148"/>
      <c r="H134" s="148"/>
      <c r="I134" s="142" t="str">
        <f t="shared" si="20"/>
        <v/>
      </c>
      <c r="J134" s="148"/>
      <c r="K134" s="144" t="str">
        <f t="shared" si="21"/>
        <v/>
      </c>
      <c r="L134" s="148"/>
      <c r="M134" s="148"/>
      <c r="N134" s="148"/>
      <c r="O134" s="142" t="str">
        <f>IF(C134="","",VLOOKUP(C134,※編集不可※選択項目!$A$2:$E$3,5,FALSE))</f>
        <v/>
      </c>
      <c r="P134" s="104"/>
      <c r="Q134" s="150"/>
      <c r="R134" s="49"/>
      <c r="S134" s="123"/>
      <c r="T134" s="86"/>
      <c r="U134" s="26"/>
      <c r="V134" s="22"/>
      <c r="W134" s="23"/>
      <c r="Y134" s="87">
        <f t="shared" si="22"/>
        <v>0</v>
      </c>
      <c r="Z134" s="87">
        <f t="shared" si="16"/>
        <v>0</v>
      </c>
      <c r="AA134" s="87" t="str">
        <f t="shared" si="23"/>
        <v/>
      </c>
      <c r="AB134" s="88">
        <f t="shared" si="24"/>
        <v>0</v>
      </c>
      <c r="AC134" s="88">
        <f t="shared" si="25"/>
        <v>0</v>
      </c>
    </row>
    <row r="135" spans="1:29" ht="25.15" customHeight="1" x14ac:dyDescent="0.15">
      <c r="A135" s="145">
        <f t="shared" si="15"/>
        <v>124</v>
      </c>
      <c r="B135" s="146" t="str">
        <f t="shared" si="17"/>
        <v/>
      </c>
      <c r="C135" s="147"/>
      <c r="D135" s="142" t="str">
        <f t="shared" si="18"/>
        <v/>
      </c>
      <c r="E135" s="142" t="str">
        <f t="shared" si="19"/>
        <v/>
      </c>
      <c r="F135" s="148"/>
      <c r="G135" s="148"/>
      <c r="H135" s="148"/>
      <c r="I135" s="142" t="str">
        <f t="shared" si="20"/>
        <v/>
      </c>
      <c r="J135" s="148"/>
      <c r="K135" s="144" t="str">
        <f t="shared" si="21"/>
        <v/>
      </c>
      <c r="L135" s="148"/>
      <c r="M135" s="148"/>
      <c r="N135" s="148"/>
      <c r="O135" s="142" t="str">
        <f>IF(C135="","",VLOOKUP(C135,※編集不可※選択項目!$A$2:$E$3,5,FALSE))</f>
        <v/>
      </c>
      <c r="P135" s="104"/>
      <c r="Q135" s="150"/>
      <c r="R135" s="49"/>
      <c r="S135" s="123"/>
      <c r="T135" s="86"/>
      <c r="U135" s="26"/>
      <c r="V135" s="22"/>
      <c r="W135" s="23"/>
      <c r="Y135" s="87">
        <f t="shared" si="22"/>
        <v>0</v>
      </c>
      <c r="Z135" s="87">
        <f t="shared" si="16"/>
        <v>0</v>
      </c>
      <c r="AA135" s="87" t="str">
        <f t="shared" si="23"/>
        <v/>
      </c>
      <c r="AB135" s="88">
        <f t="shared" si="24"/>
        <v>0</v>
      </c>
      <c r="AC135" s="88">
        <f t="shared" si="25"/>
        <v>0</v>
      </c>
    </row>
    <row r="136" spans="1:29" ht="25.15" customHeight="1" x14ac:dyDescent="0.15">
      <c r="A136" s="145">
        <f t="shared" si="15"/>
        <v>125</v>
      </c>
      <c r="B136" s="146" t="str">
        <f t="shared" si="17"/>
        <v/>
      </c>
      <c r="C136" s="147"/>
      <c r="D136" s="142" t="str">
        <f t="shared" si="18"/>
        <v/>
      </c>
      <c r="E136" s="142" t="str">
        <f t="shared" si="19"/>
        <v/>
      </c>
      <c r="F136" s="148"/>
      <c r="G136" s="148"/>
      <c r="H136" s="148"/>
      <c r="I136" s="142" t="str">
        <f t="shared" si="20"/>
        <v/>
      </c>
      <c r="J136" s="148"/>
      <c r="K136" s="144" t="str">
        <f t="shared" si="21"/>
        <v/>
      </c>
      <c r="L136" s="148"/>
      <c r="M136" s="148"/>
      <c r="N136" s="148"/>
      <c r="O136" s="142" t="str">
        <f>IF(C136="","",VLOOKUP(C136,※編集不可※選択項目!$A$2:$E$3,5,FALSE))</f>
        <v/>
      </c>
      <c r="P136" s="104"/>
      <c r="Q136" s="150"/>
      <c r="R136" s="49"/>
      <c r="S136" s="123"/>
      <c r="T136" s="86"/>
      <c r="U136" s="26"/>
      <c r="V136" s="22"/>
      <c r="W136" s="23"/>
      <c r="Y136" s="87">
        <f t="shared" si="22"/>
        <v>0</v>
      </c>
      <c r="Z136" s="87">
        <f t="shared" si="16"/>
        <v>0</v>
      </c>
      <c r="AA136" s="87" t="str">
        <f t="shared" si="23"/>
        <v/>
      </c>
      <c r="AB136" s="88">
        <f t="shared" si="24"/>
        <v>0</v>
      </c>
      <c r="AC136" s="88">
        <f t="shared" si="25"/>
        <v>0</v>
      </c>
    </row>
    <row r="137" spans="1:29" ht="25.15" customHeight="1" x14ac:dyDescent="0.15">
      <c r="A137" s="145">
        <f t="shared" si="15"/>
        <v>126</v>
      </c>
      <c r="B137" s="146" t="str">
        <f t="shared" si="17"/>
        <v/>
      </c>
      <c r="C137" s="147"/>
      <c r="D137" s="142" t="str">
        <f t="shared" si="18"/>
        <v/>
      </c>
      <c r="E137" s="142" t="str">
        <f t="shared" si="19"/>
        <v/>
      </c>
      <c r="F137" s="148"/>
      <c r="G137" s="148"/>
      <c r="H137" s="148"/>
      <c r="I137" s="142" t="str">
        <f t="shared" si="20"/>
        <v/>
      </c>
      <c r="J137" s="148"/>
      <c r="K137" s="144" t="str">
        <f t="shared" si="21"/>
        <v/>
      </c>
      <c r="L137" s="148"/>
      <c r="M137" s="148"/>
      <c r="N137" s="148"/>
      <c r="O137" s="142" t="str">
        <f>IF(C137="","",VLOOKUP(C137,※編集不可※選択項目!$A$2:$E$3,5,FALSE))</f>
        <v/>
      </c>
      <c r="P137" s="104"/>
      <c r="Q137" s="150"/>
      <c r="R137" s="49"/>
      <c r="S137" s="123"/>
      <c r="T137" s="86"/>
      <c r="U137" s="26"/>
      <c r="V137" s="22"/>
      <c r="W137" s="23"/>
      <c r="Y137" s="87">
        <f t="shared" si="22"/>
        <v>0</v>
      </c>
      <c r="Z137" s="87">
        <f t="shared" si="16"/>
        <v>0</v>
      </c>
      <c r="AA137" s="87" t="str">
        <f t="shared" si="23"/>
        <v/>
      </c>
      <c r="AB137" s="88">
        <f t="shared" si="24"/>
        <v>0</v>
      </c>
      <c r="AC137" s="88">
        <f t="shared" si="25"/>
        <v>0</v>
      </c>
    </row>
    <row r="138" spans="1:29" ht="25.15" customHeight="1" x14ac:dyDescent="0.15">
      <c r="A138" s="145">
        <f t="shared" si="15"/>
        <v>127</v>
      </c>
      <c r="B138" s="146" t="str">
        <f t="shared" si="17"/>
        <v/>
      </c>
      <c r="C138" s="147"/>
      <c r="D138" s="142" t="str">
        <f t="shared" si="18"/>
        <v/>
      </c>
      <c r="E138" s="142" t="str">
        <f t="shared" si="19"/>
        <v/>
      </c>
      <c r="F138" s="148"/>
      <c r="G138" s="148"/>
      <c r="H138" s="148"/>
      <c r="I138" s="142" t="str">
        <f t="shared" si="20"/>
        <v/>
      </c>
      <c r="J138" s="148"/>
      <c r="K138" s="144" t="str">
        <f t="shared" si="21"/>
        <v/>
      </c>
      <c r="L138" s="148"/>
      <c r="M138" s="148"/>
      <c r="N138" s="148"/>
      <c r="O138" s="142" t="str">
        <f>IF(C138="","",VLOOKUP(C138,※編集不可※選択項目!$A$2:$E$3,5,FALSE))</f>
        <v/>
      </c>
      <c r="P138" s="104"/>
      <c r="Q138" s="150"/>
      <c r="R138" s="49"/>
      <c r="S138" s="123"/>
      <c r="T138" s="86"/>
      <c r="U138" s="26"/>
      <c r="V138" s="22"/>
      <c r="W138" s="23"/>
      <c r="Y138" s="87">
        <f t="shared" si="22"/>
        <v>0</v>
      </c>
      <c r="Z138" s="87">
        <f t="shared" si="16"/>
        <v>0</v>
      </c>
      <c r="AA138" s="87" t="str">
        <f t="shared" si="23"/>
        <v/>
      </c>
      <c r="AB138" s="88">
        <f t="shared" si="24"/>
        <v>0</v>
      </c>
      <c r="AC138" s="88">
        <f t="shared" si="25"/>
        <v>0</v>
      </c>
    </row>
    <row r="139" spans="1:29" ht="25.15" customHeight="1" x14ac:dyDescent="0.15">
      <c r="A139" s="145">
        <f t="shared" si="15"/>
        <v>128</v>
      </c>
      <c r="B139" s="146" t="str">
        <f t="shared" si="17"/>
        <v/>
      </c>
      <c r="C139" s="147"/>
      <c r="D139" s="142" t="str">
        <f t="shared" si="18"/>
        <v/>
      </c>
      <c r="E139" s="142" t="str">
        <f t="shared" si="19"/>
        <v/>
      </c>
      <c r="F139" s="148"/>
      <c r="G139" s="148"/>
      <c r="H139" s="148"/>
      <c r="I139" s="142" t="str">
        <f t="shared" si="20"/>
        <v/>
      </c>
      <c r="J139" s="148"/>
      <c r="K139" s="144" t="str">
        <f t="shared" si="21"/>
        <v/>
      </c>
      <c r="L139" s="148"/>
      <c r="M139" s="148"/>
      <c r="N139" s="148"/>
      <c r="O139" s="142" t="str">
        <f>IF(C139="","",VLOOKUP(C139,※編集不可※選択項目!$A$2:$E$3,5,FALSE))</f>
        <v/>
      </c>
      <c r="P139" s="104"/>
      <c r="Q139" s="150"/>
      <c r="R139" s="49"/>
      <c r="S139" s="123"/>
      <c r="T139" s="86"/>
      <c r="U139" s="26"/>
      <c r="V139" s="22"/>
      <c r="W139" s="23"/>
      <c r="Y139" s="87">
        <f t="shared" si="22"/>
        <v>0</v>
      </c>
      <c r="Z139" s="87">
        <f t="shared" si="16"/>
        <v>0</v>
      </c>
      <c r="AA139" s="87" t="str">
        <f t="shared" si="23"/>
        <v/>
      </c>
      <c r="AB139" s="88">
        <f t="shared" si="24"/>
        <v>0</v>
      </c>
      <c r="AC139" s="88">
        <f t="shared" si="25"/>
        <v>0</v>
      </c>
    </row>
    <row r="140" spans="1:29" ht="25.15" customHeight="1" x14ac:dyDescent="0.15">
      <c r="A140" s="145">
        <f t="shared" ref="A140:A203" si="26">ROW()-11</f>
        <v>129</v>
      </c>
      <c r="B140" s="146" t="str">
        <f t="shared" si="17"/>
        <v/>
      </c>
      <c r="C140" s="147"/>
      <c r="D140" s="142" t="str">
        <f t="shared" si="18"/>
        <v/>
      </c>
      <c r="E140" s="142" t="str">
        <f t="shared" si="19"/>
        <v/>
      </c>
      <c r="F140" s="148"/>
      <c r="G140" s="148"/>
      <c r="H140" s="148"/>
      <c r="I140" s="142" t="str">
        <f t="shared" si="20"/>
        <v/>
      </c>
      <c r="J140" s="148"/>
      <c r="K140" s="144" t="str">
        <f t="shared" si="21"/>
        <v/>
      </c>
      <c r="L140" s="148"/>
      <c r="M140" s="148"/>
      <c r="N140" s="148"/>
      <c r="O140" s="142" t="str">
        <f>IF(C140="","",VLOOKUP(C140,※編集不可※選択項目!$A$2:$E$3,5,FALSE))</f>
        <v/>
      </c>
      <c r="P140" s="104"/>
      <c r="Q140" s="150"/>
      <c r="R140" s="49"/>
      <c r="S140" s="123"/>
      <c r="T140" s="86"/>
      <c r="U140" s="26"/>
      <c r="V140" s="22"/>
      <c r="W140" s="23"/>
      <c r="Y140" s="87">
        <f t="shared" si="22"/>
        <v>0</v>
      </c>
      <c r="Z140" s="87">
        <f t="shared" ref="Z140:Z203" si="27">IF(AND($G140&lt;&gt;"",COUNTIF($G140,"*■*")&gt;0,$Q140=""),1,0)</f>
        <v>0</v>
      </c>
      <c r="AA140" s="87" t="str">
        <f t="shared" si="23"/>
        <v/>
      </c>
      <c r="AB140" s="88">
        <f t="shared" si="24"/>
        <v>0</v>
      </c>
      <c r="AC140" s="88">
        <f t="shared" si="25"/>
        <v>0</v>
      </c>
    </row>
    <row r="141" spans="1:29" ht="25.15" customHeight="1" x14ac:dyDescent="0.15">
      <c r="A141" s="145">
        <f t="shared" si="26"/>
        <v>130</v>
      </c>
      <c r="B141" s="146" t="str">
        <f t="shared" ref="B141:B204" si="28">IF($C141="","","高性能ボイラ")</f>
        <v/>
      </c>
      <c r="C141" s="147"/>
      <c r="D141" s="142" t="str">
        <f t="shared" ref="D141:D204" si="29">IF($C$2="","",IF($B141&lt;&gt;"",$C$2,""))</f>
        <v/>
      </c>
      <c r="E141" s="142" t="str">
        <f t="shared" ref="E141:E204" si="30">IF($F$2="","",IF($B141&lt;&gt;"",$F$2,""))</f>
        <v/>
      </c>
      <c r="F141" s="148"/>
      <c r="G141" s="148"/>
      <c r="H141" s="148"/>
      <c r="I141" s="142" t="str">
        <f t="shared" ref="I141:I204" si="31">IF(G141="","",G141&amp;"["&amp;H141&amp;"]")</f>
        <v/>
      </c>
      <c r="J141" s="148"/>
      <c r="K141" s="144" t="str">
        <f t="shared" ref="K141:K204" si="32">IF(C141&lt;&gt;"",N(95),"")</f>
        <v/>
      </c>
      <c r="L141" s="148"/>
      <c r="M141" s="148"/>
      <c r="N141" s="148"/>
      <c r="O141" s="142" t="str">
        <f>IF(C141="","",VLOOKUP(C141,※編集不可※選択項目!$A$2:$E$3,5,FALSE))</f>
        <v/>
      </c>
      <c r="P141" s="104"/>
      <c r="Q141" s="150"/>
      <c r="R141" s="49"/>
      <c r="S141" s="123"/>
      <c r="T141" s="86"/>
      <c r="U141" s="26"/>
      <c r="V141" s="22"/>
      <c r="W141" s="23"/>
      <c r="Y141" s="87">
        <f t="shared" ref="Y141:Y204" si="33">IF(AND($C141&lt;&gt;"",OR(F141="",G141="",H141="",J141="",L141="",AND(M141="",N141=""))),1,0)</f>
        <v>0</v>
      </c>
      <c r="Z141" s="87">
        <f t="shared" si="27"/>
        <v>0</v>
      </c>
      <c r="AA141" s="87" t="str">
        <f t="shared" ref="AA141:AA204" si="34">TEXT(IF(G141="","",G141&amp;"["&amp;H141&amp;"]"),"G/標準")</f>
        <v/>
      </c>
      <c r="AB141" s="88">
        <f t="shared" ref="AB141:AB204" si="35">IF(AA141="",0,COUNTIF($AA$12:$AA$1048576,AA141))</f>
        <v>0</v>
      </c>
      <c r="AC141" s="88">
        <f t="shared" ref="AC141:AC204" si="36">IF($L141="",0,IF($K141&gt;$L141,1,0))</f>
        <v>0</v>
      </c>
    </row>
    <row r="142" spans="1:29" ht="25.15" customHeight="1" x14ac:dyDescent="0.15">
      <c r="A142" s="145">
        <f t="shared" si="26"/>
        <v>131</v>
      </c>
      <c r="B142" s="146" t="str">
        <f t="shared" si="28"/>
        <v/>
      </c>
      <c r="C142" s="147"/>
      <c r="D142" s="142" t="str">
        <f t="shared" si="29"/>
        <v/>
      </c>
      <c r="E142" s="142" t="str">
        <f t="shared" si="30"/>
        <v/>
      </c>
      <c r="F142" s="148"/>
      <c r="G142" s="148"/>
      <c r="H142" s="148"/>
      <c r="I142" s="142" t="str">
        <f t="shared" si="31"/>
        <v/>
      </c>
      <c r="J142" s="148"/>
      <c r="K142" s="144" t="str">
        <f t="shared" si="32"/>
        <v/>
      </c>
      <c r="L142" s="148"/>
      <c r="M142" s="148"/>
      <c r="N142" s="148"/>
      <c r="O142" s="142" t="str">
        <f>IF(C142="","",VLOOKUP(C142,※編集不可※選択項目!$A$2:$E$3,5,FALSE))</f>
        <v/>
      </c>
      <c r="P142" s="104"/>
      <c r="Q142" s="150"/>
      <c r="R142" s="49"/>
      <c r="S142" s="123"/>
      <c r="T142" s="86"/>
      <c r="U142" s="26"/>
      <c r="V142" s="22"/>
      <c r="W142" s="23"/>
      <c r="Y142" s="87">
        <f t="shared" si="33"/>
        <v>0</v>
      </c>
      <c r="Z142" s="87">
        <f t="shared" si="27"/>
        <v>0</v>
      </c>
      <c r="AA142" s="87" t="str">
        <f t="shared" si="34"/>
        <v/>
      </c>
      <c r="AB142" s="88">
        <f t="shared" si="35"/>
        <v>0</v>
      </c>
      <c r="AC142" s="88">
        <f t="shared" si="36"/>
        <v>0</v>
      </c>
    </row>
    <row r="143" spans="1:29" ht="25.15" customHeight="1" x14ac:dyDescent="0.15">
      <c r="A143" s="145">
        <f t="shared" si="26"/>
        <v>132</v>
      </c>
      <c r="B143" s="146" t="str">
        <f t="shared" si="28"/>
        <v/>
      </c>
      <c r="C143" s="147"/>
      <c r="D143" s="142" t="str">
        <f t="shared" si="29"/>
        <v/>
      </c>
      <c r="E143" s="142" t="str">
        <f t="shared" si="30"/>
        <v/>
      </c>
      <c r="F143" s="148"/>
      <c r="G143" s="148"/>
      <c r="H143" s="148"/>
      <c r="I143" s="142" t="str">
        <f t="shared" si="31"/>
        <v/>
      </c>
      <c r="J143" s="148"/>
      <c r="K143" s="144" t="str">
        <f t="shared" si="32"/>
        <v/>
      </c>
      <c r="L143" s="148"/>
      <c r="M143" s="148"/>
      <c r="N143" s="148"/>
      <c r="O143" s="142" t="str">
        <f>IF(C143="","",VLOOKUP(C143,※編集不可※選択項目!$A$2:$E$3,5,FALSE))</f>
        <v/>
      </c>
      <c r="P143" s="104"/>
      <c r="Q143" s="150"/>
      <c r="R143" s="49"/>
      <c r="S143" s="123"/>
      <c r="T143" s="86"/>
      <c r="U143" s="26"/>
      <c r="V143" s="22"/>
      <c r="W143" s="23"/>
      <c r="Y143" s="87">
        <f t="shared" si="33"/>
        <v>0</v>
      </c>
      <c r="Z143" s="87">
        <f t="shared" si="27"/>
        <v>0</v>
      </c>
      <c r="AA143" s="87" t="str">
        <f t="shared" si="34"/>
        <v/>
      </c>
      <c r="AB143" s="88">
        <f t="shared" si="35"/>
        <v>0</v>
      </c>
      <c r="AC143" s="88">
        <f t="shared" si="36"/>
        <v>0</v>
      </c>
    </row>
    <row r="144" spans="1:29" ht="25.15" customHeight="1" x14ac:dyDescent="0.15">
      <c r="A144" s="145">
        <f t="shared" si="26"/>
        <v>133</v>
      </c>
      <c r="B144" s="146" t="str">
        <f t="shared" si="28"/>
        <v/>
      </c>
      <c r="C144" s="147"/>
      <c r="D144" s="142" t="str">
        <f t="shared" si="29"/>
        <v/>
      </c>
      <c r="E144" s="142" t="str">
        <f t="shared" si="30"/>
        <v/>
      </c>
      <c r="F144" s="148"/>
      <c r="G144" s="148"/>
      <c r="H144" s="148"/>
      <c r="I144" s="142" t="str">
        <f t="shared" si="31"/>
        <v/>
      </c>
      <c r="J144" s="148"/>
      <c r="K144" s="144" t="str">
        <f t="shared" si="32"/>
        <v/>
      </c>
      <c r="L144" s="148"/>
      <c r="M144" s="148"/>
      <c r="N144" s="148"/>
      <c r="O144" s="142" t="str">
        <f>IF(C144="","",VLOOKUP(C144,※編集不可※選択項目!$A$2:$E$3,5,FALSE))</f>
        <v/>
      </c>
      <c r="P144" s="104"/>
      <c r="Q144" s="150"/>
      <c r="R144" s="49"/>
      <c r="S144" s="123"/>
      <c r="T144" s="86"/>
      <c r="U144" s="26"/>
      <c r="V144" s="22"/>
      <c r="W144" s="23"/>
      <c r="Y144" s="87">
        <f t="shared" si="33"/>
        <v>0</v>
      </c>
      <c r="Z144" s="87">
        <f t="shared" si="27"/>
        <v>0</v>
      </c>
      <c r="AA144" s="87" t="str">
        <f t="shared" si="34"/>
        <v/>
      </c>
      <c r="AB144" s="88">
        <f t="shared" si="35"/>
        <v>0</v>
      </c>
      <c r="AC144" s="88">
        <f t="shared" si="36"/>
        <v>0</v>
      </c>
    </row>
    <row r="145" spans="1:29" ht="25.15" customHeight="1" x14ac:dyDescent="0.15">
      <c r="A145" s="145">
        <f t="shared" si="26"/>
        <v>134</v>
      </c>
      <c r="B145" s="146" t="str">
        <f t="shared" si="28"/>
        <v/>
      </c>
      <c r="C145" s="147"/>
      <c r="D145" s="142" t="str">
        <f t="shared" si="29"/>
        <v/>
      </c>
      <c r="E145" s="142" t="str">
        <f t="shared" si="30"/>
        <v/>
      </c>
      <c r="F145" s="148"/>
      <c r="G145" s="148"/>
      <c r="H145" s="148"/>
      <c r="I145" s="142" t="str">
        <f t="shared" si="31"/>
        <v/>
      </c>
      <c r="J145" s="148"/>
      <c r="K145" s="144" t="str">
        <f t="shared" si="32"/>
        <v/>
      </c>
      <c r="L145" s="148"/>
      <c r="M145" s="148"/>
      <c r="N145" s="148"/>
      <c r="O145" s="142" t="str">
        <f>IF(C145="","",VLOOKUP(C145,※編集不可※選択項目!$A$2:$E$3,5,FALSE))</f>
        <v/>
      </c>
      <c r="P145" s="104"/>
      <c r="Q145" s="150"/>
      <c r="R145" s="49"/>
      <c r="S145" s="123"/>
      <c r="T145" s="86"/>
      <c r="U145" s="26"/>
      <c r="V145" s="22"/>
      <c r="W145" s="23"/>
      <c r="Y145" s="87">
        <f t="shared" si="33"/>
        <v>0</v>
      </c>
      <c r="Z145" s="87">
        <f t="shared" si="27"/>
        <v>0</v>
      </c>
      <c r="AA145" s="87" t="str">
        <f t="shared" si="34"/>
        <v/>
      </c>
      <c r="AB145" s="88">
        <f t="shared" si="35"/>
        <v>0</v>
      </c>
      <c r="AC145" s="88">
        <f t="shared" si="36"/>
        <v>0</v>
      </c>
    </row>
    <row r="146" spans="1:29" ht="25.15" customHeight="1" x14ac:dyDescent="0.15">
      <c r="A146" s="145">
        <f t="shared" si="26"/>
        <v>135</v>
      </c>
      <c r="B146" s="146" t="str">
        <f t="shared" si="28"/>
        <v/>
      </c>
      <c r="C146" s="147"/>
      <c r="D146" s="142" t="str">
        <f t="shared" si="29"/>
        <v/>
      </c>
      <c r="E146" s="142" t="str">
        <f t="shared" si="30"/>
        <v/>
      </c>
      <c r="F146" s="148"/>
      <c r="G146" s="148"/>
      <c r="H146" s="148"/>
      <c r="I146" s="142" t="str">
        <f t="shared" si="31"/>
        <v/>
      </c>
      <c r="J146" s="148"/>
      <c r="K146" s="144" t="str">
        <f t="shared" si="32"/>
        <v/>
      </c>
      <c r="L146" s="148"/>
      <c r="M146" s="148"/>
      <c r="N146" s="148"/>
      <c r="O146" s="142" t="str">
        <f>IF(C146="","",VLOOKUP(C146,※編集不可※選択項目!$A$2:$E$3,5,FALSE))</f>
        <v/>
      </c>
      <c r="P146" s="104"/>
      <c r="Q146" s="150"/>
      <c r="R146" s="49"/>
      <c r="S146" s="123"/>
      <c r="T146" s="86"/>
      <c r="U146" s="26"/>
      <c r="V146" s="22"/>
      <c r="W146" s="23"/>
      <c r="Y146" s="87">
        <f t="shared" si="33"/>
        <v>0</v>
      </c>
      <c r="Z146" s="87">
        <f t="shared" si="27"/>
        <v>0</v>
      </c>
      <c r="AA146" s="87" t="str">
        <f t="shared" si="34"/>
        <v/>
      </c>
      <c r="AB146" s="88">
        <f t="shared" si="35"/>
        <v>0</v>
      </c>
      <c r="AC146" s="88">
        <f t="shared" si="36"/>
        <v>0</v>
      </c>
    </row>
    <row r="147" spans="1:29" ht="25.15" customHeight="1" x14ac:dyDescent="0.15">
      <c r="A147" s="145">
        <f t="shared" si="26"/>
        <v>136</v>
      </c>
      <c r="B147" s="146" t="str">
        <f t="shared" si="28"/>
        <v/>
      </c>
      <c r="C147" s="147"/>
      <c r="D147" s="142" t="str">
        <f t="shared" si="29"/>
        <v/>
      </c>
      <c r="E147" s="142" t="str">
        <f t="shared" si="30"/>
        <v/>
      </c>
      <c r="F147" s="148"/>
      <c r="G147" s="148"/>
      <c r="H147" s="148"/>
      <c r="I147" s="142" t="str">
        <f t="shared" si="31"/>
        <v/>
      </c>
      <c r="J147" s="148"/>
      <c r="K147" s="144" t="str">
        <f t="shared" si="32"/>
        <v/>
      </c>
      <c r="L147" s="148"/>
      <c r="M147" s="148"/>
      <c r="N147" s="148"/>
      <c r="O147" s="142" t="str">
        <f>IF(C147="","",VLOOKUP(C147,※編集不可※選択項目!$A$2:$E$3,5,FALSE))</f>
        <v/>
      </c>
      <c r="P147" s="104"/>
      <c r="Q147" s="150"/>
      <c r="R147" s="49"/>
      <c r="S147" s="123"/>
      <c r="T147" s="86"/>
      <c r="U147" s="26"/>
      <c r="V147" s="22"/>
      <c r="W147" s="23"/>
      <c r="Y147" s="87">
        <f t="shared" si="33"/>
        <v>0</v>
      </c>
      <c r="Z147" s="87">
        <f t="shared" si="27"/>
        <v>0</v>
      </c>
      <c r="AA147" s="87" t="str">
        <f t="shared" si="34"/>
        <v/>
      </c>
      <c r="AB147" s="88">
        <f t="shared" si="35"/>
        <v>0</v>
      </c>
      <c r="AC147" s="88">
        <f t="shared" si="36"/>
        <v>0</v>
      </c>
    </row>
    <row r="148" spans="1:29" ht="25.15" customHeight="1" x14ac:dyDescent="0.15">
      <c r="A148" s="145">
        <f t="shared" si="26"/>
        <v>137</v>
      </c>
      <c r="B148" s="146" t="str">
        <f t="shared" si="28"/>
        <v/>
      </c>
      <c r="C148" s="147"/>
      <c r="D148" s="142" t="str">
        <f t="shared" si="29"/>
        <v/>
      </c>
      <c r="E148" s="142" t="str">
        <f t="shared" si="30"/>
        <v/>
      </c>
      <c r="F148" s="148"/>
      <c r="G148" s="148"/>
      <c r="H148" s="148"/>
      <c r="I148" s="142" t="str">
        <f t="shared" si="31"/>
        <v/>
      </c>
      <c r="J148" s="148"/>
      <c r="K148" s="144" t="str">
        <f t="shared" si="32"/>
        <v/>
      </c>
      <c r="L148" s="148"/>
      <c r="M148" s="148"/>
      <c r="N148" s="148"/>
      <c r="O148" s="142" t="str">
        <f>IF(C148="","",VLOOKUP(C148,※編集不可※選択項目!$A$2:$E$3,5,FALSE))</f>
        <v/>
      </c>
      <c r="P148" s="104"/>
      <c r="Q148" s="150"/>
      <c r="R148" s="49"/>
      <c r="S148" s="123"/>
      <c r="T148" s="86"/>
      <c r="U148" s="26"/>
      <c r="V148" s="22"/>
      <c r="W148" s="23"/>
      <c r="Y148" s="87">
        <f t="shared" si="33"/>
        <v>0</v>
      </c>
      <c r="Z148" s="87">
        <f t="shared" si="27"/>
        <v>0</v>
      </c>
      <c r="AA148" s="87" t="str">
        <f t="shared" si="34"/>
        <v/>
      </c>
      <c r="AB148" s="88">
        <f t="shared" si="35"/>
        <v>0</v>
      </c>
      <c r="AC148" s="88">
        <f t="shared" si="36"/>
        <v>0</v>
      </c>
    </row>
    <row r="149" spans="1:29" ht="25.15" customHeight="1" x14ac:dyDescent="0.15">
      <c r="A149" s="145">
        <f t="shared" si="26"/>
        <v>138</v>
      </c>
      <c r="B149" s="146" t="str">
        <f t="shared" si="28"/>
        <v/>
      </c>
      <c r="C149" s="147"/>
      <c r="D149" s="142" t="str">
        <f t="shared" si="29"/>
        <v/>
      </c>
      <c r="E149" s="142" t="str">
        <f t="shared" si="30"/>
        <v/>
      </c>
      <c r="F149" s="148"/>
      <c r="G149" s="148"/>
      <c r="H149" s="148"/>
      <c r="I149" s="142" t="str">
        <f t="shared" si="31"/>
        <v/>
      </c>
      <c r="J149" s="148"/>
      <c r="K149" s="144" t="str">
        <f t="shared" si="32"/>
        <v/>
      </c>
      <c r="L149" s="148"/>
      <c r="M149" s="148"/>
      <c r="N149" s="148"/>
      <c r="O149" s="142" t="str">
        <f>IF(C149="","",VLOOKUP(C149,※編集不可※選択項目!$A$2:$E$3,5,FALSE))</f>
        <v/>
      </c>
      <c r="P149" s="104"/>
      <c r="Q149" s="150"/>
      <c r="R149" s="49"/>
      <c r="S149" s="123"/>
      <c r="T149" s="86"/>
      <c r="U149" s="26"/>
      <c r="V149" s="22"/>
      <c r="W149" s="23"/>
      <c r="Y149" s="87">
        <f t="shared" si="33"/>
        <v>0</v>
      </c>
      <c r="Z149" s="87">
        <f t="shared" si="27"/>
        <v>0</v>
      </c>
      <c r="AA149" s="87" t="str">
        <f t="shared" si="34"/>
        <v/>
      </c>
      <c r="AB149" s="88">
        <f t="shared" si="35"/>
        <v>0</v>
      </c>
      <c r="AC149" s="88">
        <f t="shared" si="36"/>
        <v>0</v>
      </c>
    </row>
    <row r="150" spans="1:29" ht="25.15" customHeight="1" x14ac:dyDescent="0.15">
      <c r="A150" s="145">
        <f t="shared" si="26"/>
        <v>139</v>
      </c>
      <c r="B150" s="146" t="str">
        <f t="shared" si="28"/>
        <v/>
      </c>
      <c r="C150" s="147"/>
      <c r="D150" s="142" t="str">
        <f t="shared" si="29"/>
        <v/>
      </c>
      <c r="E150" s="142" t="str">
        <f t="shared" si="30"/>
        <v/>
      </c>
      <c r="F150" s="148"/>
      <c r="G150" s="148"/>
      <c r="H150" s="148"/>
      <c r="I150" s="142" t="str">
        <f t="shared" si="31"/>
        <v/>
      </c>
      <c r="J150" s="148"/>
      <c r="K150" s="144" t="str">
        <f t="shared" si="32"/>
        <v/>
      </c>
      <c r="L150" s="148"/>
      <c r="M150" s="148"/>
      <c r="N150" s="148"/>
      <c r="O150" s="142" t="str">
        <f>IF(C150="","",VLOOKUP(C150,※編集不可※選択項目!$A$2:$E$3,5,FALSE))</f>
        <v/>
      </c>
      <c r="P150" s="104"/>
      <c r="Q150" s="150"/>
      <c r="R150" s="49"/>
      <c r="S150" s="123"/>
      <c r="T150" s="86"/>
      <c r="U150" s="26"/>
      <c r="V150" s="22"/>
      <c r="W150" s="23"/>
      <c r="Y150" s="87">
        <f t="shared" si="33"/>
        <v>0</v>
      </c>
      <c r="Z150" s="87">
        <f t="shared" si="27"/>
        <v>0</v>
      </c>
      <c r="AA150" s="87" t="str">
        <f t="shared" si="34"/>
        <v/>
      </c>
      <c r="AB150" s="88">
        <f t="shared" si="35"/>
        <v>0</v>
      </c>
      <c r="AC150" s="88">
        <f t="shared" si="36"/>
        <v>0</v>
      </c>
    </row>
    <row r="151" spans="1:29" ht="25.15" customHeight="1" x14ac:dyDescent="0.15">
      <c r="A151" s="145">
        <f t="shared" si="26"/>
        <v>140</v>
      </c>
      <c r="B151" s="146" t="str">
        <f t="shared" si="28"/>
        <v/>
      </c>
      <c r="C151" s="147"/>
      <c r="D151" s="142" t="str">
        <f t="shared" si="29"/>
        <v/>
      </c>
      <c r="E151" s="142" t="str">
        <f t="shared" si="30"/>
        <v/>
      </c>
      <c r="F151" s="148"/>
      <c r="G151" s="148"/>
      <c r="H151" s="148"/>
      <c r="I151" s="142" t="str">
        <f t="shared" si="31"/>
        <v/>
      </c>
      <c r="J151" s="148"/>
      <c r="K151" s="144" t="str">
        <f t="shared" si="32"/>
        <v/>
      </c>
      <c r="L151" s="148"/>
      <c r="M151" s="148"/>
      <c r="N151" s="148"/>
      <c r="O151" s="142" t="str">
        <f>IF(C151="","",VLOOKUP(C151,※編集不可※選択項目!$A$2:$E$3,5,FALSE))</f>
        <v/>
      </c>
      <c r="P151" s="104"/>
      <c r="Q151" s="150"/>
      <c r="R151" s="49"/>
      <c r="S151" s="123"/>
      <c r="T151" s="86"/>
      <c r="U151" s="26"/>
      <c r="V151" s="22"/>
      <c r="W151" s="23"/>
      <c r="Y151" s="87">
        <f t="shared" si="33"/>
        <v>0</v>
      </c>
      <c r="Z151" s="87">
        <f t="shared" si="27"/>
        <v>0</v>
      </c>
      <c r="AA151" s="87" t="str">
        <f t="shared" si="34"/>
        <v/>
      </c>
      <c r="AB151" s="88">
        <f t="shared" si="35"/>
        <v>0</v>
      </c>
      <c r="AC151" s="88">
        <f t="shared" si="36"/>
        <v>0</v>
      </c>
    </row>
    <row r="152" spans="1:29" ht="25.15" customHeight="1" x14ac:dyDescent="0.15">
      <c r="A152" s="145">
        <f t="shared" si="26"/>
        <v>141</v>
      </c>
      <c r="B152" s="146" t="str">
        <f t="shared" si="28"/>
        <v/>
      </c>
      <c r="C152" s="147"/>
      <c r="D152" s="142" t="str">
        <f t="shared" si="29"/>
        <v/>
      </c>
      <c r="E152" s="142" t="str">
        <f t="shared" si="30"/>
        <v/>
      </c>
      <c r="F152" s="148"/>
      <c r="G152" s="148"/>
      <c r="H152" s="148"/>
      <c r="I152" s="142" t="str">
        <f t="shared" si="31"/>
        <v/>
      </c>
      <c r="J152" s="148"/>
      <c r="K152" s="144" t="str">
        <f t="shared" si="32"/>
        <v/>
      </c>
      <c r="L152" s="148"/>
      <c r="M152" s="148"/>
      <c r="N152" s="148"/>
      <c r="O152" s="142" t="str">
        <f>IF(C152="","",VLOOKUP(C152,※編集不可※選択項目!$A$2:$E$3,5,FALSE))</f>
        <v/>
      </c>
      <c r="P152" s="104"/>
      <c r="Q152" s="150"/>
      <c r="R152" s="49"/>
      <c r="S152" s="123"/>
      <c r="T152" s="86"/>
      <c r="U152" s="26"/>
      <c r="V152" s="22"/>
      <c r="W152" s="23"/>
      <c r="Y152" s="87">
        <f t="shared" si="33"/>
        <v>0</v>
      </c>
      <c r="Z152" s="87">
        <f t="shared" si="27"/>
        <v>0</v>
      </c>
      <c r="AA152" s="87" t="str">
        <f t="shared" si="34"/>
        <v/>
      </c>
      <c r="AB152" s="88">
        <f t="shared" si="35"/>
        <v>0</v>
      </c>
      <c r="AC152" s="88">
        <f t="shared" si="36"/>
        <v>0</v>
      </c>
    </row>
    <row r="153" spans="1:29" ht="25.15" customHeight="1" x14ac:dyDescent="0.15">
      <c r="A153" s="145">
        <f t="shared" si="26"/>
        <v>142</v>
      </c>
      <c r="B153" s="146" t="str">
        <f t="shared" si="28"/>
        <v/>
      </c>
      <c r="C153" s="147"/>
      <c r="D153" s="142" t="str">
        <f t="shared" si="29"/>
        <v/>
      </c>
      <c r="E153" s="142" t="str">
        <f t="shared" si="30"/>
        <v/>
      </c>
      <c r="F153" s="148"/>
      <c r="G153" s="148"/>
      <c r="H153" s="148"/>
      <c r="I153" s="142" t="str">
        <f t="shared" si="31"/>
        <v/>
      </c>
      <c r="J153" s="148"/>
      <c r="K153" s="144" t="str">
        <f t="shared" si="32"/>
        <v/>
      </c>
      <c r="L153" s="148"/>
      <c r="M153" s="148"/>
      <c r="N153" s="148"/>
      <c r="O153" s="142" t="str">
        <f>IF(C153="","",VLOOKUP(C153,※編集不可※選択項目!$A$2:$E$3,5,FALSE))</f>
        <v/>
      </c>
      <c r="P153" s="104"/>
      <c r="Q153" s="150"/>
      <c r="R153" s="49"/>
      <c r="S153" s="123"/>
      <c r="T153" s="86"/>
      <c r="U153" s="26"/>
      <c r="V153" s="22"/>
      <c r="W153" s="23"/>
      <c r="Y153" s="87">
        <f t="shared" si="33"/>
        <v>0</v>
      </c>
      <c r="Z153" s="87">
        <f t="shared" si="27"/>
        <v>0</v>
      </c>
      <c r="AA153" s="87" t="str">
        <f t="shared" si="34"/>
        <v/>
      </c>
      <c r="AB153" s="88">
        <f t="shared" si="35"/>
        <v>0</v>
      </c>
      <c r="AC153" s="88">
        <f t="shared" si="36"/>
        <v>0</v>
      </c>
    </row>
    <row r="154" spans="1:29" ht="25.15" customHeight="1" x14ac:dyDescent="0.15">
      <c r="A154" s="145">
        <f t="shared" si="26"/>
        <v>143</v>
      </c>
      <c r="B154" s="146" t="str">
        <f t="shared" si="28"/>
        <v/>
      </c>
      <c r="C154" s="147"/>
      <c r="D154" s="142" t="str">
        <f t="shared" si="29"/>
        <v/>
      </c>
      <c r="E154" s="142" t="str">
        <f t="shared" si="30"/>
        <v/>
      </c>
      <c r="F154" s="148"/>
      <c r="G154" s="148"/>
      <c r="H154" s="148"/>
      <c r="I154" s="142" t="str">
        <f t="shared" si="31"/>
        <v/>
      </c>
      <c r="J154" s="148"/>
      <c r="K154" s="144" t="str">
        <f t="shared" si="32"/>
        <v/>
      </c>
      <c r="L154" s="148"/>
      <c r="M154" s="148"/>
      <c r="N154" s="148"/>
      <c r="O154" s="142" t="str">
        <f>IF(C154="","",VLOOKUP(C154,※編集不可※選択項目!$A$2:$E$3,5,FALSE))</f>
        <v/>
      </c>
      <c r="P154" s="104"/>
      <c r="Q154" s="150"/>
      <c r="R154" s="49"/>
      <c r="S154" s="123"/>
      <c r="T154" s="86"/>
      <c r="U154" s="26"/>
      <c r="V154" s="22"/>
      <c r="W154" s="23"/>
      <c r="Y154" s="87">
        <f t="shared" si="33"/>
        <v>0</v>
      </c>
      <c r="Z154" s="87">
        <f t="shared" si="27"/>
        <v>0</v>
      </c>
      <c r="AA154" s="87" t="str">
        <f t="shared" si="34"/>
        <v/>
      </c>
      <c r="AB154" s="88">
        <f t="shared" si="35"/>
        <v>0</v>
      </c>
      <c r="AC154" s="88">
        <f t="shared" si="36"/>
        <v>0</v>
      </c>
    </row>
    <row r="155" spans="1:29" ht="25.15" customHeight="1" x14ac:dyDescent="0.15">
      <c r="A155" s="145">
        <f t="shared" si="26"/>
        <v>144</v>
      </c>
      <c r="B155" s="146" t="str">
        <f t="shared" si="28"/>
        <v/>
      </c>
      <c r="C155" s="147"/>
      <c r="D155" s="142" t="str">
        <f t="shared" si="29"/>
        <v/>
      </c>
      <c r="E155" s="142" t="str">
        <f t="shared" si="30"/>
        <v/>
      </c>
      <c r="F155" s="148"/>
      <c r="G155" s="148"/>
      <c r="H155" s="148"/>
      <c r="I155" s="142" t="str">
        <f t="shared" si="31"/>
        <v/>
      </c>
      <c r="J155" s="148"/>
      <c r="K155" s="144" t="str">
        <f t="shared" si="32"/>
        <v/>
      </c>
      <c r="L155" s="148"/>
      <c r="M155" s="148"/>
      <c r="N155" s="148"/>
      <c r="O155" s="142" t="str">
        <f>IF(C155="","",VLOOKUP(C155,※編集不可※選択項目!$A$2:$E$3,5,FALSE))</f>
        <v/>
      </c>
      <c r="P155" s="104"/>
      <c r="Q155" s="150"/>
      <c r="R155" s="49"/>
      <c r="S155" s="123"/>
      <c r="T155" s="86"/>
      <c r="U155" s="26"/>
      <c r="V155" s="22"/>
      <c r="W155" s="23"/>
      <c r="Y155" s="87">
        <f t="shared" si="33"/>
        <v>0</v>
      </c>
      <c r="Z155" s="87">
        <f t="shared" si="27"/>
        <v>0</v>
      </c>
      <c r="AA155" s="87" t="str">
        <f t="shared" si="34"/>
        <v/>
      </c>
      <c r="AB155" s="88">
        <f t="shared" si="35"/>
        <v>0</v>
      </c>
      <c r="AC155" s="88">
        <f t="shared" si="36"/>
        <v>0</v>
      </c>
    </row>
    <row r="156" spans="1:29" ht="25.15" customHeight="1" x14ac:dyDescent="0.15">
      <c r="A156" s="145">
        <f t="shared" si="26"/>
        <v>145</v>
      </c>
      <c r="B156" s="146" t="str">
        <f t="shared" si="28"/>
        <v/>
      </c>
      <c r="C156" s="147"/>
      <c r="D156" s="142" t="str">
        <f t="shared" si="29"/>
        <v/>
      </c>
      <c r="E156" s="142" t="str">
        <f t="shared" si="30"/>
        <v/>
      </c>
      <c r="F156" s="148"/>
      <c r="G156" s="148"/>
      <c r="H156" s="148"/>
      <c r="I156" s="142" t="str">
        <f t="shared" si="31"/>
        <v/>
      </c>
      <c r="J156" s="148"/>
      <c r="K156" s="144" t="str">
        <f t="shared" si="32"/>
        <v/>
      </c>
      <c r="L156" s="148"/>
      <c r="M156" s="148"/>
      <c r="N156" s="148"/>
      <c r="O156" s="142" t="str">
        <f>IF(C156="","",VLOOKUP(C156,※編集不可※選択項目!$A$2:$E$3,5,FALSE))</f>
        <v/>
      </c>
      <c r="P156" s="104"/>
      <c r="Q156" s="150"/>
      <c r="R156" s="49"/>
      <c r="S156" s="123"/>
      <c r="T156" s="86"/>
      <c r="U156" s="26"/>
      <c r="V156" s="22"/>
      <c r="W156" s="23"/>
      <c r="Y156" s="87">
        <f t="shared" si="33"/>
        <v>0</v>
      </c>
      <c r="Z156" s="87">
        <f t="shared" si="27"/>
        <v>0</v>
      </c>
      <c r="AA156" s="87" t="str">
        <f t="shared" si="34"/>
        <v/>
      </c>
      <c r="AB156" s="88">
        <f t="shared" si="35"/>
        <v>0</v>
      </c>
      <c r="AC156" s="88">
        <f t="shared" si="36"/>
        <v>0</v>
      </c>
    </row>
    <row r="157" spans="1:29" ht="25.15" customHeight="1" x14ac:dyDescent="0.15">
      <c r="A157" s="145">
        <f t="shared" si="26"/>
        <v>146</v>
      </c>
      <c r="B157" s="146" t="str">
        <f t="shared" si="28"/>
        <v/>
      </c>
      <c r="C157" s="147"/>
      <c r="D157" s="142" t="str">
        <f t="shared" si="29"/>
        <v/>
      </c>
      <c r="E157" s="142" t="str">
        <f t="shared" si="30"/>
        <v/>
      </c>
      <c r="F157" s="148"/>
      <c r="G157" s="148"/>
      <c r="H157" s="148"/>
      <c r="I157" s="142" t="str">
        <f t="shared" si="31"/>
        <v/>
      </c>
      <c r="J157" s="148"/>
      <c r="K157" s="144" t="str">
        <f t="shared" si="32"/>
        <v/>
      </c>
      <c r="L157" s="148"/>
      <c r="M157" s="148"/>
      <c r="N157" s="148"/>
      <c r="O157" s="142" t="str">
        <f>IF(C157="","",VLOOKUP(C157,※編集不可※選択項目!$A$2:$E$3,5,FALSE))</f>
        <v/>
      </c>
      <c r="P157" s="104"/>
      <c r="Q157" s="150"/>
      <c r="R157" s="49"/>
      <c r="S157" s="123"/>
      <c r="T157" s="86"/>
      <c r="U157" s="26"/>
      <c r="V157" s="22"/>
      <c r="W157" s="23"/>
      <c r="Y157" s="87">
        <f t="shared" si="33"/>
        <v>0</v>
      </c>
      <c r="Z157" s="87">
        <f t="shared" si="27"/>
        <v>0</v>
      </c>
      <c r="AA157" s="87" t="str">
        <f t="shared" si="34"/>
        <v/>
      </c>
      <c r="AB157" s="88">
        <f t="shared" si="35"/>
        <v>0</v>
      </c>
      <c r="AC157" s="88">
        <f t="shared" si="36"/>
        <v>0</v>
      </c>
    </row>
    <row r="158" spans="1:29" ht="25.15" customHeight="1" x14ac:dyDescent="0.15">
      <c r="A158" s="145">
        <f t="shared" si="26"/>
        <v>147</v>
      </c>
      <c r="B158" s="146" t="str">
        <f t="shared" si="28"/>
        <v/>
      </c>
      <c r="C158" s="147"/>
      <c r="D158" s="142" t="str">
        <f t="shared" si="29"/>
        <v/>
      </c>
      <c r="E158" s="142" t="str">
        <f t="shared" si="30"/>
        <v/>
      </c>
      <c r="F158" s="148"/>
      <c r="G158" s="148"/>
      <c r="H158" s="148"/>
      <c r="I158" s="142" t="str">
        <f t="shared" si="31"/>
        <v/>
      </c>
      <c r="J158" s="148"/>
      <c r="K158" s="144" t="str">
        <f t="shared" si="32"/>
        <v/>
      </c>
      <c r="L158" s="148"/>
      <c r="M158" s="148"/>
      <c r="N158" s="148"/>
      <c r="O158" s="142" t="str">
        <f>IF(C158="","",VLOOKUP(C158,※編集不可※選択項目!$A$2:$E$3,5,FALSE))</f>
        <v/>
      </c>
      <c r="P158" s="104"/>
      <c r="Q158" s="150"/>
      <c r="R158" s="49"/>
      <c r="S158" s="123"/>
      <c r="T158" s="86"/>
      <c r="U158" s="26"/>
      <c r="V158" s="22"/>
      <c r="W158" s="23"/>
      <c r="Y158" s="87">
        <f t="shared" si="33"/>
        <v>0</v>
      </c>
      <c r="Z158" s="87">
        <f t="shared" si="27"/>
        <v>0</v>
      </c>
      <c r="AA158" s="87" t="str">
        <f t="shared" si="34"/>
        <v/>
      </c>
      <c r="AB158" s="88">
        <f t="shared" si="35"/>
        <v>0</v>
      </c>
      <c r="AC158" s="88">
        <f t="shared" si="36"/>
        <v>0</v>
      </c>
    </row>
    <row r="159" spans="1:29" ht="25.15" customHeight="1" x14ac:dyDescent="0.15">
      <c r="A159" s="145">
        <f t="shared" si="26"/>
        <v>148</v>
      </c>
      <c r="B159" s="146" t="str">
        <f t="shared" si="28"/>
        <v/>
      </c>
      <c r="C159" s="147"/>
      <c r="D159" s="142" t="str">
        <f t="shared" si="29"/>
        <v/>
      </c>
      <c r="E159" s="142" t="str">
        <f t="shared" si="30"/>
        <v/>
      </c>
      <c r="F159" s="148"/>
      <c r="G159" s="148"/>
      <c r="H159" s="148"/>
      <c r="I159" s="142" t="str">
        <f t="shared" si="31"/>
        <v/>
      </c>
      <c r="J159" s="148"/>
      <c r="K159" s="144" t="str">
        <f t="shared" si="32"/>
        <v/>
      </c>
      <c r="L159" s="148"/>
      <c r="M159" s="148"/>
      <c r="N159" s="148"/>
      <c r="O159" s="142" t="str">
        <f>IF(C159="","",VLOOKUP(C159,※編集不可※選択項目!$A$2:$E$3,5,FALSE))</f>
        <v/>
      </c>
      <c r="P159" s="104"/>
      <c r="Q159" s="150"/>
      <c r="R159" s="49"/>
      <c r="S159" s="123"/>
      <c r="T159" s="86"/>
      <c r="U159" s="26"/>
      <c r="V159" s="22"/>
      <c r="W159" s="23"/>
      <c r="Y159" s="87">
        <f t="shared" si="33"/>
        <v>0</v>
      </c>
      <c r="Z159" s="87">
        <f t="shared" si="27"/>
        <v>0</v>
      </c>
      <c r="AA159" s="87" t="str">
        <f t="shared" si="34"/>
        <v/>
      </c>
      <c r="AB159" s="88">
        <f t="shared" si="35"/>
        <v>0</v>
      </c>
      <c r="AC159" s="88">
        <f t="shared" si="36"/>
        <v>0</v>
      </c>
    </row>
    <row r="160" spans="1:29" ht="25.15" customHeight="1" x14ac:dyDescent="0.15">
      <c r="A160" s="145">
        <f t="shared" si="26"/>
        <v>149</v>
      </c>
      <c r="B160" s="146" t="str">
        <f t="shared" si="28"/>
        <v/>
      </c>
      <c r="C160" s="147"/>
      <c r="D160" s="142" t="str">
        <f t="shared" si="29"/>
        <v/>
      </c>
      <c r="E160" s="142" t="str">
        <f t="shared" si="30"/>
        <v/>
      </c>
      <c r="F160" s="148"/>
      <c r="G160" s="148"/>
      <c r="H160" s="148"/>
      <c r="I160" s="142" t="str">
        <f t="shared" si="31"/>
        <v/>
      </c>
      <c r="J160" s="148"/>
      <c r="K160" s="144" t="str">
        <f t="shared" si="32"/>
        <v/>
      </c>
      <c r="L160" s="148"/>
      <c r="M160" s="148"/>
      <c r="N160" s="148"/>
      <c r="O160" s="142" t="str">
        <f>IF(C160="","",VLOOKUP(C160,※編集不可※選択項目!$A$2:$E$3,5,FALSE))</f>
        <v/>
      </c>
      <c r="P160" s="104"/>
      <c r="Q160" s="150"/>
      <c r="R160" s="49"/>
      <c r="S160" s="123"/>
      <c r="T160" s="86"/>
      <c r="U160" s="26"/>
      <c r="V160" s="22"/>
      <c r="W160" s="23"/>
      <c r="Y160" s="87">
        <f t="shared" si="33"/>
        <v>0</v>
      </c>
      <c r="Z160" s="87">
        <f t="shared" si="27"/>
        <v>0</v>
      </c>
      <c r="AA160" s="87" t="str">
        <f t="shared" si="34"/>
        <v/>
      </c>
      <c r="AB160" s="88">
        <f t="shared" si="35"/>
        <v>0</v>
      </c>
      <c r="AC160" s="88">
        <f t="shared" si="36"/>
        <v>0</v>
      </c>
    </row>
    <row r="161" spans="1:29" ht="25.15" customHeight="1" x14ac:dyDescent="0.15">
      <c r="A161" s="145">
        <f t="shared" si="26"/>
        <v>150</v>
      </c>
      <c r="B161" s="146" t="str">
        <f t="shared" si="28"/>
        <v/>
      </c>
      <c r="C161" s="147"/>
      <c r="D161" s="142" t="str">
        <f t="shared" si="29"/>
        <v/>
      </c>
      <c r="E161" s="142" t="str">
        <f t="shared" si="30"/>
        <v/>
      </c>
      <c r="F161" s="148"/>
      <c r="G161" s="148"/>
      <c r="H161" s="148"/>
      <c r="I161" s="142" t="str">
        <f t="shared" si="31"/>
        <v/>
      </c>
      <c r="J161" s="148"/>
      <c r="K161" s="144" t="str">
        <f t="shared" si="32"/>
        <v/>
      </c>
      <c r="L161" s="148"/>
      <c r="M161" s="148"/>
      <c r="N161" s="148"/>
      <c r="O161" s="142" t="str">
        <f>IF(C161="","",VLOOKUP(C161,※編集不可※選択項目!$A$2:$E$3,5,FALSE))</f>
        <v/>
      </c>
      <c r="P161" s="104"/>
      <c r="Q161" s="150"/>
      <c r="R161" s="49"/>
      <c r="S161" s="123"/>
      <c r="T161" s="86"/>
      <c r="U161" s="26"/>
      <c r="V161" s="22"/>
      <c r="W161" s="23"/>
      <c r="Y161" s="87">
        <f t="shared" si="33"/>
        <v>0</v>
      </c>
      <c r="Z161" s="87">
        <f t="shared" si="27"/>
        <v>0</v>
      </c>
      <c r="AA161" s="87" t="str">
        <f t="shared" si="34"/>
        <v/>
      </c>
      <c r="AB161" s="88">
        <f t="shared" si="35"/>
        <v>0</v>
      </c>
      <c r="AC161" s="88">
        <f t="shared" si="36"/>
        <v>0</v>
      </c>
    </row>
    <row r="162" spans="1:29" ht="25.15" customHeight="1" x14ac:dyDescent="0.15">
      <c r="A162" s="145">
        <f t="shared" si="26"/>
        <v>151</v>
      </c>
      <c r="B162" s="146" t="str">
        <f t="shared" si="28"/>
        <v/>
      </c>
      <c r="C162" s="147"/>
      <c r="D162" s="142" t="str">
        <f t="shared" si="29"/>
        <v/>
      </c>
      <c r="E162" s="142" t="str">
        <f t="shared" si="30"/>
        <v/>
      </c>
      <c r="F162" s="148"/>
      <c r="G162" s="148"/>
      <c r="H162" s="148"/>
      <c r="I162" s="142" t="str">
        <f t="shared" si="31"/>
        <v/>
      </c>
      <c r="J162" s="148"/>
      <c r="K162" s="144" t="str">
        <f t="shared" si="32"/>
        <v/>
      </c>
      <c r="L162" s="148"/>
      <c r="M162" s="148"/>
      <c r="N162" s="148"/>
      <c r="O162" s="142" t="str">
        <f>IF(C162="","",VLOOKUP(C162,※編集不可※選択項目!$A$2:$E$3,5,FALSE))</f>
        <v/>
      </c>
      <c r="P162" s="104"/>
      <c r="Q162" s="150"/>
      <c r="R162" s="49"/>
      <c r="S162" s="123"/>
      <c r="T162" s="86"/>
      <c r="U162" s="26"/>
      <c r="V162" s="22"/>
      <c r="W162" s="23"/>
      <c r="Y162" s="87">
        <f t="shared" si="33"/>
        <v>0</v>
      </c>
      <c r="Z162" s="87">
        <f t="shared" si="27"/>
        <v>0</v>
      </c>
      <c r="AA162" s="87" t="str">
        <f t="shared" si="34"/>
        <v/>
      </c>
      <c r="AB162" s="88">
        <f t="shared" si="35"/>
        <v>0</v>
      </c>
      <c r="AC162" s="88">
        <f t="shared" si="36"/>
        <v>0</v>
      </c>
    </row>
    <row r="163" spans="1:29" ht="25.15" customHeight="1" x14ac:dyDescent="0.15">
      <c r="A163" s="145">
        <f t="shared" si="26"/>
        <v>152</v>
      </c>
      <c r="B163" s="146" t="str">
        <f t="shared" si="28"/>
        <v/>
      </c>
      <c r="C163" s="147"/>
      <c r="D163" s="142" t="str">
        <f t="shared" si="29"/>
        <v/>
      </c>
      <c r="E163" s="142" t="str">
        <f t="shared" si="30"/>
        <v/>
      </c>
      <c r="F163" s="148"/>
      <c r="G163" s="148"/>
      <c r="H163" s="148"/>
      <c r="I163" s="142" t="str">
        <f t="shared" si="31"/>
        <v/>
      </c>
      <c r="J163" s="148"/>
      <c r="K163" s="144" t="str">
        <f t="shared" si="32"/>
        <v/>
      </c>
      <c r="L163" s="148"/>
      <c r="M163" s="148"/>
      <c r="N163" s="148"/>
      <c r="O163" s="142" t="str">
        <f>IF(C163="","",VLOOKUP(C163,※編集不可※選択項目!$A$2:$E$3,5,FALSE))</f>
        <v/>
      </c>
      <c r="P163" s="104"/>
      <c r="Q163" s="150"/>
      <c r="R163" s="49"/>
      <c r="S163" s="123"/>
      <c r="T163" s="86"/>
      <c r="U163" s="26"/>
      <c r="V163" s="22"/>
      <c r="W163" s="23"/>
      <c r="Y163" s="87">
        <f t="shared" si="33"/>
        <v>0</v>
      </c>
      <c r="Z163" s="87">
        <f t="shared" si="27"/>
        <v>0</v>
      </c>
      <c r="AA163" s="87" t="str">
        <f t="shared" si="34"/>
        <v/>
      </c>
      <c r="AB163" s="88">
        <f t="shared" si="35"/>
        <v>0</v>
      </c>
      <c r="AC163" s="88">
        <f t="shared" si="36"/>
        <v>0</v>
      </c>
    </row>
    <row r="164" spans="1:29" ht="25.15" customHeight="1" x14ac:dyDescent="0.15">
      <c r="A164" s="145">
        <f t="shared" si="26"/>
        <v>153</v>
      </c>
      <c r="B164" s="146" t="str">
        <f t="shared" si="28"/>
        <v/>
      </c>
      <c r="C164" s="147"/>
      <c r="D164" s="142" t="str">
        <f t="shared" si="29"/>
        <v/>
      </c>
      <c r="E164" s="142" t="str">
        <f t="shared" si="30"/>
        <v/>
      </c>
      <c r="F164" s="148"/>
      <c r="G164" s="148"/>
      <c r="H164" s="148"/>
      <c r="I164" s="142" t="str">
        <f t="shared" si="31"/>
        <v/>
      </c>
      <c r="J164" s="148"/>
      <c r="K164" s="144" t="str">
        <f t="shared" si="32"/>
        <v/>
      </c>
      <c r="L164" s="148"/>
      <c r="M164" s="148"/>
      <c r="N164" s="148"/>
      <c r="O164" s="142" t="str">
        <f>IF(C164="","",VLOOKUP(C164,※編集不可※選択項目!$A$2:$E$3,5,FALSE))</f>
        <v/>
      </c>
      <c r="P164" s="104"/>
      <c r="Q164" s="150"/>
      <c r="R164" s="49"/>
      <c r="S164" s="123"/>
      <c r="T164" s="86"/>
      <c r="U164" s="26"/>
      <c r="V164" s="22"/>
      <c r="W164" s="23"/>
      <c r="Y164" s="87">
        <f t="shared" si="33"/>
        <v>0</v>
      </c>
      <c r="Z164" s="87">
        <f t="shared" si="27"/>
        <v>0</v>
      </c>
      <c r="AA164" s="87" t="str">
        <f t="shared" si="34"/>
        <v/>
      </c>
      <c r="AB164" s="88">
        <f t="shared" si="35"/>
        <v>0</v>
      </c>
      <c r="AC164" s="88">
        <f t="shared" si="36"/>
        <v>0</v>
      </c>
    </row>
    <row r="165" spans="1:29" ht="25.15" customHeight="1" x14ac:dyDescent="0.15">
      <c r="A165" s="145">
        <f t="shared" si="26"/>
        <v>154</v>
      </c>
      <c r="B165" s="146" t="str">
        <f t="shared" si="28"/>
        <v/>
      </c>
      <c r="C165" s="147"/>
      <c r="D165" s="142" t="str">
        <f t="shared" si="29"/>
        <v/>
      </c>
      <c r="E165" s="142" t="str">
        <f t="shared" si="30"/>
        <v/>
      </c>
      <c r="F165" s="148"/>
      <c r="G165" s="148"/>
      <c r="H165" s="148"/>
      <c r="I165" s="142" t="str">
        <f t="shared" si="31"/>
        <v/>
      </c>
      <c r="J165" s="148"/>
      <c r="K165" s="144" t="str">
        <f t="shared" si="32"/>
        <v/>
      </c>
      <c r="L165" s="148"/>
      <c r="M165" s="148"/>
      <c r="N165" s="148"/>
      <c r="O165" s="142" t="str">
        <f>IF(C165="","",VLOOKUP(C165,※編集不可※選択項目!$A$2:$E$3,5,FALSE))</f>
        <v/>
      </c>
      <c r="P165" s="104"/>
      <c r="Q165" s="150"/>
      <c r="R165" s="49"/>
      <c r="S165" s="123"/>
      <c r="T165" s="86"/>
      <c r="U165" s="26"/>
      <c r="V165" s="22"/>
      <c r="W165" s="23"/>
      <c r="Y165" s="87">
        <f t="shared" si="33"/>
        <v>0</v>
      </c>
      <c r="Z165" s="87">
        <f t="shared" si="27"/>
        <v>0</v>
      </c>
      <c r="AA165" s="87" t="str">
        <f t="shared" si="34"/>
        <v/>
      </c>
      <c r="AB165" s="88">
        <f t="shared" si="35"/>
        <v>0</v>
      </c>
      <c r="AC165" s="88">
        <f t="shared" si="36"/>
        <v>0</v>
      </c>
    </row>
    <row r="166" spans="1:29" ht="25.15" customHeight="1" x14ac:dyDescent="0.15">
      <c r="A166" s="145">
        <f t="shared" si="26"/>
        <v>155</v>
      </c>
      <c r="B166" s="146" t="str">
        <f t="shared" si="28"/>
        <v/>
      </c>
      <c r="C166" s="147"/>
      <c r="D166" s="142" t="str">
        <f t="shared" si="29"/>
        <v/>
      </c>
      <c r="E166" s="142" t="str">
        <f t="shared" si="30"/>
        <v/>
      </c>
      <c r="F166" s="148"/>
      <c r="G166" s="148"/>
      <c r="H166" s="148"/>
      <c r="I166" s="142" t="str">
        <f t="shared" si="31"/>
        <v/>
      </c>
      <c r="J166" s="148"/>
      <c r="K166" s="144" t="str">
        <f t="shared" si="32"/>
        <v/>
      </c>
      <c r="L166" s="148"/>
      <c r="M166" s="148"/>
      <c r="N166" s="148"/>
      <c r="O166" s="142" t="str">
        <f>IF(C166="","",VLOOKUP(C166,※編集不可※選択項目!$A$2:$E$3,5,FALSE))</f>
        <v/>
      </c>
      <c r="P166" s="104"/>
      <c r="Q166" s="150"/>
      <c r="R166" s="49"/>
      <c r="S166" s="123"/>
      <c r="T166" s="86"/>
      <c r="U166" s="26"/>
      <c r="V166" s="22"/>
      <c r="W166" s="23"/>
      <c r="Y166" s="87">
        <f t="shared" si="33"/>
        <v>0</v>
      </c>
      <c r="Z166" s="87">
        <f t="shared" si="27"/>
        <v>0</v>
      </c>
      <c r="AA166" s="87" t="str">
        <f t="shared" si="34"/>
        <v/>
      </c>
      <c r="AB166" s="88">
        <f t="shared" si="35"/>
        <v>0</v>
      </c>
      <c r="AC166" s="88">
        <f t="shared" si="36"/>
        <v>0</v>
      </c>
    </row>
    <row r="167" spans="1:29" ht="25.15" customHeight="1" x14ac:dyDescent="0.15">
      <c r="A167" s="145">
        <f t="shared" si="26"/>
        <v>156</v>
      </c>
      <c r="B167" s="146" t="str">
        <f t="shared" si="28"/>
        <v/>
      </c>
      <c r="C167" s="147"/>
      <c r="D167" s="142" t="str">
        <f t="shared" si="29"/>
        <v/>
      </c>
      <c r="E167" s="142" t="str">
        <f t="shared" si="30"/>
        <v/>
      </c>
      <c r="F167" s="148"/>
      <c r="G167" s="148"/>
      <c r="H167" s="148"/>
      <c r="I167" s="142" t="str">
        <f t="shared" si="31"/>
        <v/>
      </c>
      <c r="J167" s="148"/>
      <c r="K167" s="144" t="str">
        <f t="shared" si="32"/>
        <v/>
      </c>
      <c r="L167" s="148"/>
      <c r="M167" s="148"/>
      <c r="N167" s="148"/>
      <c r="O167" s="142" t="str">
        <f>IF(C167="","",VLOOKUP(C167,※編集不可※選択項目!$A$2:$E$3,5,FALSE))</f>
        <v/>
      </c>
      <c r="P167" s="104"/>
      <c r="Q167" s="150"/>
      <c r="R167" s="49"/>
      <c r="S167" s="123"/>
      <c r="T167" s="86"/>
      <c r="U167" s="26"/>
      <c r="V167" s="22"/>
      <c r="W167" s="23"/>
      <c r="Y167" s="87">
        <f t="shared" si="33"/>
        <v>0</v>
      </c>
      <c r="Z167" s="87">
        <f t="shared" si="27"/>
        <v>0</v>
      </c>
      <c r="AA167" s="87" t="str">
        <f t="shared" si="34"/>
        <v/>
      </c>
      <c r="AB167" s="88">
        <f t="shared" si="35"/>
        <v>0</v>
      </c>
      <c r="AC167" s="88">
        <f t="shared" si="36"/>
        <v>0</v>
      </c>
    </row>
    <row r="168" spans="1:29" ht="25.15" customHeight="1" x14ac:dyDescent="0.15">
      <c r="A168" s="145">
        <f t="shared" si="26"/>
        <v>157</v>
      </c>
      <c r="B168" s="146" t="str">
        <f t="shared" si="28"/>
        <v/>
      </c>
      <c r="C168" s="147"/>
      <c r="D168" s="142" t="str">
        <f t="shared" si="29"/>
        <v/>
      </c>
      <c r="E168" s="142" t="str">
        <f t="shared" si="30"/>
        <v/>
      </c>
      <c r="F168" s="148"/>
      <c r="G168" s="148"/>
      <c r="H168" s="148"/>
      <c r="I168" s="142" t="str">
        <f t="shared" si="31"/>
        <v/>
      </c>
      <c r="J168" s="148"/>
      <c r="K168" s="144" t="str">
        <f t="shared" si="32"/>
        <v/>
      </c>
      <c r="L168" s="148"/>
      <c r="M168" s="148"/>
      <c r="N168" s="148"/>
      <c r="O168" s="142" t="str">
        <f>IF(C168="","",VLOOKUP(C168,※編集不可※選択項目!$A$2:$E$3,5,FALSE))</f>
        <v/>
      </c>
      <c r="P168" s="104"/>
      <c r="Q168" s="150"/>
      <c r="R168" s="49"/>
      <c r="S168" s="123"/>
      <c r="T168" s="86"/>
      <c r="U168" s="26"/>
      <c r="V168" s="22"/>
      <c r="W168" s="23"/>
      <c r="Y168" s="87">
        <f t="shared" si="33"/>
        <v>0</v>
      </c>
      <c r="Z168" s="87">
        <f t="shared" si="27"/>
        <v>0</v>
      </c>
      <c r="AA168" s="87" t="str">
        <f t="shared" si="34"/>
        <v/>
      </c>
      <c r="AB168" s="88">
        <f t="shared" si="35"/>
        <v>0</v>
      </c>
      <c r="AC168" s="88">
        <f t="shared" si="36"/>
        <v>0</v>
      </c>
    </row>
    <row r="169" spans="1:29" ht="25.15" customHeight="1" x14ac:dyDescent="0.15">
      <c r="A169" s="145">
        <f t="shared" si="26"/>
        <v>158</v>
      </c>
      <c r="B169" s="146" t="str">
        <f t="shared" si="28"/>
        <v/>
      </c>
      <c r="C169" s="147"/>
      <c r="D169" s="142" t="str">
        <f t="shared" si="29"/>
        <v/>
      </c>
      <c r="E169" s="142" t="str">
        <f t="shared" si="30"/>
        <v/>
      </c>
      <c r="F169" s="148"/>
      <c r="G169" s="148"/>
      <c r="H169" s="148"/>
      <c r="I169" s="142" t="str">
        <f t="shared" si="31"/>
        <v/>
      </c>
      <c r="J169" s="148"/>
      <c r="K169" s="144" t="str">
        <f t="shared" si="32"/>
        <v/>
      </c>
      <c r="L169" s="148"/>
      <c r="M169" s="148"/>
      <c r="N169" s="148"/>
      <c r="O169" s="142" t="str">
        <f>IF(C169="","",VLOOKUP(C169,※編集不可※選択項目!$A$2:$E$3,5,FALSE))</f>
        <v/>
      </c>
      <c r="P169" s="104"/>
      <c r="Q169" s="150"/>
      <c r="R169" s="49"/>
      <c r="S169" s="123"/>
      <c r="T169" s="86"/>
      <c r="U169" s="26"/>
      <c r="V169" s="22"/>
      <c r="W169" s="23"/>
      <c r="Y169" s="87">
        <f t="shared" si="33"/>
        <v>0</v>
      </c>
      <c r="Z169" s="87">
        <f t="shared" si="27"/>
        <v>0</v>
      </c>
      <c r="AA169" s="87" t="str">
        <f t="shared" si="34"/>
        <v/>
      </c>
      <c r="AB169" s="88">
        <f t="shared" si="35"/>
        <v>0</v>
      </c>
      <c r="AC169" s="88">
        <f t="shared" si="36"/>
        <v>0</v>
      </c>
    </row>
    <row r="170" spans="1:29" ht="25.15" customHeight="1" x14ac:dyDescent="0.15">
      <c r="A170" s="145">
        <f t="shared" si="26"/>
        <v>159</v>
      </c>
      <c r="B170" s="146" t="str">
        <f t="shared" si="28"/>
        <v/>
      </c>
      <c r="C170" s="147"/>
      <c r="D170" s="142" t="str">
        <f t="shared" si="29"/>
        <v/>
      </c>
      <c r="E170" s="142" t="str">
        <f t="shared" si="30"/>
        <v/>
      </c>
      <c r="F170" s="148"/>
      <c r="G170" s="148"/>
      <c r="H170" s="148"/>
      <c r="I170" s="142" t="str">
        <f t="shared" si="31"/>
        <v/>
      </c>
      <c r="J170" s="148"/>
      <c r="K170" s="144" t="str">
        <f t="shared" si="32"/>
        <v/>
      </c>
      <c r="L170" s="148"/>
      <c r="M170" s="148"/>
      <c r="N170" s="148"/>
      <c r="O170" s="142" t="str">
        <f>IF(C170="","",VLOOKUP(C170,※編集不可※選択項目!$A$2:$E$3,5,FALSE))</f>
        <v/>
      </c>
      <c r="P170" s="104"/>
      <c r="Q170" s="150"/>
      <c r="R170" s="49"/>
      <c r="S170" s="123"/>
      <c r="T170" s="86"/>
      <c r="U170" s="26"/>
      <c r="V170" s="22"/>
      <c r="W170" s="23"/>
      <c r="Y170" s="87">
        <f t="shared" si="33"/>
        <v>0</v>
      </c>
      <c r="Z170" s="87">
        <f t="shared" si="27"/>
        <v>0</v>
      </c>
      <c r="AA170" s="87" t="str">
        <f t="shared" si="34"/>
        <v/>
      </c>
      <c r="AB170" s="88">
        <f t="shared" si="35"/>
        <v>0</v>
      </c>
      <c r="AC170" s="88">
        <f t="shared" si="36"/>
        <v>0</v>
      </c>
    </row>
    <row r="171" spans="1:29" ht="25.15" customHeight="1" x14ac:dyDescent="0.15">
      <c r="A171" s="145">
        <f t="shared" si="26"/>
        <v>160</v>
      </c>
      <c r="B171" s="146" t="str">
        <f t="shared" si="28"/>
        <v/>
      </c>
      <c r="C171" s="147"/>
      <c r="D171" s="142" t="str">
        <f t="shared" si="29"/>
        <v/>
      </c>
      <c r="E171" s="142" t="str">
        <f t="shared" si="30"/>
        <v/>
      </c>
      <c r="F171" s="148"/>
      <c r="G171" s="148"/>
      <c r="H171" s="148"/>
      <c r="I171" s="142" t="str">
        <f t="shared" si="31"/>
        <v/>
      </c>
      <c r="J171" s="148"/>
      <c r="K171" s="144" t="str">
        <f t="shared" si="32"/>
        <v/>
      </c>
      <c r="L171" s="148"/>
      <c r="M171" s="148"/>
      <c r="N171" s="148"/>
      <c r="O171" s="142" t="str">
        <f>IF(C171="","",VLOOKUP(C171,※編集不可※選択項目!$A$2:$E$3,5,FALSE))</f>
        <v/>
      </c>
      <c r="P171" s="104"/>
      <c r="Q171" s="150"/>
      <c r="R171" s="49"/>
      <c r="S171" s="123"/>
      <c r="T171" s="86"/>
      <c r="U171" s="26"/>
      <c r="V171" s="22"/>
      <c r="W171" s="23"/>
      <c r="Y171" s="87">
        <f t="shared" si="33"/>
        <v>0</v>
      </c>
      <c r="Z171" s="87">
        <f t="shared" si="27"/>
        <v>0</v>
      </c>
      <c r="AA171" s="87" t="str">
        <f t="shared" si="34"/>
        <v/>
      </c>
      <c r="AB171" s="88">
        <f t="shared" si="35"/>
        <v>0</v>
      </c>
      <c r="AC171" s="88">
        <f t="shared" si="36"/>
        <v>0</v>
      </c>
    </row>
    <row r="172" spans="1:29" ht="25.15" customHeight="1" x14ac:dyDescent="0.15">
      <c r="A172" s="145">
        <f t="shared" si="26"/>
        <v>161</v>
      </c>
      <c r="B172" s="146" t="str">
        <f t="shared" si="28"/>
        <v/>
      </c>
      <c r="C172" s="147"/>
      <c r="D172" s="142" t="str">
        <f t="shared" si="29"/>
        <v/>
      </c>
      <c r="E172" s="142" t="str">
        <f t="shared" si="30"/>
        <v/>
      </c>
      <c r="F172" s="148"/>
      <c r="G172" s="148"/>
      <c r="H172" s="148"/>
      <c r="I172" s="142" t="str">
        <f t="shared" si="31"/>
        <v/>
      </c>
      <c r="J172" s="148"/>
      <c r="K172" s="144" t="str">
        <f t="shared" si="32"/>
        <v/>
      </c>
      <c r="L172" s="148"/>
      <c r="M172" s="148"/>
      <c r="N172" s="148"/>
      <c r="O172" s="142" t="str">
        <f>IF(C172="","",VLOOKUP(C172,※編集不可※選択項目!$A$2:$E$3,5,FALSE))</f>
        <v/>
      </c>
      <c r="P172" s="104"/>
      <c r="Q172" s="150"/>
      <c r="R172" s="49"/>
      <c r="S172" s="123"/>
      <c r="T172" s="86"/>
      <c r="U172" s="26"/>
      <c r="V172" s="22"/>
      <c r="W172" s="23"/>
      <c r="Y172" s="87">
        <f t="shared" si="33"/>
        <v>0</v>
      </c>
      <c r="Z172" s="87">
        <f t="shared" si="27"/>
        <v>0</v>
      </c>
      <c r="AA172" s="87" t="str">
        <f t="shared" si="34"/>
        <v/>
      </c>
      <c r="AB172" s="88">
        <f t="shared" si="35"/>
        <v>0</v>
      </c>
      <c r="AC172" s="88">
        <f t="shared" si="36"/>
        <v>0</v>
      </c>
    </row>
    <row r="173" spans="1:29" ht="25.15" customHeight="1" x14ac:dyDescent="0.15">
      <c r="A173" s="145">
        <f t="shared" si="26"/>
        <v>162</v>
      </c>
      <c r="B173" s="146" t="str">
        <f t="shared" si="28"/>
        <v/>
      </c>
      <c r="C173" s="147"/>
      <c r="D173" s="142" t="str">
        <f t="shared" si="29"/>
        <v/>
      </c>
      <c r="E173" s="142" t="str">
        <f t="shared" si="30"/>
        <v/>
      </c>
      <c r="F173" s="148"/>
      <c r="G173" s="148"/>
      <c r="H173" s="148"/>
      <c r="I173" s="142" t="str">
        <f t="shared" si="31"/>
        <v/>
      </c>
      <c r="J173" s="148"/>
      <c r="K173" s="144" t="str">
        <f t="shared" si="32"/>
        <v/>
      </c>
      <c r="L173" s="148"/>
      <c r="M173" s="148"/>
      <c r="N173" s="148"/>
      <c r="O173" s="142" t="str">
        <f>IF(C173="","",VLOOKUP(C173,※編集不可※選択項目!$A$2:$E$3,5,FALSE))</f>
        <v/>
      </c>
      <c r="P173" s="104"/>
      <c r="Q173" s="150"/>
      <c r="R173" s="49"/>
      <c r="S173" s="123"/>
      <c r="T173" s="86"/>
      <c r="U173" s="26"/>
      <c r="V173" s="22"/>
      <c r="W173" s="23"/>
      <c r="Y173" s="87">
        <f t="shared" si="33"/>
        <v>0</v>
      </c>
      <c r="Z173" s="87">
        <f t="shared" si="27"/>
        <v>0</v>
      </c>
      <c r="AA173" s="87" t="str">
        <f t="shared" si="34"/>
        <v/>
      </c>
      <c r="AB173" s="88">
        <f t="shared" si="35"/>
        <v>0</v>
      </c>
      <c r="AC173" s="88">
        <f t="shared" si="36"/>
        <v>0</v>
      </c>
    </row>
    <row r="174" spans="1:29" ht="25.15" customHeight="1" x14ac:dyDescent="0.15">
      <c r="A174" s="145">
        <f t="shared" si="26"/>
        <v>163</v>
      </c>
      <c r="B174" s="146" t="str">
        <f t="shared" si="28"/>
        <v/>
      </c>
      <c r="C174" s="147"/>
      <c r="D174" s="142" t="str">
        <f t="shared" si="29"/>
        <v/>
      </c>
      <c r="E174" s="142" t="str">
        <f t="shared" si="30"/>
        <v/>
      </c>
      <c r="F174" s="148"/>
      <c r="G174" s="148"/>
      <c r="H174" s="148"/>
      <c r="I174" s="142" t="str">
        <f t="shared" si="31"/>
        <v/>
      </c>
      <c r="J174" s="148"/>
      <c r="K174" s="144" t="str">
        <f t="shared" si="32"/>
        <v/>
      </c>
      <c r="L174" s="148"/>
      <c r="M174" s="148"/>
      <c r="N174" s="148"/>
      <c r="O174" s="142" t="str">
        <f>IF(C174="","",VLOOKUP(C174,※編集不可※選択項目!$A$2:$E$3,5,FALSE))</f>
        <v/>
      </c>
      <c r="P174" s="104"/>
      <c r="Q174" s="150"/>
      <c r="R174" s="49"/>
      <c r="S174" s="123"/>
      <c r="T174" s="86"/>
      <c r="U174" s="26"/>
      <c r="V174" s="22"/>
      <c r="W174" s="23"/>
      <c r="Y174" s="87">
        <f t="shared" si="33"/>
        <v>0</v>
      </c>
      <c r="Z174" s="87">
        <f t="shared" si="27"/>
        <v>0</v>
      </c>
      <c r="AA174" s="87" t="str">
        <f t="shared" si="34"/>
        <v/>
      </c>
      <c r="AB174" s="88">
        <f t="shared" si="35"/>
        <v>0</v>
      </c>
      <c r="AC174" s="88">
        <f t="shared" si="36"/>
        <v>0</v>
      </c>
    </row>
    <row r="175" spans="1:29" ht="25.15" customHeight="1" x14ac:dyDescent="0.15">
      <c r="A175" s="145">
        <f t="shared" si="26"/>
        <v>164</v>
      </c>
      <c r="B175" s="146" t="str">
        <f t="shared" si="28"/>
        <v/>
      </c>
      <c r="C175" s="147"/>
      <c r="D175" s="142" t="str">
        <f t="shared" si="29"/>
        <v/>
      </c>
      <c r="E175" s="142" t="str">
        <f t="shared" si="30"/>
        <v/>
      </c>
      <c r="F175" s="148"/>
      <c r="G175" s="148"/>
      <c r="H175" s="148"/>
      <c r="I175" s="142" t="str">
        <f t="shared" si="31"/>
        <v/>
      </c>
      <c r="J175" s="148"/>
      <c r="K175" s="144" t="str">
        <f t="shared" si="32"/>
        <v/>
      </c>
      <c r="L175" s="148"/>
      <c r="M175" s="148"/>
      <c r="N175" s="148"/>
      <c r="O175" s="142" t="str">
        <f>IF(C175="","",VLOOKUP(C175,※編集不可※選択項目!$A$2:$E$3,5,FALSE))</f>
        <v/>
      </c>
      <c r="P175" s="104"/>
      <c r="Q175" s="150"/>
      <c r="R175" s="49"/>
      <c r="S175" s="123"/>
      <c r="T175" s="86"/>
      <c r="U175" s="26"/>
      <c r="V175" s="22"/>
      <c r="W175" s="23"/>
      <c r="Y175" s="87">
        <f t="shared" si="33"/>
        <v>0</v>
      </c>
      <c r="Z175" s="87">
        <f t="shared" si="27"/>
        <v>0</v>
      </c>
      <c r="AA175" s="87" t="str">
        <f t="shared" si="34"/>
        <v/>
      </c>
      <c r="AB175" s="88">
        <f t="shared" si="35"/>
        <v>0</v>
      </c>
      <c r="AC175" s="88">
        <f t="shared" si="36"/>
        <v>0</v>
      </c>
    </row>
    <row r="176" spans="1:29" ht="25.15" customHeight="1" x14ac:dyDescent="0.15">
      <c r="A176" s="145">
        <f t="shared" si="26"/>
        <v>165</v>
      </c>
      <c r="B176" s="146" t="str">
        <f t="shared" si="28"/>
        <v/>
      </c>
      <c r="C176" s="147"/>
      <c r="D176" s="142" t="str">
        <f t="shared" si="29"/>
        <v/>
      </c>
      <c r="E176" s="142" t="str">
        <f t="shared" si="30"/>
        <v/>
      </c>
      <c r="F176" s="148"/>
      <c r="G176" s="148"/>
      <c r="H176" s="148"/>
      <c r="I176" s="142" t="str">
        <f t="shared" si="31"/>
        <v/>
      </c>
      <c r="J176" s="148"/>
      <c r="K176" s="144" t="str">
        <f t="shared" si="32"/>
        <v/>
      </c>
      <c r="L176" s="148"/>
      <c r="M176" s="148"/>
      <c r="N176" s="148"/>
      <c r="O176" s="142" t="str">
        <f>IF(C176="","",VLOOKUP(C176,※編集不可※選択項目!$A$2:$E$3,5,FALSE))</f>
        <v/>
      </c>
      <c r="P176" s="104"/>
      <c r="Q176" s="150"/>
      <c r="R176" s="49"/>
      <c r="S176" s="123"/>
      <c r="T176" s="86"/>
      <c r="U176" s="26"/>
      <c r="V176" s="22"/>
      <c r="W176" s="23"/>
      <c r="Y176" s="87">
        <f t="shared" si="33"/>
        <v>0</v>
      </c>
      <c r="Z176" s="87">
        <f t="shared" si="27"/>
        <v>0</v>
      </c>
      <c r="AA176" s="87" t="str">
        <f t="shared" si="34"/>
        <v/>
      </c>
      <c r="AB176" s="88">
        <f t="shared" si="35"/>
        <v>0</v>
      </c>
      <c r="AC176" s="88">
        <f t="shared" si="36"/>
        <v>0</v>
      </c>
    </row>
    <row r="177" spans="1:29" ht="25.15" customHeight="1" x14ac:dyDescent="0.15">
      <c r="A177" s="145">
        <f t="shared" si="26"/>
        <v>166</v>
      </c>
      <c r="B177" s="146" t="str">
        <f t="shared" si="28"/>
        <v/>
      </c>
      <c r="C177" s="147"/>
      <c r="D177" s="142" t="str">
        <f t="shared" si="29"/>
        <v/>
      </c>
      <c r="E177" s="142" t="str">
        <f t="shared" si="30"/>
        <v/>
      </c>
      <c r="F177" s="148"/>
      <c r="G177" s="148"/>
      <c r="H177" s="148"/>
      <c r="I177" s="142" t="str">
        <f t="shared" si="31"/>
        <v/>
      </c>
      <c r="J177" s="148"/>
      <c r="K177" s="144" t="str">
        <f t="shared" si="32"/>
        <v/>
      </c>
      <c r="L177" s="148"/>
      <c r="M177" s="148"/>
      <c r="N177" s="148"/>
      <c r="O177" s="142" t="str">
        <f>IF(C177="","",VLOOKUP(C177,※編集不可※選択項目!$A$2:$E$3,5,FALSE))</f>
        <v/>
      </c>
      <c r="P177" s="104"/>
      <c r="Q177" s="150"/>
      <c r="R177" s="49"/>
      <c r="S177" s="123"/>
      <c r="T177" s="86"/>
      <c r="U177" s="26"/>
      <c r="V177" s="22"/>
      <c r="W177" s="23"/>
      <c r="Y177" s="87">
        <f t="shared" si="33"/>
        <v>0</v>
      </c>
      <c r="Z177" s="87">
        <f t="shared" si="27"/>
        <v>0</v>
      </c>
      <c r="AA177" s="87" t="str">
        <f t="shared" si="34"/>
        <v/>
      </c>
      <c r="AB177" s="88">
        <f t="shared" si="35"/>
        <v>0</v>
      </c>
      <c r="AC177" s="88">
        <f t="shared" si="36"/>
        <v>0</v>
      </c>
    </row>
    <row r="178" spans="1:29" ht="25.15" customHeight="1" x14ac:dyDescent="0.15">
      <c r="A178" s="145">
        <f t="shared" si="26"/>
        <v>167</v>
      </c>
      <c r="B178" s="146" t="str">
        <f t="shared" si="28"/>
        <v/>
      </c>
      <c r="C178" s="147"/>
      <c r="D178" s="142" t="str">
        <f t="shared" si="29"/>
        <v/>
      </c>
      <c r="E178" s="142" t="str">
        <f t="shared" si="30"/>
        <v/>
      </c>
      <c r="F178" s="148"/>
      <c r="G178" s="148"/>
      <c r="H178" s="148"/>
      <c r="I178" s="142" t="str">
        <f t="shared" si="31"/>
        <v/>
      </c>
      <c r="J178" s="148"/>
      <c r="K178" s="144" t="str">
        <f t="shared" si="32"/>
        <v/>
      </c>
      <c r="L178" s="148"/>
      <c r="M178" s="148"/>
      <c r="N178" s="148"/>
      <c r="O178" s="142" t="str">
        <f>IF(C178="","",VLOOKUP(C178,※編集不可※選択項目!$A$2:$E$3,5,FALSE))</f>
        <v/>
      </c>
      <c r="P178" s="104"/>
      <c r="Q178" s="150"/>
      <c r="R178" s="49"/>
      <c r="S178" s="123"/>
      <c r="T178" s="86"/>
      <c r="U178" s="26"/>
      <c r="V178" s="22"/>
      <c r="W178" s="23"/>
      <c r="Y178" s="87">
        <f t="shared" si="33"/>
        <v>0</v>
      </c>
      <c r="Z178" s="87">
        <f t="shared" si="27"/>
        <v>0</v>
      </c>
      <c r="AA178" s="87" t="str">
        <f t="shared" si="34"/>
        <v/>
      </c>
      <c r="AB178" s="88">
        <f t="shared" si="35"/>
        <v>0</v>
      </c>
      <c r="AC178" s="88">
        <f t="shared" si="36"/>
        <v>0</v>
      </c>
    </row>
    <row r="179" spans="1:29" ht="25.15" customHeight="1" x14ac:dyDescent="0.15">
      <c r="A179" s="145">
        <f t="shared" si="26"/>
        <v>168</v>
      </c>
      <c r="B179" s="146" t="str">
        <f t="shared" si="28"/>
        <v/>
      </c>
      <c r="C179" s="147"/>
      <c r="D179" s="142" t="str">
        <f t="shared" si="29"/>
        <v/>
      </c>
      <c r="E179" s="142" t="str">
        <f t="shared" si="30"/>
        <v/>
      </c>
      <c r="F179" s="148"/>
      <c r="G179" s="148"/>
      <c r="H179" s="148"/>
      <c r="I179" s="142" t="str">
        <f t="shared" si="31"/>
        <v/>
      </c>
      <c r="J179" s="148"/>
      <c r="K179" s="144" t="str">
        <f t="shared" si="32"/>
        <v/>
      </c>
      <c r="L179" s="148"/>
      <c r="M179" s="148"/>
      <c r="N179" s="148"/>
      <c r="O179" s="142" t="str">
        <f>IF(C179="","",VLOOKUP(C179,※編集不可※選択項目!$A$2:$E$3,5,FALSE))</f>
        <v/>
      </c>
      <c r="P179" s="104"/>
      <c r="Q179" s="150"/>
      <c r="R179" s="49"/>
      <c r="S179" s="123"/>
      <c r="T179" s="86"/>
      <c r="U179" s="26"/>
      <c r="V179" s="22"/>
      <c r="W179" s="23"/>
      <c r="Y179" s="87">
        <f t="shared" si="33"/>
        <v>0</v>
      </c>
      <c r="Z179" s="87">
        <f t="shared" si="27"/>
        <v>0</v>
      </c>
      <c r="AA179" s="87" t="str">
        <f t="shared" si="34"/>
        <v/>
      </c>
      <c r="AB179" s="88">
        <f t="shared" si="35"/>
        <v>0</v>
      </c>
      <c r="AC179" s="88">
        <f t="shared" si="36"/>
        <v>0</v>
      </c>
    </row>
    <row r="180" spans="1:29" ht="25.15" customHeight="1" x14ac:dyDescent="0.15">
      <c r="A180" s="145">
        <f t="shared" si="26"/>
        <v>169</v>
      </c>
      <c r="B180" s="146" t="str">
        <f t="shared" si="28"/>
        <v/>
      </c>
      <c r="C180" s="147"/>
      <c r="D180" s="142" t="str">
        <f t="shared" si="29"/>
        <v/>
      </c>
      <c r="E180" s="142" t="str">
        <f t="shared" si="30"/>
        <v/>
      </c>
      <c r="F180" s="148"/>
      <c r="G180" s="148"/>
      <c r="H180" s="148"/>
      <c r="I180" s="142" t="str">
        <f t="shared" si="31"/>
        <v/>
      </c>
      <c r="J180" s="148"/>
      <c r="K180" s="144" t="str">
        <f t="shared" si="32"/>
        <v/>
      </c>
      <c r="L180" s="148"/>
      <c r="M180" s="148"/>
      <c r="N180" s="148"/>
      <c r="O180" s="142" t="str">
        <f>IF(C180="","",VLOOKUP(C180,※編集不可※選択項目!$A$2:$E$3,5,FALSE))</f>
        <v/>
      </c>
      <c r="P180" s="104"/>
      <c r="Q180" s="150"/>
      <c r="R180" s="49"/>
      <c r="S180" s="123"/>
      <c r="T180" s="86"/>
      <c r="U180" s="26"/>
      <c r="V180" s="22"/>
      <c r="W180" s="23"/>
      <c r="Y180" s="87">
        <f t="shared" si="33"/>
        <v>0</v>
      </c>
      <c r="Z180" s="87">
        <f t="shared" si="27"/>
        <v>0</v>
      </c>
      <c r="AA180" s="87" t="str">
        <f t="shared" si="34"/>
        <v/>
      </c>
      <c r="AB180" s="88">
        <f t="shared" si="35"/>
        <v>0</v>
      </c>
      <c r="AC180" s="88">
        <f t="shared" si="36"/>
        <v>0</v>
      </c>
    </row>
    <row r="181" spans="1:29" ht="25.15" customHeight="1" x14ac:dyDescent="0.15">
      <c r="A181" s="145">
        <f t="shared" si="26"/>
        <v>170</v>
      </c>
      <c r="B181" s="146" t="str">
        <f t="shared" si="28"/>
        <v/>
      </c>
      <c r="C181" s="147"/>
      <c r="D181" s="142" t="str">
        <f t="shared" si="29"/>
        <v/>
      </c>
      <c r="E181" s="142" t="str">
        <f t="shared" si="30"/>
        <v/>
      </c>
      <c r="F181" s="148"/>
      <c r="G181" s="148"/>
      <c r="H181" s="148"/>
      <c r="I181" s="142" t="str">
        <f t="shared" si="31"/>
        <v/>
      </c>
      <c r="J181" s="148"/>
      <c r="K181" s="144" t="str">
        <f t="shared" si="32"/>
        <v/>
      </c>
      <c r="L181" s="148"/>
      <c r="M181" s="148"/>
      <c r="N181" s="148"/>
      <c r="O181" s="142" t="str">
        <f>IF(C181="","",VLOOKUP(C181,※編集不可※選択項目!$A$2:$E$3,5,FALSE))</f>
        <v/>
      </c>
      <c r="P181" s="104"/>
      <c r="Q181" s="150"/>
      <c r="R181" s="49"/>
      <c r="S181" s="123"/>
      <c r="T181" s="86"/>
      <c r="U181" s="26"/>
      <c r="V181" s="22"/>
      <c r="W181" s="23"/>
      <c r="Y181" s="87">
        <f t="shared" si="33"/>
        <v>0</v>
      </c>
      <c r="Z181" s="87">
        <f t="shared" si="27"/>
        <v>0</v>
      </c>
      <c r="AA181" s="87" t="str">
        <f t="shared" si="34"/>
        <v/>
      </c>
      <c r="AB181" s="88">
        <f t="shared" si="35"/>
        <v>0</v>
      </c>
      <c r="AC181" s="88">
        <f t="shared" si="36"/>
        <v>0</v>
      </c>
    </row>
    <row r="182" spans="1:29" ht="25.15" customHeight="1" x14ac:dyDescent="0.15">
      <c r="A182" s="145">
        <f t="shared" si="26"/>
        <v>171</v>
      </c>
      <c r="B182" s="146" t="str">
        <f t="shared" si="28"/>
        <v/>
      </c>
      <c r="C182" s="147"/>
      <c r="D182" s="142" t="str">
        <f t="shared" si="29"/>
        <v/>
      </c>
      <c r="E182" s="142" t="str">
        <f t="shared" si="30"/>
        <v/>
      </c>
      <c r="F182" s="148"/>
      <c r="G182" s="148"/>
      <c r="H182" s="148"/>
      <c r="I182" s="142" t="str">
        <f t="shared" si="31"/>
        <v/>
      </c>
      <c r="J182" s="148"/>
      <c r="K182" s="144" t="str">
        <f t="shared" si="32"/>
        <v/>
      </c>
      <c r="L182" s="148"/>
      <c r="M182" s="148"/>
      <c r="N182" s="148"/>
      <c r="O182" s="142" t="str">
        <f>IF(C182="","",VLOOKUP(C182,※編集不可※選択項目!$A$2:$E$3,5,FALSE))</f>
        <v/>
      </c>
      <c r="P182" s="104"/>
      <c r="Q182" s="150"/>
      <c r="R182" s="49"/>
      <c r="S182" s="123"/>
      <c r="T182" s="86"/>
      <c r="U182" s="26"/>
      <c r="V182" s="22"/>
      <c r="W182" s="23"/>
      <c r="Y182" s="87">
        <f t="shared" si="33"/>
        <v>0</v>
      </c>
      <c r="Z182" s="87">
        <f t="shared" si="27"/>
        <v>0</v>
      </c>
      <c r="AA182" s="87" t="str">
        <f t="shared" si="34"/>
        <v/>
      </c>
      <c r="AB182" s="88">
        <f t="shared" si="35"/>
        <v>0</v>
      </c>
      <c r="AC182" s="88">
        <f t="shared" si="36"/>
        <v>0</v>
      </c>
    </row>
    <row r="183" spans="1:29" ht="25.15" customHeight="1" x14ac:dyDescent="0.15">
      <c r="A183" s="145">
        <f t="shared" si="26"/>
        <v>172</v>
      </c>
      <c r="B183" s="146" t="str">
        <f t="shared" si="28"/>
        <v/>
      </c>
      <c r="C183" s="147"/>
      <c r="D183" s="142" t="str">
        <f t="shared" si="29"/>
        <v/>
      </c>
      <c r="E183" s="142" t="str">
        <f t="shared" si="30"/>
        <v/>
      </c>
      <c r="F183" s="148"/>
      <c r="G183" s="148"/>
      <c r="H183" s="148"/>
      <c r="I183" s="142" t="str">
        <f t="shared" si="31"/>
        <v/>
      </c>
      <c r="J183" s="148"/>
      <c r="K183" s="144" t="str">
        <f t="shared" si="32"/>
        <v/>
      </c>
      <c r="L183" s="148"/>
      <c r="M183" s="148"/>
      <c r="N183" s="148"/>
      <c r="O183" s="142" t="str">
        <f>IF(C183="","",VLOOKUP(C183,※編集不可※選択項目!$A$2:$E$3,5,FALSE))</f>
        <v/>
      </c>
      <c r="P183" s="104"/>
      <c r="Q183" s="150"/>
      <c r="R183" s="49"/>
      <c r="S183" s="123"/>
      <c r="T183" s="86"/>
      <c r="U183" s="26"/>
      <c r="V183" s="22"/>
      <c r="W183" s="23"/>
      <c r="Y183" s="87">
        <f t="shared" si="33"/>
        <v>0</v>
      </c>
      <c r="Z183" s="87">
        <f t="shared" si="27"/>
        <v>0</v>
      </c>
      <c r="AA183" s="87" t="str">
        <f t="shared" si="34"/>
        <v/>
      </c>
      <c r="AB183" s="88">
        <f t="shared" si="35"/>
        <v>0</v>
      </c>
      <c r="AC183" s="88">
        <f t="shared" si="36"/>
        <v>0</v>
      </c>
    </row>
    <row r="184" spans="1:29" ht="25.15" customHeight="1" x14ac:dyDescent="0.15">
      <c r="A184" s="145">
        <f t="shared" si="26"/>
        <v>173</v>
      </c>
      <c r="B184" s="146" t="str">
        <f t="shared" si="28"/>
        <v/>
      </c>
      <c r="C184" s="147"/>
      <c r="D184" s="142" t="str">
        <f t="shared" si="29"/>
        <v/>
      </c>
      <c r="E184" s="142" t="str">
        <f t="shared" si="30"/>
        <v/>
      </c>
      <c r="F184" s="148"/>
      <c r="G184" s="148"/>
      <c r="H184" s="148"/>
      <c r="I184" s="142" t="str">
        <f t="shared" si="31"/>
        <v/>
      </c>
      <c r="J184" s="148"/>
      <c r="K184" s="144" t="str">
        <f t="shared" si="32"/>
        <v/>
      </c>
      <c r="L184" s="148"/>
      <c r="M184" s="148"/>
      <c r="N184" s="148"/>
      <c r="O184" s="142" t="str">
        <f>IF(C184="","",VLOOKUP(C184,※編集不可※選択項目!$A$2:$E$3,5,FALSE))</f>
        <v/>
      </c>
      <c r="P184" s="104"/>
      <c r="Q184" s="150"/>
      <c r="R184" s="49"/>
      <c r="S184" s="123"/>
      <c r="T184" s="86"/>
      <c r="U184" s="26"/>
      <c r="V184" s="22"/>
      <c r="W184" s="23"/>
      <c r="Y184" s="87">
        <f t="shared" si="33"/>
        <v>0</v>
      </c>
      <c r="Z184" s="87">
        <f t="shared" si="27"/>
        <v>0</v>
      </c>
      <c r="AA184" s="87" t="str">
        <f t="shared" si="34"/>
        <v/>
      </c>
      <c r="AB184" s="88">
        <f t="shared" si="35"/>
        <v>0</v>
      </c>
      <c r="AC184" s="88">
        <f t="shared" si="36"/>
        <v>0</v>
      </c>
    </row>
    <row r="185" spans="1:29" ht="25.15" customHeight="1" x14ac:dyDescent="0.15">
      <c r="A185" s="145">
        <f t="shared" si="26"/>
        <v>174</v>
      </c>
      <c r="B185" s="146" t="str">
        <f t="shared" si="28"/>
        <v/>
      </c>
      <c r="C185" s="147"/>
      <c r="D185" s="142" t="str">
        <f t="shared" si="29"/>
        <v/>
      </c>
      <c r="E185" s="142" t="str">
        <f t="shared" si="30"/>
        <v/>
      </c>
      <c r="F185" s="148"/>
      <c r="G185" s="148"/>
      <c r="H185" s="148"/>
      <c r="I185" s="142" t="str">
        <f t="shared" si="31"/>
        <v/>
      </c>
      <c r="J185" s="148"/>
      <c r="K185" s="144" t="str">
        <f t="shared" si="32"/>
        <v/>
      </c>
      <c r="L185" s="148"/>
      <c r="M185" s="148"/>
      <c r="N185" s="148"/>
      <c r="O185" s="142" t="str">
        <f>IF(C185="","",VLOOKUP(C185,※編集不可※選択項目!$A$2:$E$3,5,FALSE))</f>
        <v/>
      </c>
      <c r="P185" s="104"/>
      <c r="Q185" s="150"/>
      <c r="R185" s="49"/>
      <c r="S185" s="123"/>
      <c r="T185" s="86"/>
      <c r="U185" s="26"/>
      <c r="V185" s="22"/>
      <c r="W185" s="23"/>
      <c r="Y185" s="87">
        <f t="shared" si="33"/>
        <v>0</v>
      </c>
      <c r="Z185" s="87">
        <f t="shared" si="27"/>
        <v>0</v>
      </c>
      <c r="AA185" s="87" t="str">
        <f t="shared" si="34"/>
        <v/>
      </c>
      <c r="AB185" s="88">
        <f t="shared" si="35"/>
        <v>0</v>
      </c>
      <c r="AC185" s="88">
        <f t="shared" si="36"/>
        <v>0</v>
      </c>
    </row>
    <row r="186" spans="1:29" ht="25.15" customHeight="1" x14ac:dyDescent="0.15">
      <c r="A186" s="145">
        <f t="shared" si="26"/>
        <v>175</v>
      </c>
      <c r="B186" s="146" t="str">
        <f t="shared" si="28"/>
        <v/>
      </c>
      <c r="C186" s="147"/>
      <c r="D186" s="142" t="str">
        <f t="shared" si="29"/>
        <v/>
      </c>
      <c r="E186" s="142" t="str">
        <f t="shared" si="30"/>
        <v/>
      </c>
      <c r="F186" s="148"/>
      <c r="G186" s="148"/>
      <c r="H186" s="148"/>
      <c r="I186" s="142" t="str">
        <f t="shared" si="31"/>
        <v/>
      </c>
      <c r="J186" s="148"/>
      <c r="K186" s="144" t="str">
        <f t="shared" si="32"/>
        <v/>
      </c>
      <c r="L186" s="148"/>
      <c r="M186" s="148"/>
      <c r="N186" s="148"/>
      <c r="O186" s="142" t="str">
        <f>IF(C186="","",VLOOKUP(C186,※編集不可※選択項目!$A$2:$E$3,5,FALSE))</f>
        <v/>
      </c>
      <c r="P186" s="104"/>
      <c r="Q186" s="150"/>
      <c r="R186" s="49"/>
      <c r="S186" s="123"/>
      <c r="T186" s="86"/>
      <c r="U186" s="26"/>
      <c r="V186" s="22"/>
      <c r="W186" s="23"/>
      <c r="Y186" s="87">
        <f t="shared" si="33"/>
        <v>0</v>
      </c>
      <c r="Z186" s="87">
        <f t="shared" si="27"/>
        <v>0</v>
      </c>
      <c r="AA186" s="87" t="str">
        <f t="shared" si="34"/>
        <v/>
      </c>
      <c r="AB186" s="88">
        <f t="shared" si="35"/>
        <v>0</v>
      </c>
      <c r="AC186" s="88">
        <f t="shared" si="36"/>
        <v>0</v>
      </c>
    </row>
    <row r="187" spans="1:29" ht="25.15" customHeight="1" x14ac:dyDescent="0.15">
      <c r="A187" s="145">
        <f t="shared" si="26"/>
        <v>176</v>
      </c>
      <c r="B187" s="146" t="str">
        <f t="shared" si="28"/>
        <v/>
      </c>
      <c r="C187" s="147"/>
      <c r="D187" s="142" t="str">
        <f t="shared" si="29"/>
        <v/>
      </c>
      <c r="E187" s="142" t="str">
        <f t="shared" si="30"/>
        <v/>
      </c>
      <c r="F187" s="148"/>
      <c r="G187" s="148"/>
      <c r="H187" s="148"/>
      <c r="I187" s="142" t="str">
        <f t="shared" si="31"/>
        <v/>
      </c>
      <c r="J187" s="148"/>
      <c r="K187" s="144" t="str">
        <f t="shared" si="32"/>
        <v/>
      </c>
      <c r="L187" s="148"/>
      <c r="M187" s="148"/>
      <c r="N187" s="148"/>
      <c r="O187" s="142" t="str">
        <f>IF(C187="","",VLOOKUP(C187,※編集不可※選択項目!$A$2:$E$3,5,FALSE))</f>
        <v/>
      </c>
      <c r="P187" s="104"/>
      <c r="Q187" s="150"/>
      <c r="R187" s="49"/>
      <c r="S187" s="123"/>
      <c r="T187" s="86"/>
      <c r="U187" s="26"/>
      <c r="V187" s="22"/>
      <c r="W187" s="23"/>
      <c r="Y187" s="87">
        <f t="shared" si="33"/>
        <v>0</v>
      </c>
      <c r="Z187" s="87">
        <f t="shared" si="27"/>
        <v>0</v>
      </c>
      <c r="AA187" s="87" t="str">
        <f t="shared" si="34"/>
        <v/>
      </c>
      <c r="AB187" s="88">
        <f t="shared" si="35"/>
        <v>0</v>
      </c>
      <c r="AC187" s="88">
        <f t="shared" si="36"/>
        <v>0</v>
      </c>
    </row>
    <row r="188" spans="1:29" ht="25.15" customHeight="1" x14ac:dyDescent="0.15">
      <c r="A188" s="145">
        <f t="shared" si="26"/>
        <v>177</v>
      </c>
      <c r="B188" s="146" t="str">
        <f t="shared" si="28"/>
        <v/>
      </c>
      <c r="C188" s="147"/>
      <c r="D188" s="142" t="str">
        <f t="shared" si="29"/>
        <v/>
      </c>
      <c r="E188" s="142" t="str">
        <f t="shared" si="30"/>
        <v/>
      </c>
      <c r="F188" s="148"/>
      <c r="G188" s="148"/>
      <c r="H188" s="148"/>
      <c r="I188" s="142" t="str">
        <f t="shared" si="31"/>
        <v/>
      </c>
      <c r="J188" s="148"/>
      <c r="K188" s="144" t="str">
        <f t="shared" si="32"/>
        <v/>
      </c>
      <c r="L188" s="148"/>
      <c r="M188" s="148"/>
      <c r="N188" s="148"/>
      <c r="O188" s="142" t="str">
        <f>IF(C188="","",VLOOKUP(C188,※編集不可※選択項目!$A$2:$E$3,5,FALSE))</f>
        <v/>
      </c>
      <c r="P188" s="104"/>
      <c r="Q188" s="150"/>
      <c r="R188" s="49"/>
      <c r="S188" s="123"/>
      <c r="T188" s="86"/>
      <c r="U188" s="26"/>
      <c r="V188" s="22"/>
      <c r="W188" s="23"/>
      <c r="Y188" s="87">
        <f t="shared" si="33"/>
        <v>0</v>
      </c>
      <c r="Z188" s="87">
        <f t="shared" si="27"/>
        <v>0</v>
      </c>
      <c r="AA188" s="87" t="str">
        <f t="shared" si="34"/>
        <v/>
      </c>
      <c r="AB188" s="88">
        <f t="shared" si="35"/>
        <v>0</v>
      </c>
      <c r="AC188" s="88">
        <f t="shared" si="36"/>
        <v>0</v>
      </c>
    </row>
    <row r="189" spans="1:29" ht="25.15" customHeight="1" x14ac:dyDescent="0.15">
      <c r="A189" s="145">
        <f t="shared" si="26"/>
        <v>178</v>
      </c>
      <c r="B189" s="146" t="str">
        <f t="shared" si="28"/>
        <v/>
      </c>
      <c r="C189" s="147"/>
      <c r="D189" s="142" t="str">
        <f t="shared" si="29"/>
        <v/>
      </c>
      <c r="E189" s="142" t="str">
        <f t="shared" si="30"/>
        <v/>
      </c>
      <c r="F189" s="148"/>
      <c r="G189" s="148"/>
      <c r="H189" s="148"/>
      <c r="I189" s="142" t="str">
        <f t="shared" si="31"/>
        <v/>
      </c>
      <c r="J189" s="148"/>
      <c r="K189" s="144" t="str">
        <f t="shared" si="32"/>
        <v/>
      </c>
      <c r="L189" s="148"/>
      <c r="M189" s="148"/>
      <c r="N189" s="148"/>
      <c r="O189" s="142" t="str">
        <f>IF(C189="","",VLOOKUP(C189,※編集不可※選択項目!$A$2:$E$3,5,FALSE))</f>
        <v/>
      </c>
      <c r="P189" s="104"/>
      <c r="Q189" s="150"/>
      <c r="R189" s="49"/>
      <c r="S189" s="123"/>
      <c r="T189" s="86"/>
      <c r="U189" s="26"/>
      <c r="V189" s="22"/>
      <c r="W189" s="23"/>
      <c r="Y189" s="87">
        <f t="shared" si="33"/>
        <v>0</v>
      </c>
      <c r="Z189" s="87">
        <f t="shared" si="27"/>
        <v>0</v>
      </c>
      <c r="AA189" s="87" t="str">
        <f t="shared" si="34"/>
        <v/>
      </c>
      <c r="AB189" s="88">
        <f t="shared" si="35"/>
        <v>0</v>
      </c>
      <c r="AC189" s="88">
        <f t="shared" si="36"/>
        <v>0</v>
      </c>
    </row>
    <row r="190" spans="1:29" ht="25.15" customHeight="1" x14ac:dyDescent="0.15">
      <c r="A190" s="145">
        <f t="shared" si="26"/>
        <v>179</v>
      </c>
      <c r="B190" s="146" t="str">
        <f t="shared" si="28"/>
        <v/>
      </c>
      <c r="C190" s="147"/>
      <c r="D190" s="142" t="str">
        <f t="shared" si="29"/>
        <v/>
      </c>
      <c r="E190" s="142" t="str">
        <f t="shared" si="30"/>
        <v/>
      </c>
      <c r="F190" s="148"/>
      <c r="G190" s="148"/>
      <c r="H190" s="148"/>
      <c r="I190" s="142" t="str">
        <f t="shared" si="31"/>
        <v/>
      </c>
      <c r="J190" s="148"/>
      <c r="K190" s="144" t="str">
        <f t="shared" si="32"/>
        <v/>
      </c>
      <c r="L190" s="148"/>
      <c r="M190" s="148"/>
      <c r="N190" s="148"/>
      <c r="O190" s="142" t="str">
        <f>IF(C190="","",VLOOKUP(C190,※編集不可※選択項目!$A$2:$E$3,5,FALSE))</f>
        <v/>
      </c>
      <c r="P190" s="104"/>
      <c r="Q190" s="150"/>
      <c r="R190" s="49"/>
      <c r="S190" s="123"/>
      <c r="T190" s="86"/>
      <c r="U190" s="26"/>
      <c r="V190" s="22"/>
      <c r="W190" s="23"/>
      <c r="Y190" s="87">
        <f t="shared" si="33"/>
        <v>0</v>
      </c>
      <c r="Z190" s="87">
        <f t="shared" si="27"/>
        <v>0</v>
      </c>
      <c r="AA190" s="87" t="str">
        <f t="shared" si="34"/>
        <v/>
      </c>
      <c r="AB190" s="88">
        <f t="shared" si="35"/>
        <v>0</v>
      </c>
      <c r="AC190" s="88">
        <f t="shared" si="36"/>
        <v>0</v>
      </c>
    </row>
    <row r="191" spans="1:29" ht="25.15" customHeight="1" x14ac:dyDescent="0.15">
      <c r="A191" s="145">
        <f t="shared" si="26"/>
        <v>180</v>
      </c>
      <c r="B191" s="146" t="str">
        <f t="shared" si="28"/>
        <v/>
      </c>
      <c r="C191" s="147"/>
      <c r="D191" s="142" t="str">
        <f t="shared" si="29"/>
        <v/>
      </c>
      <c r="E191" s="142" t="str">
        <f t="shared" si="30"/>
        <v/>
      </c>
      <c r="F191" s="148"/>
      <c r="G191" s="148"/>
      <c r="H191" s="148"/>
      <c r="I191" s="142" t="str">
        <f t="shared" si="31"/>
        <v/>
      </c>
      <c r="J191" s="148"/>
      <c r="K191" s="144" t="str">
        <f t="shared" si="32"/>
        <v/>
      </c>
      <c r="L191" s="148"/>
      <c r="M191" s="148"/>
      <c r="N191" s="148"/>
      <c r="O191" s="142" t="str">
        <f>IF(C191="","",VLOOKUP(C191,※編集不可※選択項目!$A$2:$E$3,5,FALSE))</f>
        <v/>
      </c>
      <c r="P191" s="104"/>
      <c r="Q191" s="150"/>
      <c r="R191" s="49"/>
      <c r="S191" s="123"/>
      <c r="T191" s="86"/>
      <c r="U191" s="26"/>
      <c r="V191" s="22"/>
      <c r="W191" s="23"/>
      <c r="Y191" s="87">
        <f t="shared" si="33"/>
        <v>0</v>
      </c>
      <c r="Z191" s="87">
        <f t="shared" si="27"/>
        <v>0</v>
      </c>
      <c r="AA191" s="87" t="str">
        <f t="shared" si="34"/>
        <v/>
      </c>
      <c r="AB191" s="88">
        <f t="shared" si="35"/>
        <v>0</v>
      </c>
      <c r="AC191" s="88">
        <f t="shared" si="36"/>
        <v>0</v>
      </c>
    </row>
    <row r="192" spans="1:29" ht="25.15" customHeight="1" x14ac:dyDescent="0.15">
      <c r="A192" s="145">
        <f t="shared" si="26"/>
        <v>181</v>
      </c>
      <c r="B192" s="146" t="str">
        <f t="shared" si="28"/>
        <v/>
      </c>
      <c r="C192" s="147"/>
      <c r="D192" s="142" t="str">
        <f t="shared" si="29"/>
        <v/>
      </c>
      <c r="E192" s="142" t="str">
        <f t="shared" si="30"/>
        <v/>
      </c>
      <c r="F192" s="148"/>
      <c r="G192" s="148"/>
      <c r="H192" s="148"/>
      <c r="I192" s="142" t="str">
        <f t="shared" si="31"/>
        <v/>
      </c>
      <c r="J192" s="148"/>
      <c r="K192" s="144" t="str">
        <f t="shared" si="32"/>
        <v/>
      </c>
      <c r="L192" s="148"/>
      <c r="M192" s="148"/>
      <c r="N192" s="148"/>
      <c r="O192" s="142" t="str">
        <f>IF(C192="","",VLOOKUP(C192,※編集不可※選択項目!$A$2:$E$3,5,FALSE))</f>
        <v/>
      </c>
      <c r="P192" s="104"/>
      <c r="Q192" s="150"/>
      <c r="R192" s="49"/>
      <c r="S192" s="123"/>
      <c r="T192" s="86"/>
      <c r="U192" s="26"/>
      <c r="V192" s="22"/>
      <c r="W192" s="23"/>
      <c r="Y192" s="87">
        <f t="shared" si="33"/>
        <v>0</v>
      </c>
      <c r="Z192" s="87">
        <f t="shared" si="27"/>
        <v>0</v>
      </c>
      <c r="AA192" s="87" t="str">
        <f t="shared" si="34"/>
        <v/>
      </c>
      <c r="AB192" s="88">
        <f t="shared" si="35"/>
        <v>0</v>
      </c>
      <c r="AC192" s="88">
        <f t="shared" si="36"/>
        <v>0</v>
      </c>
    </row>
    <row r="193" spans="1:29" ht="25.15" customHeight="1" x14ac:dyDescent="0.15">
      <c r="A193" s="145">
        <f t="shared" si="26"/>
        <v>182</v>
      </c>
      <c r="B193" s="146" t="str">
        <f t="shared" si="28"/>
        <v/>
      </c>
      <c r="C193" s="147"/>
      <c r="D193" s="142" t="str">
        <f t="shared" si="29"/>
        <v/>
      </c>
      <c r="E193" s="142" t="str">
        <f t="shared" si="30"/>
        <v/>
      </c>
      <c r="F193" s="148"/>
      <c r="G193" s="148"/>
      <c r="H193" s="148"/>
      <c r="I193" s="142" t="str">
        <f t="shared" si="31"/>
        <v/>
      </c>
      <c r="J193" s="148"/>
      <c r="K193" s="144" t="str">
        <f t="shared" si="32"/>
        <v/>
      </c>
      <c r="L193" s="148"/>
      <c r="M193" s="148"/>
      <c r="N193" s="148"/>
      <c r="O193" s="142" t="str">
        <f>IF(C193="","",VLOOKUP(C193,※編集不可※選択項目!$A$2:$E$3,5,FALSE))</f>
        <v/>
      </c>
      <c r="P193" s="104"/>
      <c r="Q193" s="150"/>
      <c r="R193" s="49"/>
      <c r="S193" s="123"/>
      <c r="T193" s="86"/>
      <c r="U193" s="26"/>
      <c r="V193" s="22"/>
      <c r="W193" s="23"/>
      <c r="Y193" s="87">
        <f t="shared" si="33"/>
        <v>0</v>
      </c>
      <c r="Z193" s="87">
        <f t="shared" si="27"/>
        <v>0</v>
      </c>
      <c r="AA193" s="87" t="str">
        <f t="shared" si="34"/>
        <v/>
      </c>
      <c r="AB193" s="88">
        <f t="shared" si="35"/>
        <v>0</v>
      </c>
      <c r="AC193" s="88">
        <f t="shared" si="36"/>
        <v>0</v>
      </c>
    </row>
    <row r="194" spans="1:29" ht="25.15" customHeight="1" x14ac:dyDescent="0.15">
      <c r="A194" s="145">
        <f t="shared" si="26"/>
        <v>183</v>
      </c>
      <c r="B194" s="146" t="str">
        <f t="shared" si="28"/>
        <v/>
      </c>
      <c r="C194" s="147"/>
      <c r="D194" s="142" t="str">
        <f t="shared" si="29"/>
        <v/>
      </c>
      <c r="E194" s="142" t="str">
        <f t="shared" si="30"/>
        <v/>
      </c>
      <c r="F194" s="148"/>
      <c r="G194" s="148"/>
      <c r="H194" s="148"/>
      <c r="I194" s="142" t="str">
        <f t="shared" si="31"/>
        <v/>
      </c>
      <c r="J194" s="148"/>
      <c r="K194" s="144" t="str">
        <f t="shared" si="32"/>
        <v/>
      </c>
      <c r="L194" s="148"/>
      <c r="M194" s="148"/>
      <c r="N194" s="148"/>
      <c r="O194" s="142" t="str">
        <f>IF(C194="","",VLOOKUP(C194,※編集不可※選択項目!$A$2:$E$3,5,FALSE))</f>
        <v/>
      </c>
      <c r="P194" s="104"/>
      <c r="Q194" s="150"/>
      <c r="R194" s="49"/>
      <c r="S194" s="123"/>
      <c r="T194" s="86"/>
      <c r="U194" s="26"/>
      <c r="V194" s="22"/>
      <c r="W194" s="23"/>
      <c r="Y194" s="87">
        <f t="shared" si="33"/>
        <v>0</v>
      </c>
      <c r="Z194" s="87">
        <f t="shared" si="27"/>
        <v>0</v>
      </c>
      <c r="AA194" s="87" t="str">
        <f t="shared" si="34"/>
        <v/>
      </c>
      <c r="AB194" s="88">
        <f t="shared" si="35"/>
        <v>0</v>
      </c>
      <c r="AC194" s="88">
        <f t="shared" si="36"/>
        <v>0</v>
      </c>
    </row>
    <row r="195" spans="1:29" ht="25.15" customHeight="1" x14ac:dyDescent="0.15">
      <c r="A195" s="145">
        <f t="shared" si="26"/>
        <v>184</v>
      </c>
      <c r="B195" s="146" t="str">
        <f t="shared" si="28"/>
        <v/>
      </c>
      <c r="C195" s="147"/>
      <c r="D195" s="142" t="str">
        <f t="shared" si="29"/>
        <v/>
      </c>
      <c r="E195" s="142" t="str">
        <f t="shared" si="30"/>
        <v/>
      </c>
      <c r="F195" s="148"/>
      <c r="G195" s="148"/>
      <c r="H195" s="148"/>
      <c r="I195" s="142" t="str">
        <f t="shared" si="31"/>
        <v/>
      </c>
      <c r="J195" s="148"/>
      <c r="K195" s="144" t="str">
        <f t="shared" si="32"/>
        <v/>
      </c>
      <c r="L195" s="148"/>
      <c r="M195" s="148"/>
      <c r="N195" s="148"/>
      <c r="O195" s="142" t="str">
        <f>IF(C195="","",VLOOKUP(C195,※編集不可※選択項目!$A$2:$E$3,5,FALSE))</f>
        <v/>
      </c>
      <c r="P195" s="104"/>
      <c r="Q195" s="150"/>
      <c r="R195" s="49"/>
      <c r="S195" s="123"/>
      <c r="T195" s="86"/>
      <c r="U195" s="26"/>
      <c r="V195" s="22"/>
      <c r="W195" s="23"/>
      <c r="Y195" s="87">
        <f t="shared" si="33"/>
        <v>0</v>
      </c>
      <c r="Z195" s="87">
        <f t="shared" si="27"/>
        <v>0</v>
      </c>
      <c r="AA195" s="87" t="str">
        <f t="shared" si="34"/>
        <v/>
      </c>
      <c r="AB195" s="88">
        <f t="shared" si="35"/>
        <v>0</v>
      </c>
      <c r="AC195" s="88">
        <f t="shared" si="36"/>
        <v>0</v>
      </c>
    </row>
    <row r="196" spans="1:29" ht="25.15" customHeight="1" x14ac:dyDescent="0.15">
      <c r="A196" s="145">
        <f t="shared" si="26"/>
        <v>185</v>
      </c>
      <c r="B196" s="146" t="str">
        <f t="shared" si="28"/>
        <v/>
      </c>
      <c r="C196" s="147"/>
      <c r="D196" s="142" t="str">
        <f t="shared" si="29"/>
        <v/>
      </c>
      <c r="E196" s="142" t="str">
        <f t="shared" si="30"/>
        <v/>
      </c>
      <c r="F196" s="148"/>
      <c r="G196" s="148"/>
      <c r="H196" s="148"/>
      <c r="I196" s="142" t="str">
        <f t="shared" si="31"/>
        <v/>
      </c>
      <c r="J196" s="148"/>
      <c r="K196" s="144" t="str">
        <f t="shared" si="32"/>
        <v/>
      </c>
      <c r="L196" s="148"/>
      <c r="M196" s="148"/>
      <c r="N196" s="148"/>
      <c r="O196" s="142" t="str">
        <f>IF(C196="","",VLOOKUP(C196,※編集不可※選択項目!$A$2:$E$3,5,FALSE))</f>
        <v/>
      </c>
      <c r="P196" s="104"/>
      <c r="Q196" s="150"/>
      <c r="R196" s="49"/>
      <c r="S196" s="123"/>
      <c r="T196" s="86"/>
      <c r="U196" s="26"/>
      <c r="V196" s="22"/>
      <c r="W196" s="23"/>
      <c r="Y196" s="87">
        <f t="shared" si="33"/>
        <v>0</v>
      </c>
      <c r="Z196" s="87">
        <f t="shared" si="27"/>
        <v>0</v>
      </c>
      <c r="AA196" s="87" t="str">
        <f t="shared" si="34"/>
        <v/>
      </c>
      <c r="AB196" s="88">
        <f t="shared" si="35"/>
        <v>0</v>
      </c>
      <c r="AC196" s="88">
        <f t="shared" si="36"/>
        <v>0</v>
      </c>
    </row>
    <row r="197" spans="1:29" ht="25.15" customHeight="1" x14ac:dyDescent="0.15">
      <c r="A197" s="145">
        <f t="shared" si="26"/>
        <v>186</v>
      </c>
      <c r="B197" s="146" t="str">
        <f t="shared" si="28"/>
        <v/>
      </c>
      <c r="C197" s="147"/>
      <c r="D197" s="142" t="str">
        <f t="shared" si="29"/>
        <v/>
      </c>
      <c r="E197" s="142" t="str">
        <f t="shared" si="30"/>
        <v/>
      </c>
      <c r="F197" s="148"/>
      <c r="G197" s="148"/>
      <c r="H197" s="148"/>
      <c r="I197" s="142" t="str">
        <f t="shared" si="31"/>
        <v/>
      </c>
      <c r="J197" s="148"/>
      <c r="K197" s="144" t="str">
        <f t="shared" si="32"/>
        <v/>
      </c>
      <c r="L197" s="148"/>
      <c r="M197" s="148"/>
      <c r="N197" s="148"/>
      <c r="O197" s="142" t="str">
        <f>IF(C197="","",VLOOKUP(C197,※編集不可※選択項目!$A$2:$E$3,5,FALSE))</f>
        <v/>
      </c>
      <c r="P197" s="104"/>
      <c r="Q197" s="150"/>
      <c r="R197" s="49"/>
      <c r="S197" s="123"/>
      <c r="T197" s="86"/>
      <c r="U197" s="26"/>
      <c r="V197" s="22"/>
      <c r="W197" s="23"/>
      <c r="Y197" s="87">
        <f t="shared" si="33"/>
        <v>0</v>
      </c>
      <c r="Z197" s="87">
        <f t="shared" si="27"/>
        <v>0</v>
      </c>
      <c r="AA197" s="87" t="str">
        <f t="shared" si="34"/>
        <v/>
      </c>
      <c r="AB197" s="88">
        <f t="shared" si="35"/>
        <v>0</v>
      </c>
      <c r="AC197" s="88">
        <f t="shared" si="36"/>
        <v>0</v>
      </c>
    </row>
    <row r="198" spans="1:29" ht="25.15" customHeight="1" x14ac:dyDescent="0.15">
      <c r="A198" s="145">
        <f t="shared" si="26"/>
        <v>187</v>
      </c>
      <c r="B198" s="146" t="str">
        <f t="shared" si="28"/>
        <v/>
      </c>
      <c r="C198" s="147"/>
      <c r="D198" s="142" t="str">
        <f t="shared" si="29"/>
        <v/>
      </c>
      <c r="E198" s="142" t="str">
        <f t="shared" si="30"/>
        <v/>
      </c>
      <c r="F198" s="148"/>
      <c r="G198" s="148"/>
      <c r="H198" s="148"/>
      <c r="I198" s="142" t="str">
        <f t="shared" si="31"/>
        <v/>
      </c>
      <c r="J198" s="148"/>
      <c r="K198" s="144" t="str">
        <f t="shared" si="32"/>
        <v/>
      </c>
      <c r="L198" s="148"/>
      <c r="M198" s="148"/>
      <c r="N198" s="148"/>
      <c r="O198" s="142" t="str">
        <f>IF(C198="","",VLOOKUP(C198,※編集不可※選択項目!$A$2:$E$3,5,FALSE))</f>
        <v/>
      </c>
      <c r="P198" s="104"/>
      <c r="Q198" s="150"/>
      <c r="R198" s="49"/>
      <c r="S198" s="123"/>
      <c r="T198" s="86"/>
      <c r="U198" s="26"/>
      <c r="V198" s="22"/>
      <c r="W198" s="23"/>
      <c r="Y198" s="87">
        <f t="shared" si="33"/>
        <v>0</v>
      </c>
      <c r="Z198" s="87">
        <f t="shared" si="27"/>
        <v>0</v>
      </c>
      <c r="AA198" s="87" t="str">
        <f t="shared" si="34"/>
        <v/>
      </c>
      <c r="AB198" s="88">
        <f t="shared" si="35"/>
        <v>0</v>
      </c>
      <c r="AC198" s="88">
        <f t="shared" si="36"/>
        <v>0</v>
      </c>
    </row>
    <row r="199" spans="1:29" ht="25.15" customHeight="1" x14ac:dyDescent="0.15">
      <c r="A199" s="145">
        <f t="shared" si="26"/>
        <v>188</v>
      </c>
      <c r="B199" s="146" t="str">
        <f t="shared" si="28"/>
        <v/>
      </c>
      <c r="C199" s="147"/>
      <c r="D199" s="142" t="str">
        <f t="shared" si="29"/>
        <v/>
      </c>
      <c r="E199" s="142" t="str">
        <f t="shared" si="30"/>
        <v/>
      </c>
      <c r="F199" s="148"/>
      <c r="G199" s="148"/>
      <c r="H199" s="148"/>
      <c r="I199" s="142" t="str">
        <f t="shared" si="31"/>
        <v/>
      </c>
      <c r="J199" s="148"/>
      <c r="K199" s="144" t="str">
        <f t="shared" si="32"/>
        <v/>
      </c>
      <c r="L199" s="148"/>
      <c r="M199" s="148"/>
      <c r="N199" s="148"/>
      <c r="O199" s="142" t="str">
        <f>IF(C199="","",VLOOKUP(C199,※編集不可※選択項目!$A$2:$E$3,5,FALSE))</f>
        <v/>
      </c>
      <c r="P199" s="104"/>
      <c r="Q199" s="150"/>
      <c r="R199" s="49"/>
      <c r="S199" s="123"/>
      <c r="T199" s="86"/>
      <c r="U199" s="26"/>
      <c r="V199" s="22"/>
      <c r="W199" s="23"/>
      <c r="Y199" s="87">
        <f t="shared" si="33"/>
        <v>0</v>
      </c>
      <c r="Z199" s="87">
        <f t="shared" si="27"/>
        <v>0</v>
      </c>
      <c r="AA199" s="87" t="str">
        <f t="shared" si="34"/>
        <v/>
      </c>
      <c r="AB199" s="88">
        <f t="shared" si="35"/>
        <v>0</v>
      </c>
      <c r="AC199" s="88">
        <f t="shared" si="36"/>
        <v>0</v>
      </c>
    </row>
    <row r="200" spans="1:29" ht="25.15" customHeight="1" x14ac:dyDescent="0.15">
      <c r="A200" s="145">
        <f t="shared" si="26"/>
        <v>189</v>
      </c>
      <c r="B200" s="146" t="str">
        <f t="shared" si="28"/>
        <v/>
      </c>
      <c r="C200" s="147"/>
      <c r="D200" s="142" t="str">
        <f t="shared" si="29"/>
        <v/>
      </c>
      <c r="E200" s="142" t="str">
        <f t="shared" si="30"/>
        <v/>
      </c>
      <c r="F200" s="148"/>
      <c r="G200" s="148"/>
      <c r="H200" s="148"/>
      <c r="I200" s="142" t="str">
        <f t="shared" si="31"/>
        <v/>
      </c>
      <c r="J200" s="148"/>
      <c r="K200" s="144" t="str">
        <f t="shared" si="32"/>
        <v/>
      </c>
      <c r="L200" s="148"/>
      <c r="M200" s="148"/>
      <c r="N200" s="148"/>
      <c r="O200" s="142" t="str">
        <f>IF(C200="","",VLOOKUP(C200,※編集不可※選択項目!$A$2:$E$3,5,FALSE))</f>
        <v/>
      </c>
      <c r="P200" s="104"/>
      <c r="Q200" s="150"/>
      <c r="R200" s="49"/>
      <c r="S200" s="123"/>
      <c r="T200" s="86"/>
      <c r="U200" s="26"/>
      <c r="V200" s="22"/>
      <c r="W200" s="23"/>
      <c r="Y200" s="87">
        <f t="shared" si="33"/>
        <v>0</v>
      </c>
      <c r="Z200" s="87">
        <f t="shared" si="27"/>
        <v>0</v>
      </c>
      <c r="AA200" s="87" t="str">
        <f t="shared" si="34"/>
        <v/>
      </c>
      <c r="AB200" s="88">
        <f t="shared" si="35"/>
        <v>0</v>
      </c>
      <c r="AC200" s="88">
        <f t="shared" si="36"/>
        <v>0</v>
      </c>
    </row>
    <row r="201" spans="1:29" ht="25.15" customHeight="1" x14ac:dyDescent="0.15">
      <c r="A201" s="145">
        <f t="shared" si="26"/>
        <v>190</v>
      </c>
      <c r="B201" s="146" t="str">
        <f t="shared" si="28"/>
        <v/>
      </c>
      <c r="C201" s="147"/>
      <c r="D201" s="142" t="str">
        <f t="shared" si="29"/>
        <v/>
      </c>
      <c r="E201" s="142" t="str">
        <f t="shared" si="30"/>
        <v/>
      </c>
      <c r="F201" s="148"/>
      <c r="G201" s="148"/>
      <c r="H201" s="148"/>
      <c r="I201" s="142" t="str">
        <f t="shared" si="31"/>
        <v/>
      </c>
      <c r="J201" s="148"/>
      <c r="K201" s="144" t="str">
        <f t="shared" si="32"/>
        <v/>
      </c>
      <c r="L201" s="148"/>
      <c r="M201" s="148"/>
      <c r="N201" s="148"/>
      <c r="O201" s="142" t="str">
        <f>IF(C201="","",VLOOKUP(C201,※編集不可※選択項目!$A$2:$E$3,5,FALSE))</f>
        <v/>
      </c>
      <c r="P201" s="104"/>
      <c r="Q201" s="150"/>
      <c r="R201" s="49"/>
      <c r="S201" s="123"/>
      <c r="T201" s="86"/>
      <c r="U201" s="26"/>
      <c r="V201" s="22"/>
      <c r="W201" s="23"/>
      <c r="Y201" s="87">
        <f t="shared" si="33"/>
        <v>0</v>
      </c>
      <c r="Z201" s="87">
        <f t="shared" si="27"/>
        <v>0</v>
      </c>
      <c r="AA201" s="87" t="str">
        <f t="shared" si="34"/>
        <v/>
      </c>
      <c r="AB201" s="88">
        <f t="shared" si="35"/>
        <v>0</v>
      </c>
      <c r="AC201" s="88">
        <f t="shared" si="36"/>
        <v>0</v>
      </c>
    </row>
    <row r="202" spans="1:29" ht="25.15" customHeight="1" x14ac:dyDescent="0.15">
      <c r="A202" s="145">
        <f t="shared" si="26"/>
        <v>191</v>
      </c>
      <c r="B202" s="146" t="str">
        <f t="shared" si="28"/>
        <v/>
      </c>
      <c r="C202" s="147"/>
      <c r="D202" s="142" t="str">
        <f t="shared" si="29"/>
        <v/>
      </c>
      <c r="E202" s="142" t="str">
        <f t="shared" si="30"/>
        <v/>
      </c>
      <c r="F202" s="148"/>
      <c r="G202" s="148"/>
      <c r="H202" s="148"/>
      <c r="I202" s="142" t="str">
        <f t="shared" si="31"/>
        <v/>
      </c>
      <c r="J202" s="148"/>
      <c r="K202" s="144" t="str">
        <f t="shared" si="32"/>
        <v/>
      </c>
      <c r="L202" s="148"/>
      <c r="M202" s="148"/>
      <c r="N202" s="148"/>
      <c r="O202" s="142" t="str">
        <f>IF(C202="","",VLOOKUP(C202,※編集不可※選択項目!$A$2:$E$3,5,FALSE))</f>
        <v/>
      </c>
      <c r="P202" s="104"/>
      <c r="Q202" s="150"/>
      <c r="R202" s="49"/>
      <c r="S202" s="123"/>
      <c r="T202" s="86"/>
      <c r="U202" s="26"/>
      <c r="V202" s="22"/>
      <c r="W202" s="23"/>
      <c r="Y202" s="87">
        <f t="shared" si="33"/>
        <v>0</v>
      </c>
      <c r="Z202" s="87">
        <f t="shared" si="27"/>
        <v>0</v>
      </c>
      <c r="AA202" s="87" t="str">
        <f t="shared" si="34"/>
        <v/>
      </c>
      <c r="AB202" s="88">
        <f t="shared" si="35"/>
        <v>0</v>
      </c>
      <c r="AC202" s="88">
        <f t="shared" si="36"/>
        <v>0</v>
      </c>
    </row>
    <row r="203" spans="1:29" ht="25.15" customHeight="1" x14ac:dyDescent="0.15">
      <c r="A203" s="145">
        <f t="shared" si="26"/>
        <v>192</v>
      </c>
      <c r="B203" s="146" t="str">
        <f t="shared" si="28"/>
        <v/>
      </c>
      <c r="C203" s="147"/>
      <c r="D203" s="142" t="str">
        <f t="shared" si="29"/>
        <v/>
      </c>
      <c r="E203" s="142" t="str">
        <f t="shared" si="30"/>
        <v/>
      </c>
      <c r="F203" s="148"/>
      <c r="G203" s="148"/>
      <c r="H203" s="148"/>
      <c r="I203" s="142" t="str">
        <f t="shared" si="31"/>
        <v/>
      </c>
      <c r="J203" s="148"/>
      <c r="K203" s="144" t="str">
        <f t="shared" si="32"/>
        <v/>
      </c>
      <c r="L203" s="148"/>
      <c r="M203" s="148"/>
      <c r="N203" s="148"/>
      <c r="O203" s="142" t="str">
        <f>IF(C203="","",VLOOKUP(C203,※編集不可※選択項目!$A$2:$E$3,5,FALSE))</f>
        <v/>
      </c>
      <c r="P203" s="104"/>
      <c r="Q203" s="150"/>
      <c r="R203" s="49"/>
      <c r="S203" s="123"/>
      <c r="T203" s="86"/>
      <c r="U203" s="26"/>
      <c r="V203" s="22"/>
      <c r="W203" s="23"/>
      <c r="Y203" s="87">
        <f t="shared" si="33"/>
        <v>0</v>
      </c>
      <c r="Z203" s="87">
        <f t="shared" si="27"/>
        <v>0</v>
      </c>
      <c r="AA203" s="87" t="str">
        <f t="shared" si="34"/>
        <v/>
      </c>
      <c r="AB203" s="88">
        <f t="shared" si="35"/>
        <v>0</v>
      </c>
      <c r="AC203" s="88">
        <f t="shared" si="36"/>
        <v>0</v>
      </c>
    </row>
    <row r="204" spans="1:29" ht="25.15" customHeight="1" x14ac:dyDescent="0.15">
      <c r="A204" s="145">
        <f t="shared" ref="A204:A267" si="37">ROW()-11</f>
        <v>193</v>
      </c>
      <c r="B204" s="146" t="str">
        <f t="shared" si="28"/>
        <v/>
      </c>
      <c r="C204" s="147"/>
      <c r="D204" s="142" t="str">
        <f t="shared" si="29"/>
        <v/>
      </c>
      <c r="E204" s="142" t="str">
        <f t="shared" si="30"/>
        <v/>
      </c>
      <c r="F204" s="148"/>
      <c r="G204" s="148"/>
      <c r="H204" s="148"/>
      <c r="I204" s="142" t="str">
        <f t="shared" si="31"/>
        <v/>
      </c>
      <c r="J204" s="148"/>
      <c r="K204" s="144" t="str">
        <f t="shared" si="32"/>
        <v/>
      </c>
      <c r="L204" s="148"/>
      <c r="M204" s="148"/>
      <c r="N204" s="148"/>
      <c r="O204" s="142" t="str">
        <f>IF(C204="","",VLOOKUP(C204,※編集不可※選択項目!$A$2:$E$3,5,FALSE))</f>
        <v/>
      </c>
      <c r="P204" s="104"/>
      <c r="Q204" s="150"/>
      <c r="R204" s="49"/>
      <c r="S204" s="123"/>
      <c r="T204" s="86"/>
      <c r="U204" s="26"/>
      <c r="V204" s="22"/>
      <c r="W204" s="23"/>
      <c r="Y204" s="87">
        <f t="shared" si="33"/>
        <v>0</v>
      </c>
      <c r="Z204" s="87">
        <f t="shared" ref="Z204:Z267" si="38">IF(AND($G204&lt;&gt;"",COUNTIF($G204,"*■*")&gt;0,$Q204=""),1,0)</f>
        <v>0</v>
      </c>
      <c r="AA204" s="87" t="str">
        <f t="shared" si="34"/>
        <v/>
      </c>
      <c r="AB204" s="88">
        <f t="shared" si="35"/>
        <v>0</v>
      </c>
      <c r="AC204" s="88">
        <f t="shared" si="36"/>
        <v>0</v>
      </c>
    </row>
    <row r="205" spans="1:29" ht="25.15" customHeight="1" x14ac:dyDescent="0.15">
      <c r="A205" s="145">
        <f t="shared" si="37"/>
        <v>194</v>
      </c>
      <c r="B205" s="146" t="str">
        <f t="shared" ref="B205:B268" si="39">IF($C205="","","高性能ボイラ")</f>
        <v/>
      </c>
      <c r="C205" s="147"/>
      <c r="D205" s="142" t="str">
        <f t="shared" ref="D205:D268" si="40">IF($C$2="","",IF($B205&lt;&gt;"",$C$2,""))</f>
        <v/>
      </c>
      <c r="E205" s="142" t="str">
        <f t="shared" ref="E205:E268" si="41">IF($F$2="","",IF($B205&lt;&gt;"",$F$2,""))</f>
        <v/>
      </c>
      <c r="F205" s="148"/>
      <c r="G205" s="148"/>
      <c r="H205" s="148"/>
      <c r="I205" s="142" t="str">
        <f t="shared" ref="I205:I268" si="42">IF(G205="","",G205&amp;"["&amp;H205&amp;"]")</f>
        <v/>
      </c>
      <c r="J205" s="148"/>
      <c r="K205" s="144" t="str">
        <f t="shared" ref="K205:K268" si="43">IF(C205&lt;&gt;"",N(95),"")</f>
        <v/>
      </c>
      <c r="L205" s="148"/>
      <c r="M205" s="148"/>
      <c r="N205" s="148"/>
      <c r="O205" s="142" t="str">
        <f>IF(C205="","",VLOOKUP(C205,※編集不可※選択項目!$A$2:$E$3,5,FALSE))</f>
        <v/>
      </c>
      <c r="P205" s="104"/>
      <c r="Q205" s="150"/>
      <c r="R205" s="49"/>
      <c r="S205" s="123"/>
      <c r="T205" s="86"/>
      <c r="U205" s="26"/>
      <c r="V205" s="22"/>
      <c r="W205" s="23"/>
      <c r="Y205" s="87">
        <f t="shared" ref="Y205:Y268" si="44">IF(AND($C205&lt;&gt;"",OR(F205="",G205="",H205="",J205="",L205="",AND(M205="",N205=""))),1,0)</f>
        <v>0</v>
      </c>
      <c r="Z205" s="87">
        <f t="shared" si="38"/>
        <v>0</v>
      </c>
      <c r="AA205" s="87" t="str">
        <f t="shared" ref="AA205:AA268" si="45">TEXT(IF(G205="","",G205&amp;"["&amp;H205&amp;"]"),"G/標準")</f>
        <v/>
      </c>
      <c r="AB205" s="88">
        <f t="shared" ref="AB205:AB268" si="46">IF(AA205="",0,COUNTIF($AA$12:$AA$1048576,AA205))</f>
        <v>0</v>
      </c>
      <c r="AC205" s="88">
        <f t="shared" ref="AC205:AC268" si="47">IF($L205="",0,IF($K205&gt;$L205,1,0))</f>
        <v>0</v>
      </c>
    </row>
    <row r="206" spans="1:29" ht="25.15" customHeight="1" x14ac:dyDescent="0.15">
      <c r="A206" s="145">
        <f t="shared" si="37"/>
        <v>195</v>
      </c>
      <c r="B206" s="146" t="str">
        <f t="shared" si="39"/>
        <v/>
      </c>
      <c r="C206" s="147"/>
      <c r="D206" s="142" t="str">
        <f t="shared" si="40"/>
        <v/>
      </c>
      <c r="E206" s="142" t="str">
        <f t="shared" si="41"/>
        <v/>
      </c>
      <c r="F206" s="148"/>
      <c r="G206" s="148"/>
      <c r="H206" s="148"/>
      <c r="I206" s="142" t="str">
        <f t="shared" si="42"/>
        <v/>
      </c>
      <c r="J206" s="148"/>
      <c r="K206" s="144" t="str">
        <f t="shared" si="43"/>
        <v/>
      </c>
      <c r="L206" s="148"/>
      <c r="M206" s="148"/>
      <c r="N206" s="148"/>
      <c r="O206" s="142" t="str">
        <f>IF(C206="","",VLOOKUP(C206,※編集不可※選択項目!$A$2:$E$3,5,FALSE))</f>
        <v/>
      </c>
      <c r="P206" s="104"/>
      <c r="Q206" s="150"/>
      <c r="R206" s="49"/>
      <c r="S206" s="123"/>
      <c r="T206" s="86"/>
      <c r="U206" s="26"/>
      <c r="V206" s="22"/>
      <c r="W206" s="23"/>
      <c r="Y206" s="87">
        <f t="shared" si="44"/>
        <v>0</v>
      </c>
      <c r="Z206" s="87">
        <f t="shared" si="38"/>
        <v>0</v>
      </c>
      <c r="AA206" s="87" t="str">
        <f t="shared" si="45"/>
        <v/>
      </c>
      <c r="AB206" s="88">
        <f t="shared" si="46"/>
        <v>0</v>
      </c>
      <c r="AC206" s="88">
        <f t="shared" si="47"/>
        <v>0</v>
      </c>
    </row>
    <row r="207" spans="1:29" ht="25.15" customHeight="1" x14ac:dyDescent="0.15">
      <c r="A207" s="145">
        <f t="shared" si="37"/>
        <v>196</v>
      </c>
      <c r="B207" s="146" t="str">
        <f t="shared" si="39"/>
        <v/>
      </c>
      <c r="C207" s="147"/>
      <c r="D207" s="142" t="str">
        <f t="shared" si="40"/>
        <v/>
      </c>
      <c r="E207" s="142" t="str">
        <f t="shared" si="41"/>
        <v/>
      </c>
      <c r="F207" s="148"/>
      <c r="G207" s="148"/>
      <c r="H207" s="148"/>
      <c r="I207" s="142" t="str">
        <f t="shared" si="42"/>
        <v/>
      </c>
      <c r="J207" s="148"/>
      <c r="K207" s="144" t="str">
        <f t="shared" si="43"/>
        <v/>
      </c>
      <c r="L207" s="148"/>
      <c r="M207" s="148"/>
      <c r="N207" s="148"/>
      <c r="O207" s="142" t="str">
        <f>IF(C207="","",VLOOKUP(C207,※編集不可※選択項目!$A$2:$E$3,5,FALSE))</f>
        <v/>
      </c>
      <c r="P207" s="104"/>
      <c r="Q207" s="150"/>
      <c r="R207" s="49"/>
      <c r="S207" s="123"/>
      <c r="T207" s="86"/>
      <c r="U207" s="26"/>
      <c r="V207" s="22"/>
      <c r="W207" s="23"/>
      <c r="Y207" s="87">
        <f t="shared" si="44"/>
        <v>0</v>
      </c>
      <c r="Z207" s="87">
        <f t="shared" si="38"/>
        <v>0</v>
      </c>
      <c r="AA207" s="87" t="str">
        <f t="shared" si="45"/>
        <v/>
      </c>
      <c r="AB207" s="88">
        <f t="shared" si="46"/>
        <v>0</v>
      </c>
      <c r="AC207" s="88">
        <f t="shared" si="47"/>
        <v>0</v>
      </c>
    </row>
    <row r="208" spans="1:29" ht="25.15" customHeight="1" x14ac:dyDescent="0.15">
      <c r="A208" s="145">
        <f t="shared" si="37"/>
        <v>197</v>
      </c>
      <c r="B208" s="146" t="str">
        <f t="shared" si="39"/>
        <v/>
      </c>
      <c r="C208" s="147"/>
      <c r="D208" s="142" t="str">
        <f t="shared" si="40"/>
        <v/>
      </c>
      <c r="E208" s="142" t="str">
        <f t="shared" si="41"/>
        <v/>
      </c>
      <c r="F208" s="148"/>
      <c r="G208" s="148"/>
      <c r="H208" s="148"/>
      <c r="I208" s="142" t="str">
        <f t="shared" si="42"/>
        <v/>
      </c>
      <c r="J208" s="148"/>
      <c r="K208" s="144" t="str">
        <f t="shared" si="43"/>
        <v/>
      </c>
      <c r="L208" s="148"/>
      <c r="M208" s="148"/>
      <c r="N208" s="148"/>
      <c r="O208" s="142" t="str">
        <f>IF(C208="","",VLOOKUP(C208,※編集不可※選択項目!$A$2:$E$3,5,FALSE))</f>
        <v/>
      </c>
      <c r="P208" s="104"/>
      <c r="Q208" s="150"/>
      <c r="R208" s="49"/>
      <c r="S208" s="123"/>
      <c r="T208" s="86"/>
      <c r="U208" s="26"/>
      <c r="V208" s="22"/>
      <c r="W208" s="23"/>
      <c r="Y208" s="87">
        <f t="shared" si="44"/>
        <v>0</v>
      </c>
      <c r="Z208" s="87">
        <f t="shared" si="38"/>
        <v>0</v>
      </c>
      <c r="AA208" s="87" t="str">
        <f t="shared" si="45"/>
        <v/>
      </c>
      <c r="AB208" s="88">
        <f t="shared" si="46"/>
        <v>0</v>
      </c>
      <c r="AC208" s="88">
        <f t="shared" si="47"/>
        <v>0</v>
      </c>
    </row>
    <row r="209" spans="1:29" ht="25.15" customHeight="1" x14ac:dyDescent="0.15">
      <c r="A209" s="145">
        <f t="shared" si="37"/>
        <v>198</v>
      </c>
      <c r="B209" s="146" t="str">
        <f t="shared" si="39"/>
        <v/>
      </c>
      <c r="C209" s="147"/>
      <c r="D209" s="142" t="str">
        <f t="shared" si="40"/>
        <v/>
      </c>
      <c r="E209" s="142" t="str">
        <f t="shared" si="41"/>
        <v/>
      </c>
      <c r="F209" s="148"/>
      <c r="G209" s="148"/>
      <c r="H209" s="148"/>
      <c r="I209" s="142" t="str">
        <f t="shared" si="42"/>
        <v/>
      </c>
      <c r="J209" s="148"/>
      <c r="K209" s="144" t="str">
        <f t="shared" si="43"/>
        <v/>
      </c>
      <c r="L209" s="148"/>
      <c r="M209" s="148"/>
      <c r="N209" s="148"/>
      <c r="O209" s="142" t="str">
        <f>IF(C209="","",VLOOKUP(C209,※編集不可※選択項目!$A$2:$E$3,5,FALSE))</f>
        <v/>
      </c>
      <c r="P209" s="104"/>
      <c r="Q209" s="150"/>
      <c r="R209" s="49"/>
      <c r="S209" s="123"/>
      <c r="T209" s="86"/>
      <c r="U209" s="26"/>
      <c r="V209" s="22"/>
      <c r="W209" s="23"/>
      <c r="Y209" s="87">
        <f t="shared" si="44"/>
        <v>0</v>
      </c>
      <c r="Z209" s="87">
        <f t="shared" si="38"/>
        <v>0</v>
      </c>
      <c r="AA209" s="87" t="str">
        <f t="shared" si="45"/>
        <v/>
      </c>
      <c r="AB209" s="88">
        <f t="shared" si="46"/>
        <v>0</v>
      </c>
      <c r="AC209" s="88">
        <f t="shared" si="47"/>
        <v>0</v>
      </c>
    </row>
    <row r="210" spans="1:29" ht="25.15" customHeight="1" x14ac:dyDescent="0.15">
      <c r="A210" s="145">
        <f t="shared" si="37"/>
        <v>199</v>
      </c>
      <c r="B210" s="146" t="str">
        <f t="shared" si="39"/>
        <v/>
      </c>
      <c r="C210" s="147"/>
      <c r="D210" s="142" t="str">
        <f t="shared" si="40"/>
        <v/>
      </c>
      <c r="E210" s="142" t="str">
        <f t="shared" si="41"/>
        <v/>
      </c>
      <c r="F210" s="148"/>
      <c r="G210" s="148"/>
      <c r="H210" s="148"/>
      <c r="I210" s="142" t="str">
        <f t="shared" si="42"/>
        <v/>
      </c>
      <c r="J210" s="148"/>
      <c r="K210" s="144" t="str">
        <f t="shared" si="43"/>
        <v/>
      </c>
      <c r="L210" s="148"/>
      <c r="M210" s="148"/>
      <c r="N210" s="148"/>
      <c r="O210" s="142" t="str">
        <f>IF(C210="","",VLOOKUP(C210,※編集不可※選択項目!$A$2:$E$3,5,FALSE))</f>
        <v/>
      </c>
      <c r="P210" s="104"/>
      <c r="Q210" s="150"/>
      <c r="R210" s="49"/>
      <c r="S210" s="123"/>
      <c r="T210" s="86"/>
      <c r="U210" s="26"/>
      <c r="V210" s="22"/>
      <c r="W210" s="23"/>
      <c r="Y210" s="87">
        <f t="shared" si="44"/>
        <v>0</v>
      </c>
      <c r="Z210" s="87">
        <f t="shared" si="38"/>
        <v>0</v>
      </c>
      <c r="AA210" s="87" t="str">
        <f t="shared" si="45"/>
        <v/>
      </c>
      <c r="AB210" s="88">
        <f t="shared" si="46"/>
        <v>0</v>
      </c>
      <c r="AC210" s="88">
        <f t="shared" si="47"/>
        <v>0</v>
      </c>
    </row>
    <row r="211" spans="1:29" ht="25.15" customHeight="1" x14ac:dyDescent="0.15">
      <c r="A211" s="145">
        <f t="shared" si="37"/>
        <v>200</v>
      </c>
      <c r="B211" s="146" t="str">
        <f t="shared" si="39"/>
        <v/>
      </c>
      <c r="C211" s="147"/>
      <c r="D211" s="142" t="str">
        <f t="shared" si="40"/>
        <v/>
      </c>
      <c r="E211" s="142" t="str">
        <f t="shared" si="41"/>
        <v/>
      </c>
      <c r="F211" s="148"/>
      <c r="G211" s="148"/>
      <c r="H211" s="148"/>
      <c r="I211" s="142" t="str">
        <f t="shared" si="42"/>
        <v/>
      </c>
      <c r="J211" s="148"/>
      <c r="K211" s="144" t="str">
        <f t="shared" si="43"/>
        <v/>
      </c>
      <c r="L211" s="148"/>
      <c r="M211" s="148"/>
      <c r="N211" s="148"/>
      <c r="O211" s="142" t="str">
        <f>IF(C211="","",VLOOKUP(C211,※編集不可※選択項目!$A$2:$E$3,5,FALSE))</f>
        <v/>
      </c>
      <c r="P211" s="104"/>
      <c r="Q211" s="150"/>
      <c r="R211" s="49"/>
      <c r="S211" s="123"/>
      <c r="T211" s="86"/>
      <c r="U211" s="26"/>
      <c r="V211" s="22"/>
      <c r="W211" s="23"/>
      <c r="Y211" s="87">
        <f t="shared" si="44"/>
        <v>0</v>
      </c>
      <c r="Z211" s="87">
        <f t="shared" si="38"/>
        <v>0</v>
      </c>
      <c r="AA211" s="87" t="str">
        <f t="shared" si="45"/>
        <v/>
      </c>
      <c r="AB211" s="88">
        <f t="shared" si="46"/>
        <v>0</v>
      </c>
      <c r="AC211" s="88">
        <f t="shared" si="47"/>
        <v>0</v>
      </c>
    </row>
    <row r="212" spans="1:29" ht="25.15" customHeight="1" x14ac:dyDescent="0.15">
      <c r="A212" s="145">
        <f t="shared" si="37"/>
        <v>201</v>
      </c>
      <c r="B212" s="146" t="str">
        <f t="shared" si="39"/>
        <v/>
      </c>
      <c r="C212" s="147"/>
      <c r="D212" s="142" t="str">
        <f t="shared" si="40"/>
        <v/>
      </c>
      <c r="E212" s="142" t="str">
        <f t="shared" si="41"/>
        <v/>
      </c>
      <c r="F212" s="148"/>
      <c r="G212" s="148"/>
      <c r="H212" s="148"/>
      <c r="I212" s="142" t="str">
        <f t="shared" si="42"/>
        <v/>
      </c>
      <c r="J212" s="148"/>
      <c r="K212" s="144" t="str">
        <f t="shared" si="43"/>
        <v/>
      </c>
      <c r="L212" s="148"/>
      <c r="M212" s="148"/>
      <c r="N212" s="148"/>
      <c r="O212" s="142" t="str">
        <f>IF(C212="","",VLOOKUP(C212,※編集不可※選択項目!$A$2:$E$3,5,FALSE))</f>
        <v/>
      </c>
      <c r="P212" s="104"/>
      <c r="Q212" s="150"/>
      <c r="R212" s="49"/>
      <c r="S212" s="123"/>
      <c r="T212" s="86"/>
      <c r="U212" s="26"/>
      <c r="V212" s="22"/>
      <c r="W212" s="23"/>
      <c r="Y212" s="87">
        <f t="shared" si="44"/>
        <v>0</v>
      </c>
      <c r="Z212" s="87">
        <f t="shared" si="38"/>
        <v>0</v>
      </c>
      <c r="AA212" s="87" t="str">
        <f t="shared" si="45"/>
        <v/>
      </c>
      <c r="AB212" s="88">
        <f t="shared" si="46"/>
        <v>0</v>
      </c>
      <c r="AC212" s="88">
        <f t="shared" si="47"/>
        <v>0</v>
      </c>
    </row>
    <row r="213" spans="1:29" ht="25.15" customHeight="1" x14ac:dyDescent="0.15">
      <c r="A213" s="145">
        <f t="shared" si="37"/>
        <v>202</v>
      </c>
      <c r="B213" s="146" t="str">
        <f t="shared" si="39"/>
        <v/>
      </c>
      <c r="C213" s="147"/>
      <c r="D213" s="142" t="str">
        <f t="shared" si="40"/>
        <v/>
      </c>
      <c r="E213" s="142" t="str">
        <f t="shared" si="41"/>
        <v/>
      </c>
      <c r="F213" s="148"/>
      <c r="G213" s="148"/>
      <c r="H213" s="148"/>
      <c r="I213" s="142" t="str">
        <f t="shared" si="42"/>
        <v/>
      </c>
      <c r="J213" s="148"/>
      <c r="K213" s="144" t="str">
        <f t="shared" si="43"/>
        <v/>
      </c>
      <c r="L213" s="148"/>
      <c r="M213" s="148"/>
      <c r="N213" s="148"/>
      <c r="O213" s="142" t="str">
        <f>IF(C213="","",VLOOKUP(C213,※編集不可※選択項目!$A$2:$E$3,5,FALSE))</f>
        <v/>
      </c>
      <c r="P213" s="104"/>
      <c r="Q213" s="150"/>
      <c r="R213" s="49"/>
      <c r="S213" s="123"/>
      <c r="T213" s="86"/>
      <c r="U213" s="26"/>
      <c r="V213" s="22"/>
      <c r="W213" s="23"/>
      <c r="Y213" s="87">
        <f t="shared" si="44"/>
        <v>0</v>
      </c>
      <c r="Z213" s="87">
        <f t="shared" si="38"/>
        <v>0</v>
      </c>
      <c r="AA213" s="87" t="str">
        <f t="shared" si="45"/>
        <v/>
      </c>
      <c r="AB213" s="88">
        <f t="shared" si="46"/>
        <v>0</v>
      </c>
      <c r="AC213" s="88">
        <f t="shared" si="47"/>
        <v>0</v>
      </c>
    </row>
    <row r="214" spans="1:29" ht="25.15" customHeight="1" x14ac:dyDescent="0.15">
      <c r="A214" s="145">
        <f t="shared" si="37"/>
        <v>203</v>
      </c>
      <c r="B214" s="146" t="str">
        <f t="shared" si="39"/>
        <v/>
      </c>
      <c r="C214" s="147"/>
      <c r="D214" s="142" t="str">
        <f t="shared" si="40"/>
        <v/>
      </c>
      <c r="E214" s="142" t="str">
        <f t="shared" si="41"/>
        <v/>
      </c>
      <c r="F214" s="148"/>
      <c r="G214" s="148"/>
      <c r="H214" s="148"/>
      <c r="I214" s="142" t="str">
        <f t="shared" si="42"/>
        <v/>
      </c>
      <c r="J214" s="148"/>
      <c r="K214" s="144" t="str">
        <f t="shared" si="43"/>
        <v/>
      </c>
      <c r="L214" s="148"/>
      <c r="M214" s="148"/>
      <c r="N214" s="148"/>
      <c r="O214" s="142" t="str">
        <f>IF(C214="","",VLOOKUP(C214,※編集不可※選択項目!$A$2:$E$3,5,FALSE))</f>
        <v/>
      </c>
      <c r="P214" s="104"/>
      <c r="Q214" s="150"/>
      <c r="R214" s="49"/>
      <c r="S214" s="123"/>
      <c r="T214" s="86"/>
      <c r="U214" s="26"/>
      <c r="V214" s="22"/>
      <c r="W214" s="23"/>
      <c r="Y214" s="87">
        <f t="shared" si="44"/>
        <v>0</v>
      </c>
      <c r="Z214" s="87">
        <f t="shared" si="38"/>
        <v>0</v>
      </c>
      <c r="AA214" s="87" t="str">
        <f t="shared" si="45"/>
        <v/>
      </c>
      <c r="AB214" s="88">
        <f t="shared" si="46"/>
        <v>0</v>
      </c>
      <c r="AC214" s="88">
        <f t="shared" si="47"/>
        <v>0</v>
      </c>
    </row>
    <row r="215" spans="1:29" ht="25.15" customHeight="1" x14ac:dyDescent="0.15">
      <c r="A215" s="145">
        <f t="shared" si="37"/>
        <v>204</v>
      </c>
      <c r="B215" s="146" t="str">
        <f t="shared" si="39"/>
        <v/>
      </c>
      <c r="C215" s="147"/>
      <c r="D215" s="142" t="str">
        <f t="shared" si="40"/>
        <v/>
      </c>
      <c r="E215" s="142" t="str">
        <f t="shared" si="41"/>
        <v/>
      </c>
      <c r="F215" s="148"/>
      <c r="G215" s="148"/>
      <c r="H215" s="148"/>
      <c r="I215" s="142" t="str">
        <f t="shared" si="42"/>
        <v/>
      </c>
      <c r="J215" s="148"/>
      <c r="K215" s="144" t="str">
        <f t="shared" si="43"/>
        <v/>
      </c>
      <c r="L215" s="148"/>
      <c r="M215" s="148"/>
      <c r="N215" s="148"/>
      <c r="O215" s="142" t="str">
        <f>IF(C215="","",VLOOKUP(C215,※編集不可※選択項目!$A$2:$E$3,5,FALSE))</f>
        <v/>
      </c>
      <c r="P215" s="104"/>
      <c r="Q215" s="150"/>
      <c r="R215" s="49"/>
      <c r="S215" s="123"/>
      <c r="T215" s="86"/>
      <c r="U215" s="26"/>
      <c r="V215" s="22"/>
      <c r="W215" s="23"/>
      <c r="Y215" s="87">
        <f t="shared" si="44"/>
        <v>0</v>
      </c>
      <c r="Z215" s="87">
        <f t="shared" si="38"/>
        <v>0</v>
      </c>
      <c r="AA215" s="87" t="str">
        <f t="shared" si="45"/>
        <v/>
      </c>
      <c r="AB215" s="88">
        <f t="shared" si="46"/>
        <v>0</v>
      </c>
      <c r="AC215" s="88">
        <f t="shared" si="47"/>
        <v>0</v>
      </c>
    </row>
    <row r="216" spans="1:29" ht="25.15" customHeight="1" x14ac:dyDescent="0.15">
      <c r="A216" s="145">
        <f t="shared" si="37"/>
        <v>205</v>
      </c>
      <c r="B216" s="146" t="str">
        <f t="shared" si="39"/>
        <v/>
      </c>
      <c r="C216" s="147"/>
      <c r="D216" s="142" t="str">
        <f t="shared" si="40"/>
        <v/>
      </c>
      <c r="E216" s="142" t="str">
        <f t="shared" si="41"/>
        <v/>
      </c>
      <c r="F216" s="148"/>
      <c r="G216" s="148"/>
      <c r="H216" s="148"/>
      <c r="I216" s="142" t="str">
        <f t="shared" si="42"/>
        <v/>
      </c>
      <c r="J216" s="148"/>
      <c r="K216" s="144" t="str">
        <f t="shared" si="43"/>
        <v/>
      </c>
      <c r="L216" s="148"/>
      <c r="M216" s="148"/>
      <c r="N216" s="148"/>
      <c r="O216" s="142" t="str">
        <f>IF(C216="","",VLOOKUP(C216,※編集不可※選択項目!$A$2:$E$3,5,FALSE))</f>
        <v/>
      </c>
      <c r="P216" s="104"/>
      <c r="Q216" s="150"/>
      <c r="R216" s="49"/>
      <c r="S216" s="123"/>
      <c r="T216" s="86"/>
      <c r="U216" s="26"/>
      <c r="V216" s="22"/>
      <c r="W216" s="23"/>
      <c r="Y216" s="87">
        <f t="shared" si="44"/>
        <v>0</v>
      </c>
      <c r="Z216" s="87">
        <f t="shared" si="38"/>
        <v>0</v>
      </c>
      <c r="AA216" s="87" t="str">
        <f t="shared" si="45"/>
        <v/>
      </c>
      <c r="AB216" s="88">
        <f t="shared" si="46"/>
        <v>0</v>
      </c>
      <c r="AC216" s="88">
        <f t="shared" si="47"/>
        <v>0</v>
      </c>
    </row>
    <row r="217" spans="1:29" ht="25.15" customHeight="1" x14ac:dyDescent="0.15">
      <c r="A217" s="145">
        <f t="shared" si="37"/>
        <v>206</v>
      </c>
      <c r="B217" s="146" t="str">
        <f t="shared" si="39"/>
        <v/>
      </c>
      <c r="C217" s="147"/>
      <c r="D217" s="142" t="str">
        <f t="shared" si="40"/>
        <v/>
      </c>
      <c r="E217" s="142" t="str">
        <f t="shared" si="41"/>
        <v/>
      </c>
      <c r="F217" s="148"/>
      <c r="G217" s="148"/>
      <c r="H217" s="148"/>
      <c r="I217" s="142" t="str">
        <f t="shared" si="42"/>
        <v/>
      </c>
      <c r="J217" s="148"/>
      <c r="K217" s="144" t="str">
        <f t="shared" si="43"/>
        <v/>
      </c>
      <c r="L217" s="148"/>
      <c r="M217" s="148"/>
      <c r="N217" s="148"/>
      <c r="O217" s="142" t="str">
        <f>IF(C217="","",VLOOKUP(C217,※編集不可※選択項目!$A$2:$E$3,5,FALSE))</f>
        <v/>
      </c>
      <c r="P217" s="104"/>
      <c r="Q217" s="150"/>
      <c r="R217" s="49"/>
      <c r="S217" s="123"/>
      <c r="T217" s="86"/>
      <c r="U217" s="26"/>
      <c r="V217" s="22"/>
      <c r="W217" s="23"/>
      <c r="Y217" s="87">
        <f t="shared" si="44"/>
        <v>0</v>
      </c>
      <c r="Z217" s="87">
        <f t="shared" si="38"/>
        <v>0</v>
      </c>
      <c r="AA217" s="87" t="str">
        <f t="shared" si="45"/>
        <v/>
      </c>
      <c r="AB217" s="88">
        <f t="shared" si="46"/>
        <v>0</v>
      </c>
      <c r="AC217" s="88">
        <f t="shared" si="47"/>
        <v>0</v>
      </c>
    </row>
    <row r="218" spans="1:29" ht="25.15" customHeight="1" x14ac:dyDescent="0.15">
      <c r="A218" s="145">
        <f t="shared" si="37"/>
        <v>207</v>
      </c>
      <c r="B218" s="146" t="str">
        <f t="shared" si="39"/>
        <v/>
      </c>
      <c r="C218" s="147"/>
      <c r="D218" s="142" t="str">
        <f t="shared" si="40"/>
        <v/>
      </c>
      <c r="E218" s="142" t="str">
        <f t="shared" si="41"/>
        <v/>
      </c>
      <c r="F218" s="148"/>
      <c r="G218" s="148"/>
      <c r="H218" s="148"/>
      <c r="I218" s="142" t="str">
        <f t="shared" si="42"/>
        <v/>
      </c>
      <c r="J218" s="148"/>
      <c r="K218" s="144" t="str">
        <f t="shared" si="43"/>
        <v/>
      </c>
      <c r="L218" s="148"/>
      <c r="M218" s="148"/>
      <c r="N218" s="148"/>
      <c r="O218" s="142" t="str">
        <f>IF(C218="","",VLOOKUP(C218,※編集不可※選択項目!$A$2:$E$3,5,FALSE))</f>
        <v/>
      </c>
      <c r="P218" s="104"/>
      <c r="Q218" s="150"/>
      <c r="R218" s="49"/>
      <c r="S218" s="123"/>
      <c r="T218" s="86"/>
      <c r="U218" s="26"/>
      <c r="V218" s="22"/>
      <c r="W218" s="23"/>
      <c r="Y218" s="87">
        <f t="shared" si="44"/>
        <v>0</v>
      </c>
      <c r="Z218" s="87">
        <f t="shared" si="38"/>
        <v>0</v>
      </c>
      <c r="AA218" s="87" t="str">
        <f t="shared" si="45"/>
        <v/>
      </c>
      <c r="AB218" s="88">
        <f t="shared" si="46"/>
        <v>0</v>
      </c>
      <c r="AC218" s="88">
        <f t="shared" si="47"/>
        <v>0</v>
      </c>
    </row>
    <row r="219" spans="1:29" ht="25.15" customHeight="1" x14ac:dyDescent="0.15">
      <c r="A219" s="145">
        <f t="shared" si="37"/>
        <v>208</v>
      </c>
      <c r="B219" s="146" t="str">
        <f t="shared" si="39"/>
        <v/>
      </c>
      <c r="C219" s="147"/>
      <c r="D219" s="142" t="str">
        <f t="shared" si="40"/>
        <v/>
      </c>
      <c r="E219" s="142" t="str">
        <f t="shared" si="41"/>
        <v/>
      </c>
      <c r="F219" s="148"/>
      <c r="G219" s="148"/>
      <c r="H219" s="148"/>
      <c r="I219" s="142" t="str">
        <f t="shared" si="42"/>
        <v/>
      </c>
      <c r="J219" s="148"/>
      <c r="K219" s="144" t="str">
        <f t="shared" si="43"/>
        <v/>
      </c>
      <c r="L219" s="148"/>
      <c r="M219" s="148"/>
      <c r="N219" s="148"/>
      <c r="O219" s="142" t="str">
        <f>IF(C219="","",VLOOKUP(C219,※編集不可※選択項目!$A$2:$E$3,5,FALSE))</f>
        <v/>
      </c>
      <c r="P219" s="104"/>
      <c r="Q219" s="150"/>
      <c r="R219" s="49"/>
      <c r="S219" s="123"/>
      <c r="T219" s="86"/>
      <c r="U219" s="26"/>
      <c r="V219" s="22"/>
      <c r="W219" s="23"/>
      <c r="Y219" s="87">
        <f t="shared" si="44"/>
        <v>0</v>
      </c>
      <c r="Z219" s="87">
        <f t="shared" si="38"/>
        <v>0</v>
      </c>
      <c r="AA219" s="87" t="str">
        <f t="shared" si="45"/>
        <v/>
      </c>
      <c r="AB219" s="88">
        <f t="shared" si="46"/>
        <v>0</v>
      </c>
      <c r="AC219" s="88">
        <f t="shared" si="47"/>
        <v>0</v>
      </c>
    </row>
    <row r="220" spans="1:29" ht="25.15" customHeight="1" x14ac:dyDescent="0.15">
      <c r="A220" s="145">
        <f t="shared" si="37"/>
        <v>209</v>
      </c>
      <c r="B220" s="146" t="str">
        <f t="shared" si="39"/>
        <v/>
      </c>
      <c r="C220" s="147"/>
      <c r="D220" s="142" t="str">
        <f t="shared" si="40"/>
        <v/>
      </c>
      <c r="E220" s="142" t="str">
        <f t="shared" si="41"/>
        <v/>
      </c>
      <c r="F220" s="148"/>
      <c r="G220" s="148"/>
      <c r="H220" s="148"/>
      <c r="I220" s="142" t="str">
        <f t="shared" si="42"/>
        <v/>
      </c>
      <c r="J220" s="148"/>
      <c r="K220" s="144" t="str">
        <f t="shared" si="43"/>
        <v/>
      </c>
      <c r="L220" s="148"/>
      <c r="M220" s="148"/>
      <c r="N220" s="148"/>
      <c r="O220" s="142" t="str">
        <f>IF(C220="","",VLOOKUP(C220,※編集不可※選択項目!$A$2:$E$3,5,FALSE))</f>
        <v/>
      </c>
      <c r="P220" s="104"/>
      <c r="Q220" s="150"/>
      <c r="R220" s="49"/>
      <c r="S220" s="123"/>
      <c r="T220" s="86"/>
      <c r="U220" s="26"/>
      <c r="V220" s="22"/>
      <c r="W220" s="23"/>
      <c r="Y220" s="87">
        <f t="shared" si="44"/>
        <v>0</v>
      </c>
      <c r="Z220" s="87">
        <f t="shared" si="38"/>
        <v>0</v>
      </c>
      <c r="AA220" s="87" t="str">
        <f t="shared" si="45"/>
        <v/>
      </c>
      <c r="AB220" s="88">
        <f t="shared" si="46"/>
        <v>0</v>
      </c>
      <c r="AC220" s="88">
        <f t="shared" si="47"/>
        <v>0</v>
      </c>
    </row>
    <row r="221" spans="1:29" ht="25.15" customHeight="1" x14ac:dyDescent="0.15">
      <c r="A221" s="145">
        <f t="shared" si="37"/>
        <v>210</v>
      </c>
      <c r="B221" s="146" t="str">
        <f t="shared" si="39"/>
        <v/>
      </c>
      <c r="C221" s="147"/>
      <c r="D221" s="142" t="str">
        <f t="shared" si="40"/>
        <v/>
      </c>
      <c r="E221" s="142" t="str">
        <f t="shared" si="41"/>
        <v/>
      </c>
      <c r="F221" s="148"/>
      <c r="G221" s="148"/>
      <c r="H221" s="148"/>
      <c r="I221" s="142" t="str">
        <f t="shared" si="42"/>
        <v/>
      </c>
      <c r="J221" s="148"/>
      <c r="K221" s="144" t="str">
        <f t="shared" si="43"/>
        <v/>
      </c>
      <c r="L221" s="148"/>
      <c r="M221" s="148"/>
      <c r="N221" s="148"/>
      <c r="O221" s="142" t="str">
        <f>IF(C221="","",VLOOKUP(C221,※編集不可※選択項目!$A$2:$E$3,5,FALSE))</f>
        <v/>
      </c>
      <c r="P221" s="104"/>
      <c r="Q221" s="150"/>
      <c r="R221" s="49"/>
      <c r="S221" s="123"/>
      <c r="T221" s="86"/>
      <c r="U221" s="26"/>
      <c r="V221" s="22"/>
      <c r="W221" s="23"/>
      <c r="Y221" s="87">
        <f t="shared" si="44"/>
        <v>0</v>
      </c>
      <c r="Z221" s="87">
        <f t="shared" si="38"/>
        <v>0</v>
      </c>
      <c r="AA221" s="87" t="str">
        <f t="shared" si="45"/>
        <v/>
      </c>
      <c r="AB221" s="88">
        <f t="shared" si="46"/>
        <v>0</v>
      </c>
      <c r="AC221" s="88">
        <f t="shared" si="47"/>
        <v>0</v>
      </c>
    </row>
    <row r="222" spans="1:29" ht="25.15" customHeight="1" x14ac:dyDescent="0.15">
      <c r="A222" s="145">
        <f t="shared" si="37"/>
        <v>211</v>
      </c>
      <c r="B222" s="146" t="str">
        <f t="shared" si="39"/>
        <v/>
      </c>
      <c r="C222" s="147"/>
      <c r="D222" s="142" t="str">
        <f t="shared" si="40"/>
        <v/>
      </c>
      <c r="E222" s="142" t="str">
        <f t="shared" si="41"/>
        <v/>
      </c>
      <c r="F222" s="148"/>
      <c r="G222" s="148"/>
      <c r="H222" s="148"/>
      <c r="I222" s="142" t="str">
        <f t="shared" si="42"/>
        <v/>
      </c>
      <c r="J222" s="148"/>
      <c r="K222" s="144" t="str">
        <f t="shared" si="43"/>
        <v/>
      </c>
      <c r="L222" s="148"/>
      <c r="M222" s="148"/>
      <c r="N222" s="148"/>
      <c r="O222" s="142" t="str">
        <f>IF(C222="","",VLOOKUP(C222,※編集不可※選択項目!$A$2:$E$3,5,FALSE))</f>
        <v/>
      </c>
      <c r="P222" s="104"/>
      <c r="Q222" s="150"/>
      <c r="R222" s="49"/>
      <c r="S222" s="123"/>
      <c r="T222" s="86"/>
      <c r="U222" s="26"/>
      <c r="V222" s="22"/>
      <c r="W222" s="23"/>
      <c r="Y222" s="87">
        <f t="shared" si="44"/>
        <v>0</v>
      </c>
      <c r="Z222" s="87">
        <f t="shared" si="38"/>
        <v>0</v>
      </c>
      <c r="AA222" s="87" t="str">
        <f t="shared" si="45"/>
        <v/>
      </c>
      <c r="AB222" s="88">
        <f t="shared" si="46"/>
        <v>0</v>
      </c>
      <c r="AC222" s="88">
        <f t="shared" si="47"/>
        <v>0</v>
      </c>
    </row>
    <row r="223" spans="1:29" ht="25.15" customHeight="1" x14ac:dyDescent="0.15">
      <c r="A223" s="145">
        <f t="shared" si="37"/>
        <v>212</v>
      </c>
      <c r="B223" s="146" t="str">
        <f t="shared" si="39"/>
        <v/>
      </c>
      <c r="C223" s="147"/>
      <c r="D223" s="142" t="str">
        <f t="shared" si="40"/>
        <v/>
      </c>
      <c r="E223" s="142" t="str">
        <f t="shared" si="41"/>
        <v/>
      </c>
      <c r="F223" s="148"/>
      <c r="G223" s="148"/>
      <c r="H223" s="148"/>
      <c r="I223" s="142" t="str">
        <f t="shared" si="42"/>
        <v/>
      </c>
      <c r="J223" s="148"/>
      <c r="K223" s="144" t="str">
        <f t="shared" si="43"/>
        <v/>
      </c>
      <c r="L223" s="148"/>
      <c r="M223" s="148"/>
      <c r="N223" s="148"/>
      <c r="O223" s="142" t="str">
        <f>IF(C223="","",VLOOKUP(C223,※編集不可※選択項目!$A$2:$E$3,5,FALSE))</f>
        <v/>
      </c>
      <c r="P223" s="104"/>
      <c r="Q223" s="150"/>
      <c r="R223" s="49"/>
      <c r="S223" s="123"/>
      <c r="T223" s="86"/>
      <c r="U223" s="26"/>
      <c r="V223" s="22"/>
      <c r="W223" s="23"/>
      <c r="Y223" s="87">
        <f t="shared" si="44"/>
        <v>0</v>
      </c>
      <c r="Z223" s="87">
        <f t="shared" si="38"/>
        <v>0</v>
      </c>
      <c r="AA223" s="87" t="str">
        <f t="shared" si="45"/>
        <v/>
      </c>
      <c r="AB223" s="88">
        <f t="shared" si="46"/>
        <v>0</v>
      </c>
      <c r="AC223" s="88">
        <f t="shared" si="47"/>
        <v>0</v>
      </c>
    </row>
    <row r="224" spans="1:29" ht="25.15" customHeight="1" x14ac:dyDescent="0.15">
      <c r="A224" s="145">
        <f t="shared" si="37"/>
        <v>213</v>
      </c>
      <c r="B224" s="146" t="str">
        <f t="shared" si="39"/>
        <v/>
      </c>
      <c r="C224" s="147"/>
      <c r="D224" s="142" t="str">
        <f t="shared" si="40"/>
        <v/>
      </c>
      <c r="E224" s="142" t="str">
        <f t="shared" si="41"/>
        <v/>
      </c>
      <c r="F224" s="148"/>
      <c r="G224" s="148"/>
      <c r="H224" s="148"/>
      <c r="I224" s="142" t="str">
        <f t="shared" si="42"/>
        <v/>
      </c>
      <c r="J224" s="148"/>
      <c r="K224" s="144" t="str">
        <f t="shared" si="43"/>
        <v/>
      </c>
      <c r="L224" s="148"/>
      <c r="M224" s="148"/>
      <c r="N224" s="148"/>
      <c r="O224" s="142" t="str">
        <f>IF(C224="","",VLOOKUP(C224,※編集不可※選択項目!$A$2:$E$3,5,FALSE))</f>
        <v/>
      </c>
      <c r="P224" s="104"/>
      <c r="Q224" s="150"/>
      <c r="R224" s="49"/>
      <c r="S224" s="123"/>
      <c r="T224" s="86"/>
      <c r="U224" s="26"/>
      <c r="V224" s="22"/>
      <c r="W224" s="23"/>
      <c r="Y224" s="87">
        <f t="shared" si="44"/>
        <v>0</v>
      </c>
      <c r="Z224" s="87">
        <f t="shared" si="38"/>
        <v>0</v>
      </c>
      <c r="AA224" s="87" t="str">
        <f t="shared" si="45"/>
        <v/>
      </c>
      <c r="AB224" s="88">
        <f t="shared" si="46"/>
        <v>0</v>
      </c>
      <c r="AC224" s="88">
        <f t="shared" si="47"/>
        <v>0</v>
      </c>
    </row>
    <row r="225" spans="1:29" ht="25.15" customHeight="1" x14ac:dyDescent="0.15">
      <c r="A225" s="145">
        <f t="shared" si="37"/>
        <v>214</v>
      </c>
      <c r="B225" s="146" t="str">
        <f t="shared" si="39"/>
        <v/>
      </c>
      <c r="C225" s="147"/>
      <c r="D225" s="142" t="str">
        <f t="shared" si="40"/>
        <v/>
      </c>
      <c r="E225" s="142" t="str">
        <f t="shared" si="41"/>
        <v/>
      </c>
      <c r="F225" s="148"/>
      <c r="G225" s="148"/>
      <c r="H225" s="148"/>
      <c r="I225" s="142" t="str">
        <f t="shared" si="42"/>
        <v/>
      </c>
      <c r="J225" s="148"/>
      <c r="K225" s="144" t="str">
        <f t="shared" si="43"/>
        <v/>
      </c>
      <c r="L225" s="148"/>
      <c r="M225" s="148"/>
      <c r="N225" s="148"/>
      <c r="O225" s="142" t="str">
        <f>IF(C225="","",VLOOKUP(C225,※編集不可※選択項目!$A$2:$E$3,5,FALSE))</f>
        <v/>
      </c>
      <c r="P225" s="104"/>
      <c r="Q225" s="150"/>
      <c r="R225" s="49"/>
      <c r="S225" s="123"/>
      <c r="T225" s="86"/>
      <c r="U225" s="26"/>
      <c r="V225" s="22"/>
      <c r="W225" s="23"/>
      <c r="Y225" s="87">
        <f t="shared" si="44"/>
        <v>0</v>
      </c>
      <c r="Z225" s="87">
        <f t="shared" si="38"/>
        <v>0</v>
      </c>
      <c r="AA225" s="87" t="str">
        <f t="shared" si="45"/>
        <v/>
      </c>
      <c r="AB225" s="88">
        <f t="shared" si="46"/>
        <v>0</v>
      </c>
      <c r="AC225" s="88">
        <f t="shared" si="47"/>
        <v>0</v>
      </c>
    </row>
    <row r="226" spans="1:29" ht="25.15" customHeight="1" x14ac:dyDescent="0.15">
      <c r="A226" s="145">
        <f t="shared" si="37"/>
        <v>215</v>
      </c>
      <c r="B226" s="146" t="str">
        <f t="shared" si="39"/>
        <v/>
      </c>
      <c r="C226" s="147"/>
      <c r="D226" s="142" t="str">
        <f t="shared" si="40"/>
        <v/>
      </c>
      <c r="E226" s="142" t="str">
        <f t="shared" si="41"/>
        <v/>
      </c>
      <c r="F226" s="148"/>
      <c r="G226" s="148"/>
      <c r="H226" s="148"/>
      <c r="I226" s="142" t="str">
        <f t="shared" si="42"/>
        <v/>
      </c>
      <c r="J226" s="148"/>
      <c r="K226" s="144" t="str">
        <f t="shared" si="43"/>
        <v/>
      </c>
      <c r="L226" s="148"/>
      <c r="M226" s="148"/>
      <c r="N226" s="148"/>
      <c r="O226" s="142" t="str">
        <f>IF(C226="","",VLOOKUP(C226,※編集不可※選択項目!$A$2:$E$3,5,FALSE))</f>
        <v/>
      </c>
      <c r="P226" s="104"/>
      <c r="Q226" s="150"/>
      <c r="R226" s="49"/>
      <c r="S226" s="123"/>
      <c r="T226" s="86"/>
      <c r="U226" s="26"/>
      <c r="V226" s="22"/>
      <c r="W226" s="23"/>
      <c r="Y226" s="87">
        <f t="shared" si="44"/>
        <v>0</v>
      </c>
      <c r="Z226" s="87">
        <f t="shared" si="38"/>
        <v>0</v>
      </c>
      <c r="AA226" s="87" t="str">
        <f t="shared" si="45"/>
        <v/>
      </c>
      <c r="AB226" s="88">
        <f t="shared" si="46"/>
        <v>0</v>
      </c>
      <c r="AC226" s="88">
        <f t="shared" si="47"/>
        <v>0</v>
      </c>
    </row>
    <row r="227" spans="1:29" ht="25.15" customHeight="1" x14ac:dyDescent="0.15">
      <c r="A227" s="145">
        <f t="shared" si="37"/>
        <v>216</v>
      </c>
      <c r="B227" s="146" t="str">
        <f t="shared" si="39"/>
        <v/>
      </c>
      <c r="C227" s="147"/>
      <c r="D227" s="142" t="str">
        <f t="shared" si="40"/>
        <v/>
      </c>
      <c r="E227" s="142" t="str">
        <f t="shared" si="41"/>
        <v/>
      </c>
      <c r="F227" s="148"/>
      <c r="G227" s="148"/>
      <c r="H227" s="148"/>
      <c r="I227" s="142" t="str">
        <f t="shared" si="42"/>
        <v/>
      </c>
      <c r="J227" s="148"/>
      <c r="K227" s="144" t="str">
        <f t="shared" si="43"/>
        <v/>
      </c>
      <c r="L227" s="148"/>
      <c r="M227" s="148"/>
      <c r="N227" s="148"/>
      <c r="O227" s="142" t="str">
        <f>IF(C227="","",VLOOKUP(C227,※編集不可※選択項目!$A$2:$E$3,5,FALSE))</f>
        <v/>
      </c>
      <c r="P227" s="104"/>
      <c r="Q227" s="150"/>
      <c r="R227" s="49"/>
      <c r="S227" s="123"/>
      <c r="T227" s="86"/>
      <c r="U227" s="26"/>
      <c r="V227" s="22"/>
      <c r="W227" s="23"/>
      <c r="Y227" s="87">
        <f t="shared" si="44"/>
        <v>0</v>
      </c>
      <c r="Z227" s="87">
        <f t="shared" si="38"/>
        <v>0</v>
      </c>
      <c r="AA227" s="87" t="str">
        <f t="shared" si="45"/>
        <v/>
      </c>
      <c r="AB227" s="88">
        <f t="shared" si="46"/>
        <v>0</v>
      </c>
      <c r="AC227" s="88">
        <f t="shared" si="47"/>
        <v>0</v>
      </c>
    </row>
    <row r="228" spans="1:29" ht="25.15" customHeight="1" x14ac:dyDescent="0.15">
      <c r="A228" s="145">
        <f t="shared" si="37"/>
        <v>217</v>
      </c>
      <c r="B228" s="146" t="str">
        <f t="shared" si="39"/>
        <v/>
      </c>
      <c r="C228" s="147"/>
      <c r="D228" s="142" t="str">
        <f t="shared" si="40"/>
        <v/>
      </c>
      <c r="E228" s="142" t="str">
        <f t="shared" si="41"/>
        <v/>
      </c>
      <c r="F228" s="148"/>
      <c r="G228" s="148"/>
      <c r="H228" s="148"/>
      <c r="I228" s="142" t="str">
        <f t="shared" si="42"/>
        <v/>
      </c>
      <c r="J228" s="148"/>
      <c r="K228" s="144" t="str">
        <f t="shared" si="43"/>
        <v/>
      </c>
      <c r="L228" s="148"/>
      <c r="M228" s="148"/>
      <c r="N228" s="148"/>
      <c r="O228" s="142" t="str">
        <f>IF(C228="","",VLOOKUP(C228,※編集不可※選択項目!$A$2:$E$3,5,FALSE))</f>
        <v/>
      </c>
      <c r="P228" s="104"/>
      <c r="Q228" s="150"/>
      <c r="R228" s="49"/>
      <c r="S228" s="123"/>
      <c r="T228" s="86"/>
      <c r="U228" s="26"/>
      <c r="V228" s="22"/>
      <c r="W228" s="23"/>
      <c r="Y228" s="87">
        <f t="shared" si="44"/>
        <v>0</v>
      </c>
      <c r="Z228" s="87">
        <f t="shared" si="38"/>
        <v>0</v>
      </c>
      <c r="AA228" s="87" t="str">
        <f t="shared" si="45"/>
        <v/>
      </c>
      <c r="AB228" s="88">
        <f t="shared" si="46"/>
        <v>0</v>
      </c>
      <c r="AC228" s="88">
        <f t="shared" si="47"/>
        <v>0</v>
      </c>
    </row>
    <row r="229" spans="1:29" ht="25.15" customHeight="1" x14ac:dyDescent="0.15">
      <c r="A229" s="145">
        <f t="shared" si="37"/>
        <v>218</v>
      </c>
      <c r="B229" s="146" t="str">
        <f t="shared" si="39"/>
        <v/>
      </c>
      <c r="C229" s="147"/>
      <c r="D229" s="142" t="str">
        <f t="shared" si="40"/>
        <v/>
      </c>
      <c r="E229" s="142" t="str">
        <f t="shared" si="41"/>
        <v/>
      </c>
      <c r="F229" s="148"/>
      <c r="G229" s="148"/>
      <c r="H229" s="148"/>
      <c r="I229" s="142" t="str">
        <f t="shared" si="42"/>
        <v/>
      </c>
      <c r="J229" s="148"/>
      <c r="K229" s="144" t="str">
        <f t="shared" si="43"/>
        <v/>
      </c>
      <c r="L229" s="148"/>
      <c r="M229" s="148"/>
      <c r="N229" s="148"/>
      <c r="O229" s="142" t="str">
        <f>IF(C229="","",VLOOKUP(C229,※編集不可※選択項目!$A$2:$E$3,5,FALSE))</f>
        <v/>
      </c>
      <c r="P229" s="104"/>
      <c r="Q229" s="150"/>
      <c r="R229" s="49"/>
      <c r="S229" s="123"/>
      <c r="T229" s="86"/>
      <c r="U229" s="26"/>
      <c r="V229" s="22"/>
      <c r="W229" s="23"/>
      <c r="Y229" s="87">
        <f t="shared" si="44"/>
        <v>0</v>
      </c>
      <c r="Z229" s="87">
        <f t="shared" si="38"/>
        <v>0</v>
      </c>
      <c r="AA229" s="87" t="str">
        <f t="shared" si="45"/>
        <v/>
      </c>
      <c r="AB229" s="88">
        <f t="shared" si="46"/>
        <v>0</v>
      </c>
      <c r="AC229" s="88">
        <f t="shared" si="47"/>
        <v>0</v>
      </c>
    </row>
    <row r="230" spans="1:29" ht="25.15" customHeight="1" x14ac:dyDescent="0.15">
      <c r="A230" s="145">
        <f t="shared" si="37"/>
        <v>219</v>
      </c>
      <c r="B230" s="146" t="str">
        <f t="shared" si="39"/>
        <v/>
      </c>
      <c r="C230" s="147"/>
      <c r="D230" s="142" t="str">
        <f t="shared" si="40"/>
        <v/>
      </c>
      <c r="E230" s="142" t="str">
        <f t="shared" si="41"/>
        <v/>
      </c>
      <c r="F230" s="148"/>
      <c r="G230" s="148"/>
      <c r="H230" s="148"/>
      <c r="I230" s="142" t="str">
        <f t="shared" si="42"/>
        <v/>
      </c>
      <c r="J230" s="148"/>
      <c r="K230" s="144" t="str">
        <f t="shared" si="43"/>
        <v/>
      </c>
      <c r="L230" s="148"/>
      <c r="M230" s="148"/>
      <c r="N230" s="148"/>
      <c r="O230" s="142" t="str">
        <f>IF(C230="","",VLOOKUP(C230,※編集不可※選択項目!$A$2:$E$3,5,FALSE))</f>
        <v/>
      </c>
      <c r="P230" s="104"/>
      <c r="Q230" s="150"/>
      <c r="R230" s="49"/>
      <c r="S230" s="123"/>
      <c r="T230" s="86"/>
      <c r="U230" s="26"/>
      <c r="V230" s="22"/>
      <c r="W230" s="23"/>
      <c r="Y230" s="87">
        <f t="shared" si="44"/>
        <v>0</v>
      </c>
      <c r="Z230" s="87">
        <f t="shared" si="38"/>
        <v>0</v>
      </c>
      <c r="AA230" s="87" t="str">
        <f t="shared" si="45"/>
        <v/>
      </c>
      <c r="AB230" s="88">
        <f t="shared" si="46"/>
        <v>0</v>
      </c>
      <c r="AC230" s="88">
        <f t="shared" si="47"/>
        <v>0</v>
      </c>
    </row>
    <row r="231" spans="1:29" ht="25.15" customHeight="1" x14ac:dyDescent="0.15">
      <c r="A231" s="145">
        <f t="shared" si="37"/>
        <v>220</v>
      </c>
      <c r="B231" s="146" t="str">
        <f t="shared" si="39"/>
        <v/>
      </c>
      <c r="C231" s="147"/>
      <c r="D231" s="142" t="str">
        <f t="shared" si="40"/>
        <v/>
      </c>
      <c r="E231" s="142" t="str">
        <f t="shared" si="41"/>
        <v/>
      </c>
      <c r="F231" s="148"/>
      <c r="G231" s="148"/>
      <c r="H231" s="148"/>
      <c r="I231" s="142" t="str">
        <f t="shared" si="42"/>
        <v/>
      </c>
      <c r="J231" s="148"/>
      <c r="K231" s="144" t="str">
        <f t="shared" si="43"/>
        <v/>
      </c>
      <c r="L231" s="148"/>
      <c r="M231" s="148"/>
      <c r="N231" s="148"/>
      <c r="O231" s="142" t="str">
        <f>IF(C231="","",VLOOKUP(C231,※編集不可※選択項目!$A$2:$E$3,5,FALSE))</f>
        <v/>
      </c>
      <c r="P231" s="104"/>
      <c r="Q231" s="150"/>
      <c r="R231" s="49"/>
      <c r="S231" s="123"/>
      <c r="T231" s="86"/>
      <c r="U231" s="26"/>
      <c r="V231" s="22"/>
      <c r="W231" s="23"/>
      <c r="Y231" s="87">
        <f t="shared" si="44"/>
        <v>0</v>
      </c>
      <c r="Z231" s="87">
        <f t="shared" si="38"/>
        <v>0</v>
      </c>
      <c r="AA231" s="87" t="str">
        <f t="shared" si="45"/>
        <v/>
      </c>
      <c r="AB231" s="88">
        <f t="shared" si="46"/>
        <v>0</v>
      </c>
      <c r="AC231" s="88">
        <f t="shared" si="47"/>
        <v>0</v>
      </c>
    </row>
    <row r="232" spans="1:29" ht="25.15" customHeight="1" x14ac:dyDescent="0.15">
      <c r="A232" s="145">
        <f t="shared" si="37"/>
        <v>221</v>
      </c>
      <c r="B232" s="146" t="str">
        <f t="shared" si="39"/>
        <v/>
      </c>
      <c r="C232" s="147"/>
      <c r="D232" s="142" t="str">
        <f t="shared" si="40"/>
        <v/>
      </c>
      <c r="E232" s="142" t="str">
        <f t="shared" si="41"/>
        <v/>
      </c>
      <c r="F232" s="148"/>
      <c r="G232" s="148"/>
      <c r="H232" s="148"/>
      <c r="I232" s="142" t="str">
        <f t="shared" si="42"/>
        <v/>
      </c>
      <c r="J232" s="148"/>
      <c r="K232" s="144" t="str">
        <f t="shared" si="43"/>
        <v/>
      </c>
      <c r="L232" s="148"/>
      <c r="M232" s="148"/>
      <c r="N232" s="148"/>
      <c r="O232" s="142" t="str">
        <f>IF(C232="","",VLOOKUP(C232,※編集不可※選択項目!$A$2:$E$3,5,FALSE))</f>
        <v/>
      </c>
      <c r="P232" s="104"/>
      <c r="Q232" s="150"/>
      <c r="R232" s="49"/>
      <c r="S232" s="123"/>
      <c r="T232" s="86"/>
      <c r="U232" s="26"/>
      <c r="V232" s="22"/>
      <c r="W232" s="23"/>
      <c r="Y232" s="87">
        <f t="shared" si="44"/>
        <v>0</v>
      </c>
      <c r="Z232" s="87">
        <f t="shared" si="38"/>
        <v>0</v>
      </c>
      <c r="AA232" s="87" t="str">
        <f t="shared" si="45"/>
        <v/>
      </c>
      <c r="AB232" s="88">
        <f t="shared" si="46"/>
        <v>0</v>
      </c>
      <c r="AC232" s="88">
        <f t="shared" si="47"/>
        <v>0</v>
      </c>
    </row>
    <row r="233" spans="1:29" ht="25.15" customHeight="1" x14ac:dyDescent="0.15">
      <c r="A233" s="145">
        <f t="shared" si="37"/>
        <v>222</v>
      </c>
      <c r="B233" s="146" t="str">
        <f t="shared" si="39"/>
        <v/>
      </c>
      <c r="C233" s="147"/>
      <c r="D233" s="142" t="str">
        <f t="shared" si="40"/>
        <v/>
      </c>
      <c r="E233" s="142" t="str">
        <f t="shared" si="41"/>
        <v/>
      </c>
      <c r="F233" s="148"/>
      <c r="G233" s="148"/>
      <c r="H233" s="148"/>
      <c r="I233" s="142" t="str">
        <f t="shared" si="42"/>
        <v/>
      </c>
      <c r="J233" s="148"/>
      <c r="K233" s="144" t="str">
        <f t="shared" si="43"/>
        <v/>
      </c>
      <c r="L233" s="148"/>
      <c r="M233" s="148"/>
      <c r="N233" s="148"/>
      <c r="O233" s="142" t="str">
        <f>IF(C233="","",VLOOKUP(C233,※編集不可※選択項目!$A$2:$E$3,5,FALSE))</f>
        <v/>
      </c>
      <c r="P233" s="104"/>
      <c r="Q233" s="150"/>
      <c r="R233" s="49"/>
      <c r="S233" s="123"/>
      <c r="T233" s="86"/>
      <c r="U233" s="26"/>
      <c r="V233" s="22"/>
      <c r="W233" s="23"/>
      <c r="Y233" s="87">
        <f t="shared" si="44"/>
        <v>0</v>
      </c>
      <c r="Z233" s="87">
        <f t="shared" si="38"/>
        <v>0</v>
      </c>
      <c r="AA233" s="87" t="str">
        <f t="shared" si="45"/>
        <v/>
      </c>
      <c r="AB233" s="88">
        <f t="shared" si="46"/>
        <v>0</v>
      </c>
      <c r="AC233" s="88">
        <f t="shared" si="47"/>
        <v>0</v>
      </c>
    </row>
    <row r="234" spans="1:29" ht="25.15" customHeight="1" x14ac:dyDescent="0.15">
      <c r="A234" s="145">
        <f t="shared" si="37"/>
        <v>223</v>
      </c>
      <c r="B234" s="146" t="str">
        <f t="shared" si="39"/>
        <v/>
      </c>
      <c r="C234" s="147"/>
      <c r="D234" s="142" t="str">
        <f t="shared" si="40"/>
        <v/>
      </c>
      <c r="E234" s="142" t="str">
        <f t="shared" si="41"/>
        <v/>
      </c>
      <c r="F234" s="148"/>
      <c r="G234" s="148"/>
      <c r="H234" s="148"/>
      <c r="I234" s="142" t="str">
        <f t="shared" si="42"/>
        <v/>
      </c>
      <c r="J234" s="148"/>
      <c r="K234" s="144" t="str">
        <f t="shared" si="43"/>
        <v/>
      </c>
      <c r="L234" s="148"/>
      <c r="M234" s="148"/>
      <c r="N234" s="148"/>
      <c r="O234" s="142" t="str">
        <f>IF(C234="","",VLOOKUP(C234,※編集不可※選択項目!$A$2:$E$3,5,FALSE))</f>
        <v/>
      </c>
      <c r="P234" s="104"/>
      <c r="Q234" s="150"/>
      <c r="R234" s="49"/>
      <c r="S234" s="123"/>
      <c r="T234" s="86"/>
      <c r="U234" s="26"/>
      <c r="V234" s="22"/>
      <c r="W234" s="23"/>
      <c r="Y234" s="87">
        <f t="shared" si="44"/>
        <v>0</v>
      </c>
      <c r="Z234" s="87">
        <f t="shared" si="38"/>
        <v>0</v>
      </c>
      <c r="AA234" s="87" t="str">
        <f t="shared" si="45"/>
        <v/>
      </c>
      <c r="AB234" s="88">
        <f t="shared" si="46"/>
        <v>0</v>
      </c>
      <c r="AC234" s="88">
        <f t="shared" si="47"/>
        <v>0</v>
      </c>
    </row>
    <row r="235" spans="1:29" ht="25.15" customHeight="1" x14ac:dyDescent="0.15">
      <c r="A235" s="145">
        <f t="shared" si="37"/>
        <v>224</v>
      </c>
      <c r="B235" s="146" t="str">
        <f t="shared" si="39"/>
        <v/>
      </c>
      <c r="C235" s="147"/>
      <c r="D235" s="142" t="str">
        <f t="shared" si="40"/>
        <v/>
      </c>
      <c r="E235" s="142" t="str">
        <f t="shared" si="41"/>
        <v/>
      </c>
      <c r="F235" s="148"/>
      <c r="G235" s="148"/>
      <c r="H235" s="148"/>
      <c r="I235" s="142" t="str">
        <f t="shared" si="42"/>
        <v/>
      </c>
      <c r="J235" s="148"/>
      <c r="K235" s="144" t="str">
        <f t="shared" si="43"/>
        <v/>
      </c>
      <c r="L235" s="148"/>
      <c r="M235" s="148"/>
      <c r="N235" s="148"/>
      <c r="O235" s="142" t="str">
        <f>IF(C235="","",VLOOKUP(C235,※編集不可※選択項目!$A$2:$E$3,5,FALSE))</f>
        <v/>
      </c>
      <c r="P235" s="104"/>
      <c r="Q235" s="150"/>
      <c r="R235" s="49"/>
      <c r="S235" s="123"/>
      <c r="T235" s="86"/>
      <c r="U235" s="26"/>
      <c r="V235" s="22"/>
      <c r="W235" s="23"/>
      <c r="Y235" s="87">
        <f t="shared" si="44"/>
        <v>0</v>
      </c>
      <c r="Z235" s="87">
        <f t="shared" si="38"/>
        <v>0</v>
      </c>
      <c r="AA235" s="87" t="str">
        <f t="shared" si="45"/>
        <v/>
      </c>
      <c r="AB235" s="88">
        <f t="shared" si="46"/>
        <v>0</v>
      </c>
      <c r="AC235" s="88">
        <f t="shared" si="47"/>
        <v>0</v>
      </c>
    </row>
    <row r="236" spans="1:29" ht="25.15" customHeight="1" x14ac:dyDescent="0.15">
      <c r="A236" s="145">
        <f t="shared" si="37"/>
        <v>225</v>
      </c>
      <c r="B236" s="146" t="str">
        <f t="shared" si="39"/>
        <v/>
      </c>
      <c r="C236" s="147"/>
      <c r="D236" s="142" t="str">
        <f t="shared" si="40"/>
        <v/>
      </c>
      <c r="E236" s="142" t="str">
        <f t="shared" si="41"/>
        <v/>
      </c>
      <c r="F236" s="148"/>
      <c r="G236" s="148"/>
      <c r="H236" s="148"/>
      <c r="I236" s="142" t="str">
        <f t="shared" si="42"/>
        <v/>
      </c>
      <c r="J236" s="148"/>
      <c r="K236" s="144" t="str">
        <f t="shared" si="43"/>
        <v/>
      </c>
      <c r="L236" s="148"/>
      <c r="M236" s="148"/>
      <c r="N236" s="148"/>
      <c r="O236" s="142" t="str">
        <f>IF(C236="","",VLOOKUP(C236,※編集不可※選択項目!$A$2:$E$3,5,FALSE))</f>
        <v/>
      </c>
      <c r="P236" s="104"/>
      <c r="Q236" s="150"/>
      <c r="R236" s="49"/>
      <c r="S236" s="123"/>
      <c r="T236" s="86"/>
      <c r="U236" s="26"/>
      <c r="V236" s="22"/>
      <c r="W236" s="23"/>
      <c r="Y236" s="87">
        <f t="shared" si="44"/>
        <v>0</v>
      </c>
      <c r="Z236" s="87">
        <f t="shared" si="38"/>
        <v>0</v>
      </c>
      <c r="AA236" s="87" t="str">
        <f t="shared" si="45"/>
        <v/>
      </c>
      <c r="AB236" s="88">
        <f t="shared" si="46"/>
        <v>0</v>
      </c>
      <c r="AC236" s="88">
        <f t="shared" si="47"/>
        <v>0</v>
      </c>
    </row>
    <row r="237" spans="1:29" ht="25.15" customHeight="1" x14ac:dyDescent="0.15">
      <c r="A237" s="145">
        <f t="shared" si="37"/>
        <v>226</v>
      </c>
      <c r="B237" s="146" t="str">
        <f t="shared" si="39"/>
        <v/>
      </c>
      <c r="C237" s="147"/>
      <c r="D237" s="142" t="str">
        <f t="shared" si="40"/>
        <v/>
      </c>
      <c r="E237" s="142" t="str">
        <f t="shared" si="41"/>
        <v/>
      </c>
      <c r="F237" s="148"/>
      <c r="G237" s="148"/>
      <c r="H237" s="148"/>
      <c r="I237" s="142" t="str">
        <f t="shared" si="42"/>
        <v/>
      </c>
      <c r="J237" s="148"/>
      <c r="K237" s="144" t="str">
        <f t="shared" si="43"/>
        <v/>
      </c>
      <c r="L237" s="148"/>
      <c r="M237" s="148"/>
      <c r="N237" s="148"/>
      <c r="O237" s="142" t="str">
        <f>IF(C237="","",VLOOKUP(C237,※編集不可※選択項目!$A$2:$E$3,5,FALSE))</f>
        <v/>
      </c>
      <c r="P237" s="104"/>
      <c r="Q237" s="150"/>
      <c r="R237" s="49"/>
      <c r="S237" s="123"/>
      <c r="T237" s="86"/>
      <c r="U237" s="26"/>
      <c r="V237" s="22"/>
      <c r="W237" s="23"/>
      <c r="Y237" s="87">
        <f t="shared" si="44"/>
        <v>0</v>
      </c>
      <c r="Z237" s="87">
        <f t="shared" si="38"/>
        <v>0</v>
      </c>
      <c r="AA237" s="87" t="str">
        <f t="shared" si="45"/>
        <v/>
      </c>
      <c r="AB237" s="88">
        <f t="shared" si="46"/>
        <v>0</v>
      </c>
      <c r="AC237" s="88">
        <f t="shared" si="47"/>
        <v>0</v>
      </c>
    </row>
    <row r="238" spans="1:29" ht="25.15" customHeight="1" x14ac:dyDescent="0.15">
      <c r="A238" s="145">
        <f t="shared" si="37"/>
        <v>227</v>
      </c>
      <c r="B238" s="146" t="str">
        <f t="shared" si="39"/>
        <v/>
      </c>
      <c r="C238" s="147"/>
      <c r="D238" s="142" t="str">
        <f t="shared" si="40"/>
        <v/>
      </c>
      <c r="E238" s="142" t="str">
        <f t="shared" si="41"/>
        <v/>
      </c>
      <c r="F238" s="148"/>
      <c r="G238" s="148"/>
      <c r="H238" s="148"/>
      <c r="I238" s="142" t="str">
        <f t="shared" si="42"/>
        <v/>
      </c>
      <c r="J238" s="148"/>
      <c r="K238" s="144" t="str">
        <f t="shared" si="43"/>
        <v/>
      </c>
      <c r="L238" s="148"/>
      <c r="M238" s="148"/>
      <c r="N238" s="148"/>
      <c r="O238" s="142" t="str">
        <f>IF(C238="","",VLOOKUP(C238,※編集不可※選択項目!$A$2:$E$3,5,FALSE))</f>
        <v/>
      </c>
      <c r="P238" s="104"/>
      <c r="Q238" s="150"/>
      <c r="R238" s="49"/>
      <c r="S238" s="123"/>
      <c r="T238" s="86"/>
      <c r="U238" s="26"/>
      <c r="V238" s="22"/>
      <c r="W238" s="23"/>
      <c r="Y238" s="87">
        <f t="shared" si="44"/>
        <v>0</v>
      </c>
      <c r="Z238" s="87">
        <f t="shared" si="38"/>
        <v>0</v>
      </c>
      <c r="AA238" s="87" t="str">
        <f t="shared" si="45"/>
        <v/>
      </c>
      <c r="AB238" s="88">
        <f t="shared" si="46"/>
        <v>0</v>
      </c>
      <c r="AC238" s="88">
        <f t="shared" si="47"/>
        <v>0</v>
      </c>
    </row>
    <row r="239" spans="1:29" ht="25.15" customHeight="1" x14ac:dyDescent="0.15">
      <c r="A239" s="145">
        <f t="shared" si="37"/>
        <v>228</v>
      </c>
      <c r="B239" s="146" t="str">
        <f t="shared" si="39"/>
        <v/>
      </c>
      <c r="C239" s="147"/>
      <c r="D239" s="142" t="str">
        <f t="shared" si="40"/>
        <v/>
      </c>
      <c r="E239" s="142" t="str">
        <f t="shared" si="41"/>
        <v/>
      </c>
      <c r="F239" s="148"/>
      <c r="G239" s="148"/>
      <c r="H239" s="148"/>
      <c r="I239" s="142" t="str">
        <f t="shared" si="42"/>
        <v/>
      </c>
      <c r="J239" s="148"/>
      <c r="K239" s="144" t="str">
        <f t="shared" si="43"/>
        <v/>
      </c>
      <c r="L239" s="148"/>
      <c r="M239" s="148"/>
      <c r="N239" s="148"/>
      <c r="O239" s="142" t="str">
        <f>IF(C239="","",VLOOKUP(C239,※編集不可※選択項目!$A$2:$E$3,5,FALSE))</f>
        <v/>
      </c>
      <c r="P239" s="104"/>
      <c r="Q239" s="150"/>
      <c r="R239" s="49"/>
      <c r="S239" s="123"/>
      <c r="T239" s="86"/>
      <c r="U239" s="26"/>
      <c r="V239" s="22"/>
      <c r="W239" s="23"/>
      <c r="Y239" s="87">
        <f t="shared" si="44"/>
        <v>0</v>
      </c>
      <c r="Z239" s="87">
        <f t="shared" si="38"/>
        <v>0</v>
      </c>
      <c r="AA239" s="87" t="str">
        <f t="shared" si="45"/>
        <v/>
      </c>
      <c r="AB239" s="88">
        <f t="shared" si="46"/>
        <v>0</v>
      </c>
      <c r="AC239" s="88">
        <f t="shared" si="47"/>
        <v>0</v>
      </c>
    </row>
    <row r="240" spans="1:29" ht="25.15" customHeight="1" x14ac:dyDescent="0.15">
      <c r="A240" s="145">
        <f t="shared" si="37"/>
        <v>229</v>
      </c>
      <c r="B240" s="146" t="str">
        <f t="shared" si="39"/>
        <v/>
      </c>
      <c r="C240" s="147"/>
      <c r="D240" s="142" t="str">
        <f t="shared" si="40"/>
        <v/>
      </c>
      <c r="E240" s="142" t="str">
        <f t="shared" si="41"/>
        <v/>
      </c>
      <c r="F240" s="148"/>
      <c r="G240" s="148"/>
      <c r="H240" s="148"/>
      <c r="I240" s="142" t="str">
        <f t="shared" si="42"/>
        <v/>
      </c>
      <c r="J240" s="148"/>
      <c r="K240" s="144" t="str">
        <f t="shared" si="43"/>
        <v/>
      </c>
      <c r="L240" s="148"/>
      <c r="M240" s="148"/>
      <c r="N240" s="148"/>
      <c r="O240" s="142" t="str">
        <f>IF(C240="","",VLOOKUP(C240,※編集不可※選択項目!$A$2:$E$3,5,FALSE))</f>
        <v/>
      </c>
      <c r="P240" s="104"/>
      <c r="Q240" s="150"/>
      <c r="R240" s="49"/>
      <c r="S240" s="123"/>
      <c r="T240" s="86"/>
      <c r="U240" s="26"/>
      <c r="V240" s="22"/>
      <c r="W240" s="23"/>
      <c r="Y240" s="87">
        <f t="shared" si="44"/>
        <v>0</v>
      </c>
      <c r="Z240" s="87">
        <f t="shared" si="38"/>
        <v>0</v>
      </c>
      <c r="AA240" s="87" t="str">
        <f t="shared" si="45"/>
        <v/>
      </c>
      <c r="AB240" s="88">
        <f t="shared" si="46"/>
        <v>0</v>
      </c>
      <c r="AC240" s="88">
        <f t="shared" si="47"/>
        <v>0</v>
      </c>
    </row>
    <row r="241" spans="1:29" ht="25.15" customHeight="1" x14ac:dyDescent="0.15">
      <c r="A241" s="145">
        <f t="shared" si="37"/>
        <v>230</v>
      </c>
      <c r="B241" s="146" t="str">
        <f t="shared" si="39"/>
        <v/>
      </c>
      <c r="C241" s="147"/>
      <c r="D241" s="142" t="str">
        <f t="shared" si="40"/>
        <v/>
      </c>
      <c r="E241" s="142" t="str">
        <f t="shared" si="41"/>
        <v/>
      </c>
      <c r="F241" s="148"/>
      <c r="G241" s="148"/>
      <c r="H241" s="148"/>
      <c r="I241" s="142" t="str">
        <f t="shared" si="42"/>
        <v/>
      </c>
      <c r="J241" s="148"/>
      <c r="K241" s="144" t="str">
        <f t="shared" si="43"/>
        <v/>
      </c>
      <c r="L241" s="148"/>
      <c r="M241" s="148"/>
      <c r="N241" s="148"/>
      <c r="O241" s="142" t="str">
        <f>IF(C241="","",VLOOKUP(C241,※編集不可※選択項目!$A$2:$E$3,5,FALSE))</f>
        <v/>
      </c>
      <c r="P241" s="104"/>
      <c r="Q241" s="150"/>
      <c r="R241" s="49"/>
      <c r="S241" s="123"/>
      <c r="T241" s="86"/>
      <c r="U241" s="26"/>
      <c r="V241" s="22"/>
      <c r="W241" s="23"/>
      <c r="Y241" s="87">
        <f t="shared" si="44"/>
        <v>0</v>
      </c>
      <c r="Z241" s="87">
        <f t="shared" si="38"/>
        <v>0</v>
      </c>
      <c r="AA241" s="87" t="str">
        <f t="shared" si="45"/>
        <v/>
      </c>
      <c r="AB241" s="88">
        <f t="shared" si="46"/>
        <v>0</v>
      </c>
      <c r="AC241" s="88">
        <f t="shared" si="47"/>
        <v>0</v>
      </c>
    </row>
    <row r="242" spans="1:29" ht="25.15" customHeight="1" x14ac:dyDescent="0.15">
      <c r="A242" s="145">
        <f t="shared" si="37"/>
        <v>231</v>
      </c>
      <c r="B242" s="146" t="str">
        <f t="shared" si="39"/>
        <v/>
      </c>
      <c r="C242" s="147"/>
      <c r="D242" s="142" t="str">
        <f t="shared" si="40"/>
        <v/>
      </c>
      <c r="E242" s="142" t="str">
        <f t="shared" si="41"/>
        <v/>
      </c>
      <c r="F242" s="148"/>
      <c r="G242" s="148"/>
      <c r="H242" s="148"/>
      <c r="I242" s="142" t="str">
        <f t="shared" si="42"/>
        <v/>
      </c>
      <c r="J242" s="148"/>
      <c r="K242" s="144" t="str">
        <f t="shared" si="43"/>
        <v/>
      </c>
      <c r="L242" s="148"/>
      <c r="M242" s="148"/>
      <c r="N242" s="148"/>
      <c r="O242" s="142" t="str">
        <f>IF(C242="","",VLOOKUP(C242,※編集不可※選択項目!$A$2:$E$3,5,FALSE))</f>
        <v/>
      </c>
      <c r="P242" s="104"/>
      <c r="Q242" s="150"/>
      <c r="R242" s="49"/>
      <c r="S242" s="123"/>
      <c r="T242" s="86"/>
      <c r="U242" s="26"/>
      <c r="V242" s="22"/>
      <c r="W242" s="23"/>
      <c r="Y242" s="87">
        <f t="shared" si="44"/>
        <v>0</v>
      </c>
      <c r="Z242" s="87">
        <f t="shared" si="38"/>
        <v>0</v>
      </c>
      <c r="AA242" s="87" t="str">
        <f t="shared" si="45"/>
        <v/>
      </c>
      <c r="AB242" s="88">
        <f t="shared" si="46"/>
        <v>0</v>
      </c>
      <c r="AC242" s="88">
        <f t="shared" si="47"/>
        <v>0</v>
      </c>
    </row>
    <row r="243" spans="1:29" ht="25.15" customHeight="1" x14ac:dyDescent="0.15">
      <c r="A243" s="145">
        <f t="shared" si="37"/>
        <v>232</v>
      </c>
      <c r="B243" s="146" t="str">
        <f t="shared" si="39"/>
        <v/>
      </c>
      <c r="C243" s="147"/>
      <c r="D243" s="142" t="str">
        <f t="shared" si="40"/>
        <v/>
      </c>
      <c r="E243" s="142" t="str">
        <f t="shared" si="41"/>
        <v/>
      </c>
      <c r="F243" s="148"/>
      <c r="G243" s="148"/>
      <c r="H243" s="148"/>
      <c r="I243" s="142" t="str">
        <f t="shared" si="42"/>
        <v/>
      </c>
      <c r="J243" s="148"/>
      <c r="K243" s="144" t="str">
        <f t="shared" si="43"/>
        <v/>
      </c>
      <c r="L243" s="148"/>
      <c r="M243" s="148"/>
      <c r="N243" s="148"/>
      <c r="O243" s="142" t="str">
        <f>IF(C243="","",VLOOKUP(C243,※編集不可※選択項目!$A$2:$E$3,5,FALSE))</f>
        <v/>
      </c>
      <c r="P243" s="104"/>
      <c r="Q243" s="150"/>
      <c r="R243" s="49"/>
      <c r="S243" s="123"/>
      <c r="T243" s="86"/>
      <c r="U243" s="26"/>
      <c r="V243" s="22"/>
      <c r="W243" s="23"/>
      <c r="Y243" s="87">
        <f t="shared" si="44"/>
        <v>0</v>
      </c>
      <c r="Z243" s="87">
        <f t="shared" si="38"/>
        <v>0</v>
      </c>
      <c r="AA243" s="87" t="str">
        <f t="shared" si="45"/>
        <v/>
      </c>
      <c r="AB243" s="88">
        <f t="shared" si="46"/>
        <v>0</v>
      </c>
      <c r="AC243" s="88">
        <f t="shared" si="47"/>
        <v>0</v>
      </c>
    </row>
    <row r="244" spans="1:29" ht="25.15" customHeight="1" x14ac:dyDescent="0.15">
      <c r="A244" s="145">
        <f t="shared" si="37"/>
        <v>233</v>
      </c>
      <c r="B244" s="146" t="str">
        <f t="shared" si="39"/>
        <v/>
      </c>
      <c r="C244" s="147"/>
      <c r="D244" s="142" t="str">
        <f t="shared" si="40"/>
        <v/>
      </c>
      <c r="E244" s="142" t="str">
        <f t="shared" si="41"/>
        <v/>
      </c>
      <c r="F244" s="148"/>
      <c r="G244" s="148"/>
      <c r="H244" s="148"/>
      <c r="I244" s="142" t="str">
        <f t="shared" si="42"/>
        <v/>
      </c>
      <c r="J244" s="148"/>
      <c r="K244" s="144" t="str">
        <f t="shared" si="43"/>
        <v/>
      </c>
      <c r="L244" s="148"/>
      <c r="M244" s="148"/>
      <c r="N244" s="148"/>
      <c r="O244" s="142" t="str">
        <f>IF(C244="","",VLOOKUP(C244,※編集不可※選択項目!$A$2:$E$3,5,FALSE))</f>
        <v/>
      </c>
      <c r="P244" s="104"/>
      <c r="Q244" s="150"/>
      <c r="R244" s="49"/>
      <c r="S244" s="123"/>
      <c r="T244" s="86"/>
      <c r="U244" s="26"/>
      <c r="V244" s="22"/>
      <c r="W244" s="23"/>
      <c r="Y244" s="87">
        <f t="shared" si="44"/>
        <v>0</v>
      </c>
      <c r="Z244" s="87">
        <f t="shared" si="38"/>
        <v>0</v>
      </c>
      <c r="AA244" s="87" t="str">
        <f t="shared" si="45"/>
        <v/>
      </c>
      <c r="AB244" s="88">
        <f t="shared" si="46"/>
        <v>0</v>
      </c>
      <c r="AC244" s="88">
        <f t="shared" si="47"/>
        <v>0</v>
      </c>
    </row>
    <row r="245" spans="1:29" ht="25.15" customHeight="1" x14ac:dyDescent="0.15">
      <c r="A245" s="145">
        <f t="shared" si="37"/>
        <v>234</v>
      </c>
      <c r="B245" s="146" t="str">
        <f t="shared" si="39"/>
        <v/>
      </c>
      <c r="C245" s="147"/>
      <c r="D245" s="142" t="str">
        <f t="shared" si="40"/>
        <v/>
      </c>
      <c r="E245" s="142" t="str">
        <f t="shared" si="41"/>
        <v/>
      </c>
      <c r="F245" s="148"/>
      <c r="G245" s="148"/>
      <c r="H245" s="148"/>
      <c r="I245" s="142" t="str">
        <f t="shared" si="42"/>
        <v/>
      </c>
      <c r="J245" s="148"/>
      <c r="K245" s="144" t="str">
        <f t="shared" si="43"/>
        <v/>
      </c>
      <c r="L245" s="148"/>
      <c r="M245" s="148"/>
      <c r="N245" s="148"/>
      <c r="O245" s="142" t="str">
        <f>IF(C245="","",VLOOKUP(C245,※編集不可※選択項目!$A$2:$E$3,5,FALSE))</f>
        <v/>
      </c>
      <c r="P245" s="104"/>
      <c r="Q245" s="150"/>
      <c r="R245" s="49"/>
      <c r="S245" s="123"/>
      <c r="T245" s="86"/>
      <c r="U245" s="26"/>
      <c r="V245" s="22"/>
      <c r="W245" s="23"/>
      <c r="Y245" s="87">
        <f t="shared" si="44"/>
        <v>0</v>
      </c>
      <c r="Z245" s="87">
        <f t="shared" si="38"/>
        <v>0</v>
      </c>
      <c r="AA245" s="87" t="str">
        <f t="shared" si="45"/>
        <v/>
      </c>
      <c r="AB245" s="88">
        <f t="shared" si="46"/>
        <v>0</v>
      </c>
      <c r="AC245" s="88">
        <f t="shared" si="47"/>
        <v>0</v>
      </c>
    </row>
    <row r="246" spans="1:29" ht="25.15" customHeight="1" x14ac:dyDescent="0.15">
      <c r="A246" s="145">
        <f t="shared" si="37"/>
        <v>235</v>
      </c>
      <c r="B246" s="146" t="str">
        <f t="shared" si="39"/>
        <v/>
      </c>
      <c r="C246" s="147"/>
      <c r="D246" s="142" t="str">
        <f t="shared" si="40"/>
        <v/>
      </c>
      <c r="E246" s="142" t="str">
        <f t="shared" si="41"/>
        <v/>
      </c>
      <c r="F246" s="148"/>
      <c r="G246" s="148"/>
      <c r="H246" s="148"/>
      <c r="I246" s="142" t="str">
        <f t="shared" si="42"/>
        <v/>
      </c>
      <c r="J246" s="148"/>
      <c r="K246" s="144" t="str">
        <f t="shared" si="43"/>
        <v/>
      </c>
      <c r="L246" s="148"/>
      <c r="M246" s="148"/>
      <c r="N246" s="148"/>
      <c r="O246" s="142" t="str">
        <f>IF(C246="","",VLOOKUP(C246,※編集不可※選択項目!$A$2:$E$3,5,FALSE))</f>
        <v/>
      </c>
      <c r="P246" s="104"/>
      <c r="Q246" s="150"/>
      <c r="R246" s="49"/>
      <c r="S246" s="123"/>
      <c r="T246" s="86"/>
      <c r="U246" s="26"/>
      <c r="V246" s="22"/>
      <c r="W246" s="23"/>
      <c r="Y246" s="87">
        <f t="shared" si="44"/>
        <v>0</v>
      </c>
      <c r="Z246" s="87">
        <f t="shared" si="38"/>
        <v>0</v>
      </c>
      <c r="AA246" s="87" t="str">
        <f t="shared" si="45"/>
        <v/>
      </c>
      <c r="AB246" s="88">
        <f t="shared" si="46"/>
        <v>0</v>
      </c>
      <c r="AC246" s="88">
        <f t="shared" si="47"/>
        <v>0</v>
      </c>
    </row>
    <row r="247" spans="1:29" ht="25.15" customHeight="1" x14ac:dyDescent="0.15">
      <c r="A247" s="145">
        <f t="shared" si="37"/>
        <v>236</v>
      </c>
      <c r="B247" s="146" t="str">
        <f t="shared" si="39"/>
        <v/>
      </c>
      <c r="C247" s="147"/>
      <c r="D247" s="142" t="str">
        <f t="shared" si="40"/>
        <v/>
      </c>
      <c r="E247" s="142" t="str">
        <f t="shared" si="41"/>
        <v/>
      </c>
      <c r="F247" s="148"/>
      <c r="G247" s="148"/>
      <c r="H247" s="148"/>
      <c r="I247" s="142" t="str">
        <f t="shared" si="42"/>
        <v/>
      </c>
      <c r="J247" s="148"/>
      <c r="K247" s="144" t="str">
        <f t="shared" si="43"/>
        <v/>
      </c>
      <c r="L247" s="148"/>
      <c r="M247" s="148"/>
      <c r="N247" s="148"/>
      <c r="O247" s="142" t="str">
        <f>IF(C247="","",VLOOKUP(C247,※編集不可※選択項目!$A$2:$E$3,5,FALSE))</f>
        <v/>
      </c>
      <c r="P247" s="104"/>
      <c r="Q247" s="150"/>
      <c r="R247" s="49"/>
      <c r="S247" s="123"/>
      <c r="T247" s="86"/>
      <c r="U247" s="26"/>
      <c r="V247" s="22"/>
      <c r="W247" s="23"/>
      <c r="Y247" s="87">
        <f t="shared" si="44"/>
        <v>0</v>
      </c>
      <c r="Z247" s="87">
        <f t="shared" si="38"/>
        <v>0</v>
      </c>
      <c r="AA247" s="87" t="str">
        <f t="shared" si="45"/>
        <v/>
      </c>
      <c r="AB247" s="88">
        <f t="shared" si="46"/>
        <v>0</v>
      </c>
      <c r="AC247" s="88">
        <f t="shared" si="47"/>
        <v>0</v>
      </c>
    </row>
    <row r="248" spans="1:29" ht="25.15" customHeight="1" x14ac:dyDescent="0.15">
      <c r="A248" s="145">
        <f t="shared" si="37"/>
        <v>237</v>
      </c>
      <c r="B248" s="146" t="str">
        <f t="shared" si="39"/>
        <v/>
      </c>
      <c r="C248" s="147"/>
      <c r="D248" s="142" t="str">
        <f t="shared" si="40"/>
        <v/>
      </c>
      <c r="E248" s="142" t="str">
        <f t="shared" si="41"/>
        <v/>
      </c>
      <c r="F248" s="148"/>
      <c r="G248" s="148"/>
      <c r="H248" s="148"/>
      <c r="I248" s="142" t="str">
        <f t="shared" si="42"/>
        <v/>
      </c>
      <c r="J248" s="148"/>
      <c r="K248" s="144" t="str">
        <f t="shared" si="43"/>
        <v/>
      </c>
      <c r="L248" s="148"/>
      <c r="M248" s="148"/>
      <c r="N248" s="148"/>
      <c r="O248" s="142" t="str">
        <f>IF(C248="","",VLOOKUP(C248,※編集不可※選択項目!$A$2:$E$3,5,FALSE))</f>
        <v/>
      </c>
      <c r="P248" s="104"/>
      <c r="Q248" s="150"/>
      <c r="R248" s="49"/>
      <c r="S248" s="123"/>
      <c r="T248" s="86"/>
      <c r="U248" s="26"/>
      <c r="V248" s="22"/>
      <c r="W248" s="23"/>
      <c r="Y248" s="87">
        <f t="shared" si="44"/>
        <v>0</v>
      </c>
      <c r="Z248" s="87">
        <f t="shared" si="38"/>
        <v>0</v>
      </c>
      <c r="AA248" s="87" t="str">
        <f t="shared" si="45"/>
        <v/>
      </c>
      <c r="AB248" s="88">
        <f t="shared" si="46"/>
        <v>0</v>
      </c>
      <c r="AC248" s="88">
        <f t="shared" si="47"/>
        <v>0</v>
      </c>
    </row>
    <row r="249" spans="1:29" ht="25.15" customHeight="1" x14ac:dyDescent="0.15">
      <c r="A249" s="145">
        <f t="shared" si="37"/>
        <v>238</v>
      </c>
      <c r="B249" s="146" t="str">
        <f t="shared" si="39"/>
        <v/>
      </c>
      <c r="C249" s="147"/>
      <c r="D249" s="142" t="str">
        <f t="shared" si="40"/>
        <v/>
      </c>
      <c r="E249" s="142" t="str">
        <f t="shared" si="41"/>
        <v/>
      </c>
      <c r="F249" s="148"/>
      <c r="G249" s="148"/>
      <c r="H249" s="148"/>
      <c r="I249" s="142" t="str">
        <f t="shared" si="42"/>
        <v/>
      </c>
      <c r="J249" s="148"/>
      <c r="K249" s="144" t="str">
        <f t="shared" si="43"/>
        <v/>
      </c>
      <c r="L249" s="148"/>
      <c r="M249" s="148"/>
      <c r="N249" s="148"/>
      <c r="O249" s="142" t="str">
        <f>IF(C249="","",VLOOKUP(C249,※編集不可※選択項目!$A$2:$E$3,5,FALSE))</f>
        <v/>
      </c>
      <c r="P249" s="104"/>
      <c r="Q249" s="150"/>
      <c r="R249" s="49"/>
      <c r="S249" s="123"/>
      <c r="T249" s="86"/>
      <c r="U249" s="26"/>
      <c r="V249" s="22"/>
      <c r="W249" s="23"/>
      <c r="Y249" s="87">
        <f t="shared" si="44"/>
        <v>0</v>
      </c>
      <c r="Z249" s="87">
        <f t="shared" si="38"/>
        <v>0</v>
      </c>
      <c r="AA249" s="87" t="str">
        <f t="shared" si="45"/>
        <v/>
      </c>
      <c r="AB249" s="88">
        <f t="shared" si="46"/>
        <v>0</v>
      </c>
      <c r="AC249" s="88">
        <f t="shared" si="47"/>
        <v>0</v>
      </c>
    </row>
    <row r="250" spans="1:29" ht="25.15" customHeight="1" x14ac:dyDescent="0.15">
      <c r="A250" s="145">
        <f t="shared" si="37"/>
        <v>239</v>
      </c>
      <c r="B250" s="146" t="str">
        <f t="shared" si="39"/>
        <v/>
      </c>
      <c r="C250" s="147"/>
      <c r="D250" s="142" t="str">
        <f t="shared" si="40"/>
        <v/>
      </c>
      <c r="E250" s="142" t="str">
        <f t="shared" si="41"/>
        <v/>
      </c>
      <c r="F250" s="148"/>
      <c r="G250" s="148"/>
      <c r="H250" s="148"/>
      <c r="I250" s="142" t="str">
        <f t="shared" si="42"/>
        <v/>
      </c>
      <c r="J250" s="148"/>
      <c r="K250" s="144" t="str">
        <f t="shared" si="43"/>
        <v/>
      </c>
      <c r="L250" s="148"/>
      <c r="M250" s="148"/>
      <c r="N250" s="148"/>
      <c r="O250" s="142" t="str">
        <f>IF(C250="","",VLOOKUP(C250,※編集不可※選択項目!$A$2:$E$3,5,FALSE))</f>
        <v/>
      </c>
      <c r="P250" s="104"/>
      <c r="Q250" s="150"/>
      <c r="R250" s="49"/>
      <c r="S250" s="123"/>
      <c r="T250" s="86"/>
      <c r="U250" s="26"/>
      <c r="V250" s="22"/>
      <c r="W250" s="23"/>
      <c r="Y250" s="87">
        <f t="shared" si="44"/>
        <v>0</v>
      </c>
      <c r="Z250" s="87">
        <f t="shared" si="38"/>
        <v>0</v>
      </c>
      <c r="AA250" s="87" t="str">
        <f t="shared" si="45"/>
        <v/>
      </c>
      <c r="AB250" s="88">
        <f t="shared" si="46"/>
        <v>0</v>
      </c>
      <c r="AC250" s="88">
        <f t="shared" si="47"/>
        <v>0</v>
      </c>
    </row>
    <row r="251" spans="1:29" ht="25.15" customHeight="1" x14ac:dyDescent="0.15">
      <c r="A251" s="145">
        <f t="shared" si="37"/>
        <v>240</v>
      </c>
      <c r="B251" s="146" t="str">
        <f t="shared" si="39"/>
        <v/>
      </c>
      <c r="C251" s="147"/>
      <c r="D251" s="142" t="str">
        <f t="shared" si="40"/>
        <v/>
      </c>
      <c r="E251" s="142" t="str">
        <f t="shared" si="41"/>
        <v/>
      </c>
      <c r="F251" s="148"/>
      <c r="G251" s="148"/>
      <c r="H251" s="148"/>
      <c r="I251" s="142" t="str">
        <f t="shared" si="42"/>
        <v/>
      </c>
      <c r="J251" s="148"/>
      <c r="K251" s="144" t="str">
        <f t="shared" si="43"/>
        <v/>
      </c>
      <c r="L251" s="148"/>
      <c r="M251" s="148"/>
      <c r="N251" s="148"/>
      <c r="O251" s="142" t="str">
        <f>IF(C251="","",VLOOKUP(C251,※編集不可※選択項目!$A$2:$E$3,5,FALSE))</f>
        <v/>
      </c>
      <c r="P251" s="104"/>
      <c r="Q251" s="150"/>
      <c r="R251" s="49"/>
      <c r="S251" s="123"/>
      <c r="T251" s="86"/>
      <c r="U251" s="26"/>
      <c r="V251" s="22"/>
      <c r="W251" s="23"/>
      <c r="Y251" s="87">
        <f t="shared" si="44"/>
        <v>0</v>
      </c>
      <c r="Z251" s="87">
        <f t="shared" si="38"/>
        <v>0</v>
      </c>
      <c r="AA251" s="87" t="str">
        <f t="shared" si="45"/>
        <v/>
      </c>
      <c r="AB251" s="88">
        <f t="shared" si="46"/>
        <v>0</v>
      </c>
      <c r="AC251" s="88">
        <f t="shared" si="47"/>
        <v>0</v>
      </c>
    </row>
    <row r="252" spans="1:29" ht="25.15" customHeight="1" x14ac:dyDescent="0.15">
      <c r="A252" s="145">
        <f t="shared" si="37"/>
        <v>241</v>
      </c>
      <c r="B252" s="146" t="str">
        <f t="shared" si="39"/>
        <v/>
      </c>
      <c r="C252" s="147"/>
      <c r="D252" s="142" t="str">
        <f t="shared" si="40"/>
        <v/>
      </c>
      <c r="E252" s="142" t="str">
        <f t="shared" si="41"/>
        <v/>
      </c>
      <c r="F252" s="148"/>
      <c r="G252" s="148"/>
      <c r="H252" s="148"/>
      <c r="I252" s="142" t="str">
        <f t="shared" si="42"/>
        <v/>
      </c>
      <c r="J252" s="148"/>
      <c r="K252" s="144" t="str">
        <f t="shared" si="43"/>
        <v/>
      </c>
      <c r="L252" s="148"/>
      <c r="M252" s="148"/>
      <c r="N252" s="148"/>
      <c r="O252" s="142" t="str">
        <f>IF(C252="","",VLOOKUP(C252,※編集不可※選択項目!$A$2:$E$3,5,FALSE))</f>
        <v/>
      </c>
      <c r="P252" s="104"/>
      <c r="Q252" s="150"/>
      <c r="R252" s="49"/>
      <c r="S252" s="123"/>
      <c r="T252" s="86"/>
      <c r="U252" s="26"/>
      <c r="V252" s="22"/>
      <c r="W252" s="23"/>
      <c r="Y252" s="87">
        <f t="shared" si="44"/>
        <v>0</v>
      </c>
      <c r="Z252" s="87">
        <f t="shared" si="38"/>
        <v>0</v>
      </c>
      <c r="AA252" s="87" t="str">
        <f t="shared" si="45"/>
        <v/>
      </c>
      <c r="AB252" s="88">
        <f t="shared" si="46"/>
        <v>0</v>
      </c>
      <c r="AC252" s="88">
        <f t="shared" si="47"/>
        <v>0</v>
      </c>
    </row>
    <row r="253" spans="1:29" ht="25.15" customHeight="1" x14ac:dyDescent="0.15">
      <c r="A253" s="145">
        <f t="shared" si="37"/>
        <v>242</v>
      </c>
      <c r="B253" s="146" t="str">
        <f t="shared" si="39"/>
        <v/>
      </c>
      <c r="C253" s="147"/>
      <c r="D253" s="142" t="str">
        <f t="shared" si="40"/>
        <v/>
      </c>
      <c r="E253" s="142" t="str">
        <f t="shared" si="41"/>
        <v/>
      </c>
      <c r="F253" s="148"/>
      <c r="G253" s="148"/>
      <c r="H253" s="148"/>
      <c r="I253" s="142" t="str">
        <f t="shared" si="42"/>
        <v/>
      </c>
      <c r="J253" s="148"/>
      <c r="K253" s="144" t="str">
        <f t="shared" si="43"/>
        <v/>
      </c>
      <c r="L253" s="148"/>
      <c r="M253" s="148"/>
      <c r="N253" s="148"/>
      <c r="O253" s="142" t="str">
        <f>IF(C253="","",VLOOKUP(C253,※編集不可※選択項目!$A$2:$E$3,5,FALSE))</f>
        <v/>
      </c>
      <c r="P253" s="104"/>
      <c r="Q253" s="150"/>
      <c r="R253" s="49"/>
      <c r="S253" s="123"/>
      <c r="T253" s="86"/>
      <c r="U253" s="26"/>
      <c r="V253" s="22"/>
      <c r="W253" s="23"/>
      <c r="Y253" s="87">
        <f t="shared" si="44"/>
        <v>0</v>
      </c>
      <c r="Z253" s="87">
        <f t="shared" si="38"/>
        <v>0</v>
      </c>
      <c r="AA253" s="87" t="str">
        <f t="shared" si="45"/>
        <v/>
      </c>
      <c r="AB253" s="88">
        <f t="shared" si="46"/>
        <v>0</v>
      </c>
      <c r="AC253" s="88">
        <f t="shared" si="47"/>
        <v>0</v>
      </c>
    </row>
    <row r="254" spans="1:29" ht="25.15" customHeight="1" x14ac:dyDescent="0.15">
      <c r="A254" s="145">
        <f t="shared" si="37"/>
        <v>243</v>
      </c>
      <c r="B254" s="146" t="str">
        <f t="shared" si="39"/>
        <v/>
      </c>
      <c r="C254" s="147"/>
      <c r="D254" s="142" t="str">
        <f t="shared" si="40"/>
        <v/>
      </c>
      <c r="E254" s="142" t="str">
        <f t="shared" si="41"/>
        <v/>
      </c>
      <c r="F254" s="148"/>
      <c r="G254" s="148"/>
      <c r="H254" s="148"/>
      <c r="I254" s="142" t="str">
        <f t="shared" si="42"/>
        <v/>
      </c>
      <c r="J254" s="148"/>
      <c r="K254" s="144" t="str">
        <f t="shared" si="43"/>
        <v/>
      </c>
      <c r="L254" s="148"/>
      <c r="M254" s="148"/>
      <c r="N254" s="148"/>
      <c r="O254" s="142" t="str">
        <f>IF(C254="","",VLOOKUP(C254,※編集不可※選択項目!$A$2:$E$3,5,FALSE))</f>
        <v/>
      </c>
      <c r="P254" s="104"/>
      <c r="Q254" s="150"/>
      <c r="R254" s="49"/>
      <c r="S254" s="123"/>
      <c r="T254" s="86"/>
      <c r="U254" s="26"/>
      <c r="V254" s="22"/>
      <c r="W254" s="23"/>
      <c r="Y254" s="87">
        <f t="shared" si="44"/>
        <v>0</v>
      </c>
      <c r="Z254" s="87">
        <f t="shared" si="38"/>
        <v>0</v>
      </c>
      <c r="AA254" s="87" t="str">
        <f t="shared" si="45"/>
        <v/>
      </c>
      <c r="AB254" s="88">
        <f t="shared" si="46"/>
        <v>0</v>
      </c>
      <c r="AC254" s="88">
        <f t="shared" si="47"/>
        <v>0</v>
      </c>
    </row>
    <row r="255" spans="1:29" ht="25.15" customHeight="1" x14ac:dyDescent="0.15">
      <c r="A255" s="145">
        <f t="shared" si="37"/>
        <v>244</v>
      </c>
      <c r="B255" s="146" t="str">
        <f t="shared" si="39"/>
        <v/>
      </c>
      <c r="C255" s="147"/>
      <c r="D255" s="142" t="str">
        <f t="shared" si="40"/>
        <v/>
      </c>
      <c r="E255" s="142" t="str">
        <f t="shared" si="41"/>
        <v/>
      </c>
      <c r="F255" s="148"/>
      <c r="G255" s="148"/>
      <c r="H255" s="148"/>
      <c r="I255" s="142" t="str">
        <f t="shared" si="42"/>
        <v/>
      </c>
      <c r="J255" s="148"/>
      <c r="K255" s="144" t="str">
        <f t="shared" si="43"/>
        <v/>
      </c>
      <c r="L255" s="148"/>
      <c r="M255" s="148"/>
      <c r="N255" s="148"/>
      <c r="O255" s="142" t="str">
        <f>IF(C255="","",VLOOKUP(C255,※編集不可※選択項目!$A$2:$E$3,5,FALSE))</f>
        <v/>
      </c>
      <c r="P255" s="104"/>
      <c r="Q255" s="150"/>
      <c r="R255" s="49"/>
      <c r="S255" s="123"/>
      <c r="T255" s="86"/>
      <c r="U255" s="26"/>
      <c r="V255" s="22"/>
      <c r="W255" s="23"/>
      <c r="Y255" s="87">
        <f t="shared" si="44"/>
        <v>0</v>
      </c>
      <c r="Z255" s="87">
        <f t="shared" si="38"/>
        <v>0</v>
      </c>
      <c r="AA255" s="87" t="str">
        <f t="shared" si="45"/>
        <v/>
      </c>
      <c r="AB255" s="88">
        <f t="shared" si="46"/>
        <v>0</v>
      </c>
      <c r="AC255" s="88">
        <f t="shared" si="47"/>
        <v>0</v>
      </c>
    </row>
    <row r="256" spans="1:29" ht="25.15" customHeight="1" x14ac:dyDescent="0.15">
      <c r="A256" s="145">
        <f t="shared" si="37"/>
        <v>245</v>
      </c>
      <c r="B256" s="146" t="str">
        <f t="shared" si="39"/>
        <v/>
      </c>
      <c r="C256" s="147"/>
      <c r="D256" s="142" t="str">
        <f t="shared" si="40"/>
        <v/>
      </c>
      <c r="E256" s="142" t="str">
        <f t="shared" si="41"/>
        <v/>
      </c>
      <c r="F256" s="148"/>
      <c r="G256" s="148"/>
      <c r="H256" s="148"/>
      <c r="I256" s="142" t="str">
        <f t="shared" si="42"/>
        <v/>
      </c>
      <c r="J256" s="148"/>
      <c r="K256" s="144" t="str">
        <f t="shared" si="43"/>
        <v/>
      </c>
      <c r="L256" s="148"/>
      <c r="M256" s="148"/>
      <c r="N256" s="148"/>
      <c r="O256" s="142" t="str">
        <f>IF(C256="","",VLOOKUP(C256,※編集不可※選択項目!$A$2:$E$3,5,FALSE))</f>
        <v/>
      </c>
      <c r="P256" s="104"/>
      <c r="Q256" s="150"/>
      <c r="R256" s="49"/>
      <c r="S256" s="123"/>
      <c r="T256" s="86"/>
      <c r="U256" s="26"/>
      <c r="V256" s="22"/>
      <c r="W256" s="23"/>
      <c r="Y256" s="87">
        <f t="shared" si="44"/>
        <v>0</v>
      </c>
      <c r="Z256" s="87">
        <f t="shared" si="38"/>
        <v>0</v>
      </c>
      <c r="AA256" s="87" t="str">
        <f t="shared" si="45"/>
        <v/>
      </c>
      <c r="AB256" s="88">
        <f t="shared" si="46"/>
        <v>0</v>
      </c>
      <c r="AC256" s="88">
        <f t="shared" si="47"/>
        <v>0</v>
      </c>
    </row>
    <row r="257" spans="1:29" ht="25.15" customHeight="1" x14ac:dyDescent="0.15">
      <c r="A257" s="145">
        <f t="shared" si="37"/>
        <v>246</v>
      </c>
      <c r="B257" s="146" t="str">
        <f t="shared" si="39"/>
        <v/>
      </c>
      <c r="C257" s="147"/>
      <c r="D257" s="142" t="str">
        <f t="shared" si="40"/>
        <v/>
      </c>
      <c r="E257" s="142" t="str">
        <f t="shared" si="41"/>
        <v/>
      </c>
      <c r="F257" s="148"/>
      <c r="G257" s="148"/>
      <c r="H257" s="148"/>
      <c r="I257" s="142" t="str">
        <f t="shared" si="42"/>
        <v/>
      </c>
      <c r="J257" s="148"/>
      <c r="K257" s="144" t="str">
        <f t="shared" si="43"/>
        <v/>
      </c>
      <c r="L257" s="148"/>
      <c r="M257" s="148"/>
      <c r="N257" s="148"/>
      <c r="O257" s="142" t="str">
        <f>IF(C257="","",VLOOKUP(C257,※編集不可※選択項目!$A$2:$E$3,5,FALSE))</f>
        <v/>
      </c>
      <c r="P257" s="104"/>
      <c r="Q257" s="150"/>
      <c r="R257" s="49"/>
      <c r="S257" s="123"/>
      <c r="T257" s="86"/>
      <c r="U257" s="26"/>
      <c r="V257" s="22"/>
      <c r="W257" s="23"/>
      <c r="Y257" s="87">
        <f t="shared" si="44"/>
        <v>0</v>
      </c>
      <c r="Z257" s="87">
        <f t="shared" si="38"/>
        <v>0</v>
      </c>
      <c r="AA257" s="87" t="str">
        <f t="shared" si="45"/>
        <v/>
      </c>
      <c r="AB257" s="88">
        <f t="shared" si="46"/>
        <v>0</v>
      </c>
      <c r="AC257" s="88">
        <f t="shared" si="47"/>
        <v>0</v>
      </c>
    </row>
    <row r="258" spans="1:29" ht="25.15" customHeight="1" x14ac:dyDescent="0.15">
      <c r="A258" s="145">
        <f t="shared" si="37"/>
        <v>247</v>
      </c>
      <c r="B258" s="146" t="str">
        <f t="shared" si="39"/>
        <v/>
      </c>
      <c r="C258" s="147"/>
      <c r="D258" s="142" t="str">
        <f t="shared" si="40"/>
        <v/>
      </c>
      <c r="E258" s="142" t="str">
        <f t="shared" si="41"/>
        <v/>
      </c>
      <c r="F258" s="148"/>
      <c r="G258" s="148"/>
      <c r="H258" s="148"/>
      <c r="I258" s="142" t="str">
        <f t="shared" si="42"/>
        <v/>
      </c>
      <c r="J258" s="148"/>
      <c r="K258" s="144" t="str">
        <f t="shared" si="43"/>
        <v/>
      </c>
      <c r="L258" s="148"/>
      <c r="M258" s="148"/>
      <c r="N258" s="148"/>
      <c r="O258" s="142" t="str">
        <f>IF(C258="","",VLOOKUP(C258,※編集不可※選択項目!$A$2:$E$3,5,FALSE))</f>
        <v/>
      </c>
      <c r="P258" s="104"/>
      <c r="Q258" s="150"/>
      <c r="R258" s="49"/>
      <c r="S258" s="123"/>
      <c r="T258" s="86"/>
      <c r="U258" s="26"/>
      <c r="V258" s="22"/>
      <c r="W258" s="23"/>
      <c r="Y258" s="87">
        <f t="shared" si="44"/>
        <v>0</v>
      </c>
      <c r="Z258" s="87">
        <f t="shared" si="38"/>
        <v>0</v>
      </c>
      <c r="AA258" s="87" t="str">
        <f t="shared" si="45"/>
        <v/>
      </c>
      <c r="AB258" s="88">
        <f t="shared" si="46"/>
        <v>0</v>
      </c>
      <c r="AC258" s="88">
        <f t="shared" si="47"/>
        <v>0</v>
      </c>
    </row>
    <row r="259" spans="1:29" ht="25.15" customHeight="1" x14ac:dyDescent="0.15">
      <c r="A259" s="145">
        <f t="shared" si="37"/>
        <v>248</v>
      </c>
      <c r="B259" s="146" t="str">
        <f t="shared" si="39"/>
        <v/>
      </c>
      <c r="C259" s="147"/>
      <c r="D259" s="142" t="str">
        <f t="shared" si="40"/>
        <v/>
      </c>
      <c r="E259" s="142" t="str">
        <f t="shared" si="41"/>
        <v/>
      </c>
      <c r="F259" s="148"/>
      <c r="G259" s="148"/>
      <c r="H259" s="148"/>
      <c r="I259" s="142" t="str">
        <f t="shared" si="42"/>
        <v/>
      </c>
      <c r="J259" s="148"/>
      <c r="K259" s="144" t="str">
        <f t="shared" si="43"/>
        <v/>
      </c>
      <c r="L259" s="148"/>
      <c r="M259" s="148"/>
      <c r="N259" s="148"/>
      <c r="O259" s="142" t="str">
        <f>IF(C259="","",VLOOKUP(C259,※編集不可※選択項目!$A$2:$E$3,5,FALSE))</f>
        <v/>
      </c>
      <c r="P259" s="104"/>
      <c r="Q259" s="150"/>
      <c r="R259" s="49"/>
      <c r="S259" s="123"/>
      <c r="T259" s="86"/>
      <c r="U259" s="26"/>
      <c r="V259" s="22"/>
      <c r="W259" s="23"/>
      <c r="Y259" s="87">
        <f t="shared" si="44"/>
        <v>0</v>
      </c>
      <c r="Z259" s="87">
        <f t="shared" si="38"/>
        <v>0</v>
      </c>
      <c r="AA259" s="87" t="str">
        <f t="shared" si="45"/>
        <v/>
      </c>
      <c r="AB259" s="88">
        <f t="shared" si="46"/>
        <v>0</v>
      </c>
      <c r="AC259" s="88">
        <f t="shared" si="47"/>
        <v>0</v>
      </c>
    </row>
    <row r="260" spans="1:29" ht="25.15" customHeight="1" x14ac:dyDescent="0.15">
      <c r="A260" s="145">
        <f t="shared" si="37"/>
        <v>249</v>
      </c>
      <c r="B260" s="146" t="str">
        <f t="shared" si="39"/>
        <v/>
      </c>
      <c r="C260" s="147"/>
      <c r="D260" s="142" t="str">
        <f t="shared" si="40"/>
        <v/>
      </c>
      <c r="E260" s="142" t="str">
        <f t="shared" si="41"/>
        <v/>
      </c>
      <c r="F260" s="148"/>
      <c r="G260" s="148"/>
      <c r="H260" s="148"/>
      <c r="I260" s="142" t="str">
        <f t="shared" si="42"/>
        <v/>
      </c>
      <c r="J260" s="148"/>
      <c r="K260" s="144" t="str">
        <f t="shared" si="43"/>
        <v/>
      </c>
      <c r="L260" s="148"/>
      <c r="M260" s="148"/>
      <c r="N260" s="148"/>
      <c r="O260" s="142" t="str">
        <f>IF(C260="","",VLOOKUP(C260,※編集不可※選択項目!$A$2:$E$3,5,FALSE))</f>
        <v/>
      </c>
      <c r="P260" s="104"/>
      <c r="Q260" s="150"/>
      <c r="R260" s="49"/>
      <c r="S260" s="123"/>
      <c r="T260" s="86"/>
      <c r="U260" s="26"/>
      <c r="V260" s="22"/>
      <c r="W260" s="23"/>
      <c r="Y260" s="87">
        <f t="shared" si="44"/>
        <v>0</v>
      </c>
      <c r="Z260" s="87">
        <f t="shared" si="38"/>
        <v>0</v>
      </c>
      <c r="AA260" s="87" t="str">
        <f t="shared" si="45"/>
        <v/>
      </c>
      <c r="AB260" s="88">
        <f t="shared" si="46"/>
        <v>0</v>
      </c>
      <c r="AC260" s="88">
        <f t="shared" si="47"/>
        <v>0</v>
      </c>
    </row>
    <row r="261" spans="1:29" ht="25.15" customHeight="1" x14ac:dyDescent="0.15">
      <c r="A261" s="145">
        <f t="shared" si="37"/>
        <v>250</v>
      </c>
      <c r="B261" s="146" t="str">
        <f t="shared" si="39"/>
        <v/>
      </c>
      <c r="C261" s="147"/>
      <c r="D261" s="142" t="str">
        <f t="shared" si="40"/>
        <v/>
      </c>
      <c r="E261" s="142" t="str">
        <f t="shared" si="41"/>
        <v/>
      </c>
      <c r="F261" s="148"/>
      <c r="G261" s="148"/>
      <c r="H261" s="148"/>
      <c r="I261" s="142" t="str">
        <f t="shared" si="42"/>
        <v/>
      </c>
      <c r="J261" s="148"/>
      <c r="K261" s="144" t="str">
        <f t="shared" si="43"/>
        <v/>
      </c>
      <c r="L261" s="148"/>
      <c r="M261" s="148"/>
      <c r="N261" s="148"/>
      <c r="O261" s="142" t="str">
        <f>IF(C261="","",VLOOKUP(C261,※編集不可※選択項目!$A$2:$E$3,5,FALSE))</f>
        <v/>
      </c>
      <c r="P261" s="104"/>
      <c r="Q261" s="150"/>
      <c r="R261" s="49"/>
      <c r="S261" s="123"/>
      <c r="T261" s="86"/>
      <c r="U261" s="26"/>
      <c r="V261" s="22"/>
      <c r="W261" s="23"/>
      <c r="Y261" s="87">
        <f t="shared" si="44"/>
        <v>0</v>
      </c>
      <c r="Z261" s="87">
        <f t="shared" si="38"/>
        <v>0</v>
      </c>
      <c r="AA261" s="87" t="str">
        <f t="shared" si="45"/>
        <v/>
      </c>
      <c r="AB261" s="88">
        <f t="shared" si="46"/>
        <v>0</v>
      </c>
      <c r="AC261" s="88">
        <f t="shared" si="47"/>
        <v>0</v>
      </c>
    </row>
    <row r="262" spans="1:29" ht="25.15" customHeight="1" x14ac:dyDescent="0.15">
      <c r="A262" s="145">
        <f t="shared" si="37"/>
        <v>251</v>
      </c>
      <c r="B262" s="146" t="str">
        <f t="shared" si="39"/>
        <v/>
      </c>
      <c r="C262" s="147"/>
      <c r="D262" s="142" t="str">
        <f t="shared" si="40"/>
        <v/>
      </c>
      <c r="E262" s="142" t="str">
        <f t="shared" si="41"/>
        <v/>
      </c>
      <c r="F262" s="148"/>
      <c r="G262" s="148"/>
      <c r="H262" s="148"/>
      <c r="I262" s="142" t="str">
        <f t="shared" si="42"/>
        <v/>
      </c>
      <c r="J262" s="148"/>
      <c r="K262" s="144" t="str">
        <f t="shared" si="43"/>
        <v/>
      </c>
      <c r="L262" s="148"/>
      <c r="M262" s="148"/>
      <c r="N262" s="148"/>
      <c r="O262" s="142" t="str">
        <f>IF(C262="","",VLOOKUP(C262,※編集不可※選択項目!$A$2:$E$3,5,FALSE))</f>
        <v/>
      </c>
      <c r="P262" s="104"/>
      <c r="Q262" s="150"/>
      <c r="R262" s="49"/>
      <c r="S262" s="123"/>
      <c r="T262" s="86"/>
      <c r="U262" s="26"/>
      <c r="V262" s="22"/>
      <c r="W262" s="23"/>
      <c r="Y262" s="87">
        <f t="shared" si="44"/>
        <v>0</v>
      </c>
      <c r="Z262" s="87">
        <f t="shared" si="38"/>
        <v>0</v>
      </c>
      <c r="AA262" s="87" t="str">
        <f t="shared" si="45"/>
        <v/>
      </c>
      <c r="AB262" s="88">
        <f t="shared" si="46"/>
        <v>0</v>
      </c>
      <c r="AC262" s="88">
        <f t="shared" si="47"/>
        <v>0</v>
      </c>
    </row>
    <row r="263" spans="1:29" ht="25.15" customHeight="1" x14ac:dyDescent="0.15">
      <c r="A263" s="145">
        <f t="shared" si="37"/>
        <v>252</v>
      </c>
      <c r="B263" s="146" t="str">
        <f t="shared" si="39"/>
        <v/>
      </c>
      <c r="C263" s="147"/>
      <c r="D263" s="142" t="str">
        <f t="shared" si="40"/>
        <v/>
      </c>
      <c r="E263" s="142" t="str">
        <f t="shared" si="41"/>
        <v/>
      </c>
      <c r="F263" s="148"/>
      <c r="G263" s="148"/>
      <c r="H263" s="148"/>
      <c r="I263" s="142" t="str">
        <f t="shared" si="42"/>
        <v/>
      </c>
      <c r="J263" s="148"/>
      <c r="K263" s="144" t="str">
        <f t="shared" si="43"/>
        <v/>
      </c>
      <c r="L263" s="148"/>
      <c r="M263" s="148"/>
      <c r="N263" s="148"/>
      <c r="O263" s="142" t="str">
        <f>IF(C263="","",VLOOKUP(C263,※編集不可※選択項目!$A$2:$E$3,5,FALSE))</f>
        <v/>
      </c>
      <c r="P263" s="104"/>
      <c r="Q263" s="150"/>
      <c r="R263" s="49"/>
      <c r="S263" s="123"/>
      <c r="T263" s="86"/>
      <c r="U263" s="26"/>
      <c r="V263" s="22"/>
      <c r="W263" s="23"/>
      <c r="Y263" s="87">
        <f t="shared" si="44"/>
        <v>0</v>
      </c>
      <c r="Z263" s="87">
        <f t="shared" si="38"/>
        <v>0</v>
      </c>
      <c r="AA263" s="87" t="str">
        <f t="shared" si="45"/>
        <v/>
      </c>
      <c r="AB263" s="88">
        <f t="shared" si="46"/>
        <v>0</v>
      </c>
      <c r="AC263" s="88">
        <f t="shared" si="47"/>
        <v>0</v>
      </c>
    </row>
    <row r="264" spans="1:29" ht="25.15" customHeight="1" x14ac:dyDescent="0.15">
      <c r="A264" s="145">
        <f t="shared" si="37"/>
        <v>253</v>
      </c>
      <c r="B264" s="146" t="str">
        <f t="shared" si="39"/>
        <v/>
      </c>
      <c r="C264" s="147"/>
      <c r="D264" s="142" t="str">
        <f t="shared" si="40"/>
        <v/>
      </c>
      <c r="E264" s="142" t="str">
        <f t="shared" si="41"/>
        <v/>
      </c>
      <c r="F264" s="148"/>
      <c r="G264" s="148"/>
      <c r="H264" s="148"/>
      <c r="I264" s="142" t="str">
        <f t="shared" si="42"/>
        <v/>
      </c>
      <c r="J264" s="148"/>
      <c r="K264" s="144" t="str">
        <f t="shared" si="43"/>
        <v/>
      </c>
      <c r="L264" s="148"/>
      <c r="M264" s="148"/>
      <c r="N264" s="148"/>
      <c r="O264" s="142" t="str">
        <f>IF(C264="","",VLOOKUP(C264,※編集不可※選択項目!$A$2:$E$3,5,FALSE))</f>
        <v/>
      </c>
      <c r="P264" s="104"/>
      <c r="Q264" s="150"/>
      <c r="R264" s="49"/>
      <c r="S264" s="123"/>
      <c r="T264" s="86"/>
      <c r="U264" s="26"/>
      <c r="V264" s="22"/>
      <c r="W264" s="23"/>
      <c r="Y264" s="87">
        <f t="shared" si="44"/>
        <v>0</v>
      </c>
      <c r="Z264" s="87">
        <f t="shared" si="38"/>
        <v>0</v>
      </c>
      <c r="AA264" s="87" t="str">
        <f t="shared" si="45"/>
        <v/>
      </c>
      <c r="AB264" s="88">
        <f t="shared" si="46"/>
        <v>0</v>
      </c>
      <c r="AC264" s="88">
        <f t="shared" si="47"/>
        <v>0</v>
      </c>
    </row>
    <row r="265" spans="1:29" ht="25.15" customHeight="1" x14ac:dyDescent="0.15">
      <c r="A265" s="145">
        <f t="shared" si="37"/>
        <v>254</v>
      </c>
      <c r="B265" s="146" t="str">
        <f t="shared" si="39"/>
        <v/>
      </c>
      <c r="C265" s="147"/>
      <c r="D265" s="142" t="str">
        <f t="shared" si="40"/>
        <v/>
      </c>
      <c r="E265" s="142" t="str">
        <f t="shared" si="41"/>
        <v/>
      </c>
      <c r="F265" s="148"/>
      <c r="G265" s="148"/>
      <c r="H265" s="148"/>
      <c r="I265" s="142" t="str">
        <f t="shared" si="42"/>
        <v/>
      </c>
      <c r="J265" s="148"/>
      <c r="K265" s="144" t="str">
        <f t="shared" si="43"/>
        <v/>
      </c>
      <c r="L265" s="148"/>
      <c r="M265" s="148"/>
      <c r="N265" s="148"/>
      <c r="O265" s="142" t="str">
        <f>IF(C265="","",VLOOKUP(C265,※編集不可※選択項目!$A$2:$E$3,5,FALSE))</f>
        <v/>
      </c>
      <c r="P265" s="104"/>
      <c r="Q265" s="150"/>
      <c r="R265" s="49"/>
      <c r="S265" s="123"/>
      <c r="T265" s="86"/>
      <c r="U265" s="26"/>
      <c r="V265" s="22"/>
      <c r="W265" s="23"/>
      <c r="Y265" s="87">
        <f t="shared" si="44"/>
        <v>0</v>
      </c>
      <c r="Z265" s="87">
        <f t="shared" si="38"/>
        <v>0</v>
      </c>
      <c r="AA265" s="87" t="str">
        <f t="shared" si="45"/>
        <v/>
      </c>
      <c r="AB265" s="88">
        <f t="shared" si="46"/>
        <v>0</v>
      </c>
      <c r="AC265" s="88">
        <f t="shared" si="47"/>
        <v>0</v>
      </c>
    </row>
    <row r="266" spans="1:29" ht="25.15" customHeight="1" x14ac:dyDescent="0.15">
      <c r="A266" s="145">
        <f t="shared" si="37"/>
        <v>255</v>
      </c>
      <c r="B266" s="146" t="str">
        <f t="shared" si="39"/>
        <v/>
      </c>
      <c r="C266" s="147"/>
      <c r="D266" s="142" t="str">
        <f t="shared" si="40"/>
        <v/>
      </c>
      <c r="E266" s="142" t="str">
        <f t="shared" si="41"/>
        <v/>
      </c>
      <c r="F266" s="148"/>
      <c r="G266" s="148"/>
      <c r="H266" s="148"/>
      <c r="I266" s="142" t="str">
        <f t="shared" si="42"/>
        <v/>
      </c>
      <c r="J266" s="148"/>
      <c r="K266" s="144" t="str">
        <f t="shared" si="43"/>
        <v/>
      </c>
      <c r="L266" s="148"/>
      <c r="M266" s="148"/>
      <c r="N266" s="148"/>
      <c r="O266" s="142" t="str">
        <f>IF(C266="","",VLOOKUP(C266,※編集不可※選択項目!$A$2:$E$3,5,FALSE))</f>
        <v/>
      </c>
      <c r="P266" s="104"/>
      <c r="Q266" s="150"/>
      <c r="R266" s="49"/>
      <c r="S266" s="123"/>
      <c r="T266" s="86"/>
      <c r="U266" s="26"/>
      <c r="V266" s="22"/>
      <c r="W266" s="23"/>
      <c r="Y266" s="87">
        <f t="shared" si="44"/>
        <v>0</v>
      </c>
      <c r="Z266" s="87">
        <f t="shared" si="38"/>
        <v>0</v>
      </c>
      <c r="AA266" s="87" t="str">
        <f t="shared" si="45"/>
        <v/>
      </c>
      <c r="AB266" s="88">
        <f t="shared" si="46"/>
        <v>0</v>
      </c>
      <c r="AC266" s="88">
        <f t="shared" si="47"/>
        <v>0</v>
      </c>
    </row>
    <row r="267" spans="1:29" ht="25.15" customHeight="1" x14ac:dyDescent="0.15">
      <c r="A267" s="145">
        <f t="shared" si="37"/>
        <v>256</v>
      </c>
      <c r="B267" s="146" t="str">
        <f t="shared" si="39"/>
        <v/>
      </c>
      <c r="C267" s="147"/>
      <c r="D267" s="142" t="str">
        <f t="shared" si="40"/>
        <v/>
      </c>
      <c r="E267" s="142" t="str">
        <f t="shared" si="41"/>
        <v/>
      </c>
      <c r="F267" s="148"/>
      <c r="G267" s="148"/>
      <c r="H267" s="148"/>
      <c r="I267" s="142" t="str">
        <f t="shared" si="42"/>
        <v/>
      </c>
      <c r="J267" s="148"/>
      <c r="K267" s="144" t="str">
        <f t="shared" si="43"/>
        <v/>
      </c>
      <c r="L267" s="148"/>
      <c r="M267" s="148"/>
      <c r="N267" s="148"/>
      <c r="O267" s="142" t="str">
        <f>IF(C267="","",VLOOKUP(C267,※編集不可※選択項目!$A$2:$E$3,5,FALSE))</f>
        <v/>
      </c>
      <c r="P267" s="104"/>
      <c r="Q267" s="150"/>
      <c r="R267" s="49"/>
      <c r="S267" s="123"/>
      <c r="T267" s="86"/>
      <c r="U267" s="26"/>
      <c r="V267" s="22"/>
      <c r="W267" s="23"/>
      <c r="Y267" s="87">
        <f t="shared" si="44"/>
        <v>0</v>
      </c>
      <c r="Z267" s="87">
        <f t="shared" si="38"/>
        <v>0</v>
      </c>
      <c r="AA267" s="87" t="str">
        <f t="shared" si="45"/>
        <v/>
      </c>
      <c r="AB267" s="88">
        <f t="shared" si="46"/>
        <v>0</v>
      </c>
      <c r="AC267" s="88">
        <f t="shared" si="47"/>
        <v>0</v>
      </c>
    </row>
    <row r="268" spans="1:29" ht="25.15" customHeight="1" x14ac:dyDescent="0.15">
      <c r="A268" s="145">
        <f t="shared" ref="A268:A311" si="48">ROW()-11</f>
        <v>257</v>
      </c>
      <c r="B268" s="146" t="str">
        <f t="shared" si="39"/>
        <v/>
      </c>
      <c r="C268" s="147"/>
      <c r="D268" s="142" t="str">
        <f t="shared" si="40"/>
        <v/>
      </c>
      <c r="E268" s="142" t="str">
        <f t="shared" si="41"/>
        <v/>
      </c>
      <c r="F268" s="148"/>
      <c r="G268" s="148"/>
      <c r="H268" s="148"/>
      <c r="I268" s="142" t="str">
        <f t="shared" si="42"/>
        <v/>
      </c>
      <c r="J268" s="148"/>
      <c r="K268" s="144" t="str">
        <f t="shared" si="43"/>
        <v/>
      </c>
      <c r="L268" s="148"/>
      <c r="M268" s="148"/>
      <c r="N268" s="148"/>
      <c r="O268" s="142" t="str">
        <f>IF(C268="","",VLOOKUP(C268,※編集不可※選択項目!$A$2:$E$3,5,FALSE))</f>
        <v/>
      </c>
      <c r="P268" s="104"/>
      <c r="Q268" s="150"/>
      <c r="R268" s="49"/>
      <c r="S268" s="123"/>
      <c r="T268" s="86"/>
      <c r="U268" s="26"/>
      <c r="V268" s="22"/>
      <c r="W268" s="23"/>
      <c r="Y268" s="87">
        <f t="shared" si="44"/>
        <v>0</v>
      </c>
      <c r="Z268" s="87">
        <f t="shared" ref="Z268:Z311" si="49">IF(AND($G268&lt;&gt;"",COUNTIF($G268,"*■*")&gt;0,$Q268=""),1,0)</f>
        <v>0</v>
      </c>
      <c r="AA268" s="87" t="str">
        <f t="shared" si="45"/>
        <v/>
      </c>
      <c r="AB268" s="88">
        <f t="shared" si="46"/>
        <v>0</v>
      </c>
      <c r="AC268" s="88">
        <f t="shared" si="47"/>
        <v>0</v>
      </c>
    </row>
    <row r="269" spans="1:29" ht="25.15" customHeight="1" x14ac:dyDescent="0.15">
      <c r="A269" s="145">
        <f t="shared" si="48"/>
        <v>258</v>
      </c>
      <c r="B269" s="146" t="str">
        <f t="shared" ref="B269:B311" si="50">IF($C269="","","高性能ボイラ")</f>
        <v/>
      </c>
      <c r="C269" s="147"/>
      <c r="D269" s="142" t="str">
        <f t="shared" ref="D269:D311" si="51">IF($C$2="","",IF($B269&lt;&gt;"",$C$2,""))</f>
        <v/>
      </c>
      <c r="E269" s="142" t="str">
        <f t="shared" ref="E269:E311" si="52">IF($F$2="","",IF($B269&lt;&gt;"",$F$2,""))</f>
        <v/>
      </c>
      <c r="F269" s="148"/>
      <c r="G269" s="148"/>
      <c r="H269" s="148"/>
      <c r="I269" s="142" t="str">
        <f t="shared" ref="I269:I311" si="53">IF(G269="","",G269&amp;"["&amp;H269&amp;"]")</f>
        <v/>
      </c>
      <c r="J269" s="148"/>
      <c r="K269" s="144" t="str">
        <f t="shared" ref="K269:K311" si="54">IF(C269&lt;&gt;"",N(95),"")</f>
        <v/>
      </c>
      <c r="L269" s="148"/>
      <c r="M269" s="148"/>
      <c r="N269" s="148"/>
      <c r="O269" s="142" t="str">
        <f>IF(C269="","",VLOOKUP(C269,※編集不可※選択項目!$A$2:$E$3,5,FALSE))</f>
        <v/>
      </c>
      <c r="P269" s="104"/>
      <c r="Q269" s="150"/>
      <c r="R269" s="49"/>
      <c r="S269" s="123"/>
      <c r="T269" s="86"/>
      <c r="U269" s="26"/>
      <c r="V269" s="22"/>
      <c r="W269" s="23"/>
      <c r="Y269" s="87">
        <f t="shared" ref="Y269:Y311" si="55">IF(AND($C269&lt;&gt;"",OR(F269="",G269="",H269="",J269="",L269="",AND(M269="",N269=""))),1,0)</f>
        <v>0</v>
      </c>
      <c r="Z269" s="87">
        <f t="shared" si="49"/>
        <v>0</v>
      </c>
      <c r="AA269" s="87" t="str">
        <f t="shared" ref="AA269:AA311" si="56">TEXT(IF(G269="","",G269&amp;"["&amp;H269&amp;"]"),"G/標準")</f>
        <v/>
      </c>
      <c r="AB269" s="88">
        <f t="shared" ref="AB269:AB311" si="57">IF(AA269="",0,COUNTIF($AA$12:$AA$1048576,AA269))</f>
        <v>0</v>
      </c>
      <c r="AC269" s="88">
        <f t="shared" ref="AC269:AC311" si="58">IF($L269="",0,IF($K269&gt;$L269,1,0))</f>
        <v>0</v>
      </c>
    </row>
    <row r="270" spans="1:29" ht="25.15" customHeight="1" x14ac:dyDescent="0.15">
      <c r="A270" s="145">
        <f t="shared" si="48"/>
        <v>259</v>
      </c>
      <c r="B270" s="146" t="str">
        <f t="shared" si="50"/>
        <v/>
      </c>
      <c r="C270" s="147"/>
      <c r="D270" s="142" t="str">
        <f t="shared" si="51"/>
        <v/>
      </c>
      <c r="E270" s="142" t="str">
        <f t="shared" si="52"/>
        <v/>
      </c>
      <c r="F270" s="148"/>
      <c r="G270" s="148"/>
      <c r="H270" s="148"/>
      <c r="I270" s="142" t="str">
        <f t="shared" si="53"/>
        <v/>
      </c>
      <c r="J270" s="148"/>
      <c r="K270" s="144" t="str">
        <f t="shared" si="54"/>
        <v/>
      </c>
      <c r="L270" s="148"/>
      <c r="M270" s="148"/>
      <c r="N270" s="148"/>
      <c r="O270" s="142" t="str">
        <f>IF(C270="","",VLOOKUP(C270,※編集不可※選択項目!$A$2:$E$3,5,FALSE))</f>
        <v/>
      </c>
      <c r="P270" s="104"/>
      <c r="Q270" s="150"/>
      <c r="R270" s="49"/>
      <c r="S270" s="123"/>
      <c r="T270" s="86"/>
      <c r="U270" s="26"/>
      <c r="V270" s="22"/>
      <c r="W270" s="23"/>
      <c r="Y270" s="87">
        <f t="shared" si="55"/>
        <v>0</v>
      </c>
      <c r="Z270" s="87">
        <f t="shared" si="49"/>
        <v>0</v>
      </c>
      <c r="AA270" s="87" t="str">
        <f t="shared" si="56"/>
        <v/>
      </c>
      <c r="AB270" s="88">
        <f t="shared" si="57"/>
        <v>0</v>
      </c>
      <c r="AC270" s="88">
        <f t="shared" si="58"/>
        <v>0</v>
      </c>
    </row>
    <row r="271" spans="1:29" ht="25.15" customHeight="1" x14ac:dyDescent="0.15">
      <c r="A271" s="145">
        <f t="shared" si="48"/>
        <v>260</v>
      </c>
      <c r="B271" s="146" t="str">
        <f t="shared" si="50"/>
        <v/>
      </c>
      <c r="C271" s="147"/>
      <c r="D271" s="142" t="str">
        <f t="shared" si="51"/>
        <v/>
      </c>
      <c r="E271" s="142" t="str">
        <f t="shared" si="52"/>
        <v/>
      </c>
      <c r="F271" s="148"/>
      <c r="G271" s="148"/>
      <c r="H271" s="148"/>
      <c r="I271" s="142" t="str">
        <f t="shared" si="53"/>
        <v/>
      </c>
      <c r="J271" s="148"/>
      <c r="K271" s="144" t="str">
        <f t="shared" si="54"/>
        <v/>
      </c>
      <c r="L271" s="148"/>
      <c r="M271" s="148"/>
      <c r="N271" s="148"/>
      <c r="O271" s="142" t="str">
        <f>IF(C271="","",VLOOKUP(C271,※編集不可※選択項目!$A$2:$E$3,5,FALSE))</f>
        <v/>
      </c>
      <c r="P271" s="104"/>
      <c r="Q271" s="150"/>
      <c r="R271" s="49"/>
      <c r="S271" s="123"/>
      <c r="T271" s="86"/>
      <c r="U271" s="26"/>
      <c r="V271" s="22"/>
      <c r="W271" s="23"/>
      <c r="Y271" s="87">
        <f t="shared" si="55"/>
        <v>0</v>
      </c>
      <c r="Z271" s="87">
        <f t="shared" si="49"/>
        <v>0</v>
      </c>
      <c r="AA271" s="87" t="str">
        <f t="shared" si="56"/>
        <v/>
      </c>
      <c r="AB271" s="88">
        <f t="shared" si="57"/>
        <v>0</v>
      </c>
      <c r="AC271" s="88">
        <f t="shared" si="58"/>
        <v>0</v>
      </c>
    </row>
    <row r="272" spans="1:29" ht="25.15" customHeight="1" x14ac:dyDescent="0.15">
      <c r="A272" s="145">
        <f t="shared" si="48"/>
        <v>261</v>
      </c>
      <c r="B272" s="146" t="str">
        <f t="shared" si="50"/>
        <v/>
      </c>
      <c r="C272" s="147"/>
      <c r="D272" s="142" t="str">
        <f t="shared" si="51"/>
        <v/>
      </c>
      <c r="E272" s="142" t="str">
        <f t="shared" si="52"/>
        <v/>
      </c>
      <c r="F272" s="148"/>
      <c r="G272" s="148"/>
      <c r="H272" s="148"/>
      <c r="I272" s="142" t="str">
        <f t="shared" si="53"/>
        <v/>
      </c>
      <c r="J272" s="148"/>
      <c r="K272" s="144" t="str">
        <f t="shared" si="54"/>
        <v/>
      </c>
      <c r="L272" s="148"/>
      <c r="M272" s="148"/>
      <c r="N272" s="148"/>
      <c r="O272" s="142" t="str">
        <f>IF(C272="","",VLOOKUP(C272,※編集不可※選択項目!$A$2:$E$3,5,FALSE))</f>
        <v/>
      </c>
      <c r="P272" s="104"/>
      <c r="Q272" s="150"/>
      <c r="R272" s="49"/>
      <c r="S272" s="123"/>
      <c r="T272" s="86"/>
      <c r="U272" s="26"/>
      <c r="V272" s="22"/>
      <c r="W272" s="23"/>
      <c r="Y272" s="87">
        <f t="shared" si="55"/>
        <v>0</v>
      </c>
      <c r="Z272" s="87">
        <f t="shared" si="49"/>
        <v>0</v>
      </c>
      <c r="AA272" s="87" t="str">
        <f t="shared" si="56"/>
        <v/>
      </c>
      <c r="AB272" s="88">
        <f t="shared" si="57"/>
        <v>0</v>
      </c>
      <c r="AC272" s="88">
        <f t="shared" si="58"/>
        <v>0</v>
      </c>
    </row>
    <row r="273" spans="1:29" ht="25.15" customHeight="1" x14ac:dyDescent="0.15">
      <c r="A273" s="145">
        <f t="shared" si="48"/>
        <v>262</v>
      </c>
      <c r="B273" s="146" t="str">
        <f t="shared" si="50"/>
        <v/>
      </c>
      <c r="C273" s="147"/>
      <c r="D273" s="142" t="str">
        <f t="shared" si="51"/>
        <v/>
      </c>
      <c r="E273" s="142" t="str">
        <f t="shared" si="52"/>
        <v/>
      </c>
      <c r="F273" s="148"/>
      <c r="G273" s="148"/>
      <c r="H273" s="148"/>
      <c r="I273" s="142" t="str">
        <f t="shared" si="53"/>
        <v/>
      </c>
      <c r="J273" s="148"/>
      <c r="K273" s="144" t="str">
        <f t="shared" si="54"/>
        <v/>
      </c>
      <c r="L273" s="148"/>
      <c r="M273" s="148"/>
      <c r="N273" s="148"/>
      <c r="O273" s="142" t="str">
        <f>IF(C273="","",VLOOKUP(C273,※編集不可※選択項目!$A$2:$E$3,5,FALSE))</f>
        <v/>
      </c>
      <c r="P273" s="104"/>
      <c r="Q273" s="150"/>
      <c r="R273" s="49"/>
      <c r="S273" s="123"/>
      <c r="T273" s="86"/>
      <c r="U273" s="26"/>
      <c r="V273" s="22"/>
      <c r="W273" s="23"/>
      <c r="Y273" s="87">
        <f t="shared" si="55"/>
        <v>0</v>
      </c>
      <c r="Z273" s="87">
        <f t="shared" si="49"/>
        <v>0</v>
      </c>
      <c r="AA273" s="87" t="str">
        <f t="shared" si="56"/>
        <v/>
      </c>
      <c r="AB273" s="88">
        <f t="shared" si="57"/>
        <v>0</v>
      </c>
      <c r="AC273" s="88">
        <f t="shared" si="58"/>
        <v>0</v>
      </c>
    </row>
    <row r="274" spans="1:29" ht="25.15" customHeight="1" x14ac:dyDescent="0.15">
      <c r="A274" s="145">
        <f t="shared" si="48"/>
        <v>263</v>
      </c>
      <c r="B274" s="146" t="str">
        <f t="shared" si="50"/>
        <v/>
      </c>
      <c r="C274" s="147"/>
      <c r="D274" s="142" t="str">
        <f t="shared" si="51"/>
        <v/>
      </c>
      <c r="E274" s="142" t="str">
        <f t="shared" si="52"/>
        <v/>
      </c>
      <c r="F274" s="148"/>
      <c r="G274" s="148"/>
      <c r="H274" s="148"/>
      <c r="I274" s="142" t="str">
        <f t="shared" si="53"/>
        <v/>
      </c>
      <c r="J274" s="148"/>
      <c r="K274" s="144" t="str">
        <f t="shared" si="54"/>
        <v/>
      </c>
      <c r="L274" s="148"/>
      <c r="M274" s="148"/>
      <c r="N274" s="148"/>
      <c r="O274" s="142" t="str">
        <f>IF(C274="","",VLOOKUP(C274,※編集不可※選択項目!$A$2:$E$3,5,FALSE))</f>
        <v/>
      </c>
      <c r="P274" s="104"/>
      <c r="Q274" s="150"/>
      <c r="R274" s="49"/>
      <c r="S274" s="123"/>
      <c r="T274" s="86"/>
      <c r="U274" s="26"/>
      <c r="V274" s="22"/>
      <c r="W274" s="23"/>
      <c r="Y274" s="87">
        <f t="shared" si="55"/>
        <v>0</v>
      </c>
      <c r="Z274" s="87">
        <f t="shared" si="49"/>
        <v>0</v>
      </c>
      <c r="AA274" s="87" t="str">
        <f t="shared" si="56"/>
        <v/>
      </c>
      <c r="AB274" s="88">
        <f t="shared" si="57"/>
        <v>0</v>
      </c>
      <c r="AC274" s="88">
        <f t="shared" si="58"/>
        <v>0</v>
      </c>
    </row>
    <row r="275" spans="1:29" ht="25.15" customHeight="1" x14ac:dyDescent="0.15">
      <c r="A275" s="145">
        <f t="shared" si="48"/>
        <v>264</v>
      </c>
      <c r="B275" s="146" t="str">
        <f t="shared" si="50"/>
        <v/>
      </c>
      <c r="C275" s="147"/>
      <c r="D275" s="142" t="str">
        <f t="shared" si="51"/>
        <v/>
      </c>
      <c r="E275" s="142" t="str">
        <f t="shared" si="52"/>
        <v/>
      </c>
      <c r="F275" s="148"/>
      <c r="G275" s="148"/>
      <c r="H275" s="148"/>
      <c r="I275" s="142" t="str">
        <f t="shared" si="53"/>
        <v/>
      </c>
      <c r="J275" s="148"/>
      <c r="K275" s="144" t="str">
        <f t="shared" si="54"/>
        <v/>
      </c>
      <c r="L275" s="148"/>
      <c r="M275" s="148"/>
      <c r="N275" s="148"/>
      <c r="O275" s="142" t="str">
        <f>IF(C275="","",VLOOKUP(C275,※編集不可※選択項目!$A$2:$E$3,5,FALSE))</f>
        <v/>
      </c>
      <c r="P275" s="104"/>
      <c r="Q275" s="150"/>
      <c r="R275" s="49"/>
      <c r="S275" s="123"/>
      <c r="T275" s="86"/>
      <c r="U275" s="26"/>
      <c r="V275" s="22"/>
      <c r="W275" s="23"/>
      <c r="Y275" s="87">
        <f t="shared" si="55"/>
        <v>0</v>
      </c>
      <c r="Z275" s="87">
        <f t="shared" si="49"/>
        <v>0</v>
      </c>
      <c r="AA275" s="87" t="str">
        <f t="shared" si="56"/>
        <v/>
      </c>
      <c r="AB275" s="88">
        <f t="shared" si="57"/>
        <v>0</v>
      </c>
      <c r="AC275" s="88">
        <f t="shared" si="58"/>
        <v>0</v>
      </c>
    </row>
    <row r="276" spans="1:29" ht="25.15" customHeight="1" x14ac:dyDescent="0.15">
      <c r="A276" s="145">
        <f t="shared" si="48"/>
        <v>265</v>
      </c>
      <c r="B276" s="146" t="str">
        <f t="shared" si="50"/>
        <v/>
      </c>
      <c r="C276" s="147"/>
      <c r="D276" s="142" t="str">
        <f t="shared" si="51"/>
        <v/>
      </c>
      <c r="E276" s="142" t="str">
        <f t="shared" si="52"/>
        <v/>
      </c>
      <c r="F276" s="148"/>
      <c r="G276" s="148"/>
      <c r="H276" s="148"/>
      <c r="I276" s="142" t="str">
        <f t="shared" si="53"/>
        <v/>
      </c>
      <c r="J276" s="148"/>
      <c r="K276" s="144" t="str">
        <f t="shared" si="54"/>
        <v/>
      </c>
      <c r="L276" s="148"/>
      <c r="M276" s="148"/>
      <c r="N276" s="148"/>
      <c r="O276" s="142" t="str">
        <f>IF(C276="","",VLOOKUP(C276,※編集不可※選択項目!$A$2:$E$3,5,FALSE))</f>
        <v/>
      </c>
      <c r="P276" s="104"/>
      <c r="Q276" s="150"/>
      <c r="R276" s="49"/>
      <c r="S276" s="123"/>
      <c r="T276" s="86"/>
      <c r="U276" s="26"/>
      <c r="V276" s="22"/>
      <c r="W276" s="23"/>
      <c r="Y276" s="87">
        <f t="shared" si="55"/>
        <v>0</v>
      </c>
      <c r="Z276" s="87">
        <f t="shared" si="49"/>
        <v>0</v>
      </c>
      <c r="AA276" s="87" t="str">
        <f t="shared" si="56"/>
        <v/>
      </c>
      <c r="AB276" s="88">
        <f t="shared" si="57"/>
        <v>0</v>
      </c>
      <c r="AC276" s="88">
        <f t="shared" si="58"/>
        <v>0</v>
      </c>
    </row>
    <row r="277" spans="1:29" ht="25.15" customHeight="1" x14ac:dyDescent="0.15">
      <c r="A277" s="145">
        <f t="shared" si="48"/>
        <v>266</v>
      </c>
      <c r="B277" s="146" t="str">
        <f t="shared" si="50"/>
        <v/>
      </c>
      <c r="C277" s="147"/>
      <c r="D277" s="142" t="str">
        <f t="shared" si="51"/>
        <v/>
      </c>
      <c r="E277" s="142" t="str">
        <f t="shared" si="52"/>
        <v/>
      </c>
      <c r="F277" s="148"/>
      <c r="G277" s="148"/>
      <c r="H277" s="148"/>
      <c r="I277" s="142" t="str">
        <f t="shared" si="53"/>
        <v/>
      </c>
      <c r="J277" s="148"/>
      <c r="K277" s="144" t="str">
        <f t="shared" si="54"/>
        <v/>
      </c>
      <c r="L277" s="148"/>
      <c r="M277" s="148"/>
      <c r="N277" s="148"/>
      <c r="O277" s="142" t="str">
        <f>IF(C277="","",VLOOKUP(C277,※編集不可※選択項目!$A$2:$E$3,5,FALSE))</f>
        <v/>
      </c>
      <c r="P277" s="104"/>
      <c r="Q277" s="150"/>
      <c r="R277" s="49"/>
      <c r="S277" s="123"/>
      <c r="T277" s="86"/>
      <c r="U277" s="26"/>
      <c r="V277" s="22"/>
      <c r="W277" s="23"/>
      <c r="Y277" s="87">
        <f t="shared" si="55"/>
        <v>0</v>
      </c>
      <c r="Z277" s="87">
        <f t="shared" si="49"/>
        <v>0</v>
      </c>
      <c r="AA277" s="87" t="str">
        <f t="shared" si="56"/>
        <v/>
      </c>
      <c r="AB277" s="88">
        <f t="shared" si="57"/>
        <v>0</v>
      </c>
      <c r="AC277" s="88">
        <f t="shared" si="58"/>
        <v>0</v>
      </c>
    </row>
    <row r="278" spans="1:29" ht="25.15" customHeight="1" x14ac:dyDescent="0.15">
      <c r="A278" s="145">
        <f t="shared" si="48"/>
        <v>267</v>
      </c>
      <c r="B278" s="146" t="str">
        <f t="shared" si="50"/>
        <v/>
      </c>
      <c r="C278" s="147"/>
      <c r="D278" s="142" t="str">
        <f t="shared" si="51"/>
        <v/>
      </c>
      <c r="E278" s="142" t="str">
        <f t="shared" si="52"/>
        <v/>
      </c>
      <c r="F278" s="148"/>
      <c r="G278" s="148"/>
      <c r="H278" s="148"/>
      <c r="I278" s="142" t="str">
        <f t="shared" si="53"/>
        <v/>
      </c>
      <c r="J278" s="148"/>
      <c r="K278" s="144" t="str">
        <f t="shared" si="54"/>
        <v/>
      </c>
      <c r="L278" s="148"/>
      <c r="M278" s="148"/>
      <c r="N278" s="148"/>
      <c r="O278" s="142" t="str">
        <f>IF(C278="","",VLOOKUP(C278,※編集不可※選択項目!$A$2:$E$3,5,FALSE))</f>
        <v/>
      </c>
      <c r="P278" s="104"/>
      <c r="Q278" s="150"/>
      <c r="R278" s="49"/>
      <c r="S278" s="123"/>
      <c r="T278" s="86"/>
      <c r="U278" s="26"/>
      <c r="V278" s="22"/>
      <c r="W278" s="23"/>
      <c r="Y278" s="87">
        <f t="shared" si="55"/>
        <v>0</v>
      </c>
      <c r="Z278" s="87">
        <f t="shared" si="49"/>
        <v>0</v>
      </c>
      <c r="AA278" s="87" t="str">
        <f t="shared" si="56"/>
        <v/>
      </c>
      <c r="AB278" s="88">
        <f t="shared" si="57"/>
        <v>0</v>
      </c>
      <c r="AC278" s="88">
        <f t="shared" si="58"/>
        <v>0</v>
      </c>
    </row>
    <row r="279" spans="1:29" ht="25.15" customHeight="1" x14ac:dyDescent="0.15">
      <c r="A279" s="145">
        <f t="shared" si="48"/>
        <v>268</v>
      </c>
      <c r="B279" s="146" t="str">
        <f t="shared" si="50"/>
        <v/>
      </c>
      <c r="C279" s="147"/>
      <c r="D279" s="142" t="str">
        <f t="shared" si="51"/>
        <v/>
      </c>
      <c r="E279" s="142" t="str">
        <f t="shared" si="52"/>
        <v/>
      </c>
      <c r="F279" s="148"/>
      <c r="G279" s="148"/>
      <c r="H279" s="148"/>
      <c r="I279" s="142" t="str">
        <f t="shared" si="53"/>
        <v/>
      </c>
      <c r="J279" s="148"/>
      <c r="K279" s="144" t="str">
        <f t="shared" si="54"/>
        <v/>
      </c>
      <c r="L279" s="148"/>
      <c r="M279" s="148"/>
      <c r="N279" s="148"/>
      <c r="O279" s="142" t="str">
        <f>IF(C279="","",VLOOKUP(C279,※編集不可※選択項目!$A$2:$E$3,5,FALSE))</f>
        <v/>
      </c>
      <c r="P279" s="104"/>
      <c r="Q279" s="150"/>
      <c r="R279" s="49"/>
      <c r="S279" s="123"/>
      <c r="T279" s="86"/>
      <c r="U279" s="26"/>
      <c r="V279" s="22"/>
      <c r="W279" s="23"/>
      <c r="Y279" s="87">
        <f t="shared" si="55"/>
        <v>0</v>
      </c>
      <c r="Z279" s="87">
        <f t="shared" si="49"/>
        <v>0</v>
      </c>
      <c r="AA279" s="87" t="str">
        <f t="shared" si="56"/>
        <v/>
      </c>
      <c r="AB279" s="88">
        <f t="shared" si="57"/>
        <v>0</v>
      </c>
      <c r="AC279" s="88">
        <f t="shared" si="58"/>
        <v>0</v>
      </c>
    </row>
    <row r="280" spans="1:29" ht="25.15" customHeight="1" x14ac:dyDescent="0.15">
      <c r="A280" s="145">
        <f t="shared" si="48"/>
        <v>269</v>
      </c>
      <c r="B280" s="146" t="str">
        <f t="shared" si="50"/>
        <v/>
      </c>
      <c r="C280" s="147"/>
      <c r="D280" s="142" t="str">
        <f t="shared" si="51"/>
        <v/>
      </c>
      <c r="E280" s="142" t="str">
        <f t="shared" si="52"/>
        <v/>
      </c>
      <c r="F280" s="148"/>
      <c r="G280" s="148"/>
      <c r="H280" s="148"/>
      <c r="I280" s="142" t="str">
        <f t="shared" si="53"/>
        <v/>
      </c>
      <c r="J280" s="148"/>
      <c r="K280" s="144" t="str">
        <f t="shared" si="54"/>
        <v/>
      </c>
      <c r="L280" s="148"/>
      <c r="M280" s="148"/>
      <c r="N280" s="148"/>
      <c r="O280" s="142" t="str">
        <f>IF(C280="","",VLOOKUP(C280,※編集不可※選択項目!$A$2:$E$3,5,FALSE))</f>
        <v/>
      </c>
      <c r="P280" s="104"/>
      <c r="Q280" s="150"/>
      <c r="R280" s="49"/>
      <c r="S280" s="123"/>
      <c r="T280" s="86"/>
      <c r="U280" s="26"/>
      <c r="V280" s="22"/>
      <c r="W280" s="23"/>
      <c r="Y280" s="87">
        <f t="shared" si="55"/>
        <v>0</v>
      </c>
      <c r="Z280" s="87">
        <f t="shared" si="49"/>
        <v>0</v>
      </c>
      <c r="AA280" s="87" t="str">
        <f t="shared" si="56"/>
        <v/>
      </c>
      <c r="AB280" s="88">
        <f t="shared" si="57"/>
        <v>0</v>
      </c>
      <c r="AC280" s="88">
        <f t="shared" si="58"/>
        <v>0</v>
      </c>
    </row>
    <row r="281" spans="1:29" ht="25.15" customHeight="1" x14ac:dyDescent="0.15">
      <c r="A281" s="145">
        <f t="shared" si="48"/>
        <v>270</v>
      </c>
      <c r="B281" s="146" t="str">
        <f t="shared" si="50"/>
        <v/>
      </c>
      <c r="C281" s="147"/>
      <c r="D281" s="142" t="str">
        <f t="shared" si="51"/>
        <v/>
      </c>
      <c r="E281" s="142" t="str">
        <f t="shared" si="52"/>
        <v/>
      </c>
      <c r="F281" s="148"/>
      <c r="G281" s="148"/>
      <c r="H281" s="148"/>
      <c r="I281" s="142" t="str">
        <f t="shared" si="53"/>
        <v/>
      </c>
      <c r="J281" s="148"/>
      <c r="K281" s="144" t="str">
        <f t="shared" si="54"/>
        <v/>
      </c>
      <c r="L281" s="148"/>
      <c r="M281" s="148"/>
      <c r="N281" s="148"/>
      <c r="O281" s="142" t="str">
        <f>IF(C281="","",VLOOKUP(C281,※編集不可※選択項目!$A$2:$E$3,5,FALSE))</f>
        <v/>
      </c>
      <c r="P281" s="104"/>
      <c r="Q281" s="150"/>
      <c r="R281" s="49"/>
      <c r="S281" s="123"/>
      <c r="T281" s="86"/>
      <c r="U281" s="26"/>
      <c r="V281" s="22"/>
      <c r="W281" s="23"/>
      <c r="Y281" s="87">
        <f t="shared" si="55"/>
        <v>0</v>
      </c>
      <c r="Z281" s="87">
        <f t="shared" si="49"/>
        <v>0</v>
      </c>
      <c r="AA281" s="87" t="str">
        <f t="shared" si="56"/>
        <v/>
      </c>
      <c r="AB281" s="88">
        <f t="shared" si="57"/>
        <v>0</v>
      </c>
      <c r="AC281" s="88">
        <f t="shared" si="58"/>
        <v>0</v>
      </c>
    </row>
    <row r="282" spans="1:29" ht="25.15" customHeight="1" x14ac:dyDescent="0.15">
      <c r="A282" s="145">
        <f t="shared" si="48"/>
        <v>271</v>
      </c>
      <c r="B282" s="146" t="str">
        <f t="shared" si="50"/>
        <v/>
      </c>
      <c r="C282" s="147"/>
      <c r="D282" s="142" t="str">
        <f t="shared" si="51"/>
        <v/>
      </c>
      <c r="E282" s="142" t="str">
        <f t="shared" si="52"/>
        <v/>
      </c>
      <c r="F282" s="148"/>
      <c r="G282" s="148"/>
      <c r="H282" s="148"/>
      <c r="I282" s="142" t="str">
        <f t="shared" si="53"/>
        <v/>
      </c>
      <c r="J282" s="148"/>
      <c r="K282" s="144" t="str">
        <f t="shared" si="54"/>
        <v/>
      </c>
      <c r="L282" s="148"/>
      <c r="M282" s="148"/>
      <c r="N282" s="148"/>
      <c r="O282" s="142" t="str">
        <f>IF(C282="","",VLOOKUP(C282,※編集不可※選択項目!$A$2:$E$3,5,FALSE))</f>
        <v/>
      </c>
      <c r="P282" s="104"/>
      <c r="Q282" s="150"/>
      <c r="R282" s="49"/>
      <c r="S282" s="123"/>
      <c r="T282" s="86"/>
      <c r="U282" s="26"/>
      <c r="V282" s="22"/>
      <c r="W282" s="23"/>
      <c r="Y282" s="87">
        <f t="shared" si="55"/>
        <v>0</v>
      </c>
      <c r="Z282" s="87">
        <f t="shared" si="49"/>
        <v>0</v>
      </c>
      <c r="AA282" s="87" t="str">
        <f t="shared" si="56"/>
        <v/>
      </c>
      <c r="AB282" s="88">
        <f t="shared" si="57"/>
        <v>0</v>
      </c>
      <c r="AC282" s="88">
        <f t="shared" si="58"/>
        <v>0</v>
      </c>
    </row>
    <row r="283" spans="1:29" ht="25.15" customHeight="1" x14ac:dyDescent="0.15">
      <c r="A283" s="145">
        <f t="shared" si="48"/>
        <v>272</v>
      </c>
      <c r="B283" s="146" t="str">
        <f t="shared" si="50"/>
        <v/>
      </c>
      <c r="C283" s="147"/>
      <c r="D283" s="142" t="str">
        <f t="shared" si="51"/>
        <v/>
      </c>
      <c r="E283" s="142" t="str">
        <f t="shared" si="52"/>
        <v/>
      </c>
      <c r="F283" s="148"/>
      <c r="G283" s="148"/>
      <c r="H283" s="148"/>
      <c r="I283" s="142" t="str">
        <f t="shared" si="53"/>
        <v/>
      </c>
      <c r="J283" s="148"/>
      <c r="K283" s="144" t="str">
        <f t="shared" si="54"/>
        <v/>
      </c>
      <c r="L283" s="148"/>
      <c r="M283" s="148"/>
      <c r="N283" s="148"/>
      <c r="O283" s="142" t="str">
        <f>IF(C283="","",VLOOKUP(C283,※編集不可※選択項目!$A$2:$E$3,5,FALSE))</f>
        <v/>
      </c>
      <c r="P283" s="104"/>
      <c r="Q283" s="150"/>
      <c r="R283" s="49"/>
      <c r="S283" s="123"/>
      <c r="T283" s="86"/>
      <c r="U283" s="26"/>
      <c r="V283" s="22"/>
      <c r="W283" s="23"/>
      <c r="Y283" s="87">
        <f t="shared" si="55"/>
        <v>0</v>
      </c>
      <c r="Z283" s="87">
        <f t="shared" si="49"/>
        <v>0</v>
      </c>
      <c r="AA283" s="87" t="str">
        <f t="shared" si="56"/>
        <v/>
      </c>
      <c r="AB283" s="88">
        <f t="shared" si="57"/>
        <v>0</v>
      </c>
      <c r="AC283" s="88">
        <f t="shared" si="58"/>
        <v>0</v>
      </c>
    </row>
    <row r="284" spans="1:29" ht="25.15" customHeight="1" x14ac:dyDescent="0.15">
      <c r="A284" s="145">
        <f t="shared" si="48"/>
        <v>273</v>
      </c>
      <c r="B284" s="146" t="str">
        <f t="shared" si="50"/>
        <v/>
      </c>
      <c r="C284" s="147"/>
      <c r="D284" s="142" t="str">
        <f t="shared" si="51"/>
        <v/>
      </c>
      <c r="E284" s="142" t="str">
        <f t="shared" si="52"/>
        <v/>
      </c>
      <c r="F284" s="148"/>
      <c r="G284" s="148"/>
      <c r="H284" s="148"/>
      <c r="I284" s="142" t="str">
        <f t="shared" si="53"/>
        <v/>
      </c>
      <c r="J284" s="148"/>
      <c r="K284" s="144" t="str">
        <f t="shared" si="54"/>
        <v/>
      </c>
      <c r="L284" s="148"/>
      <c r="M284" s="148"/>
      <c r="N284" s="148"/>
      <c r="O284" s="142" t="str">
        <f>IF(C284="","",VLOOKUP(C284,※編集不可※選択項目!$A$2:$E$3,5,FALSE))</f>
        <v/>
      </c>
      <c r="P284" s="104"/>
      <c r="Q284" s="150"/>
      <c r="R284" s="49"/>
      <c r="S284" s="123"/>
      <c r="T284" s="86"/>
      <c r="U284" s="26"/>
      <c r="V284" s="22"/>
      <c r="W284" s="23"/>
      <c r="Y284" s="87">
        <f t="shared" si="55"/>
        <v>0</v>
      </c>
      <c r="Z284" s="87">
        <f t="shared" si="49"/>
        <v>0</v>
      </c>
      <c r="AA284" s="87" t="str">
        <f t="shared" si="56"/>
        <v/>
      </c>
      <c r="AB284" s="88">
        <f t="shared" si="57"/>
        <v>0</v>
      </c>
      <c r="AC284" s="88">
        <f t="shared" si="58"/>
        <v>0</v>
      </c>
    </row>
    <row r="285" spans="1:29" ht="25.15" customHeight="1" x14ac:dyDescent="0.15">
      <c r="A285" s="145">
        <f t="shared" si="48"/>
        <v>274</v>
      </c>
      <c r="B285" s="146" t="str">
        <f t="shared" si="50"/>
        <v/>
      </c>
      <c r="C285" s="147"/>
      <c r="D285" s="142" t="str">
        <f t="shared" si="51"/>
        <v/>
      </c>
      <c r="E285" s="142" t="str">
        <f t="shared" si="52"/>
        <v/>
      </c>
      <c r="F285" s="148"/>
      <c r="G285" s="148"/>
      <c r="H285" s="148"/>
      <c r="I285" s="142" t="str">
        <f t="shared" si="53"/>
        <v/>
      </c>
      <c r="J285" s="148"/>
      <c r="K285" s="144" t="str">
        <f t="shared" si="54"/>
        <v/>
      </c>
      <c r="L285" s="148"/>
      <c r="M285" s="148"/>
      <c r="N285" s="148"/>
      <c r="O285" s="142" t="str">
        <f>IF(C285="","",VLOOKUP(C285,※編集不可※選択項目!$A$2:$E$3,5,FALSE))</f>
        <v/>
      </c>
      <c r="P285" s="104"/>
      <c r="Q285" s="150"/>
      <c r="R285" s="49"/>
      <c r="S285" s="123"/>
      <c r="T285" s="86"/>
      <c r="U285" s="26"/>
      <c r="V285" s="22"/>
      <c r="W285" s="23"/>
      <c r="Y285" s="87">
        <f t="shared" si="55"/>
        <v>0</v>
      </c>
      <c r="Z285" s="87">
        <f t="shared" si="49"/>
        <v>0</v>
      </c>
      <c r="AA285" s="87" t="str">
        <f t="shared" si="56"/>
        <v/>
      </c>
      <c r="AB285" s="88">
        <f t="shared" si="57"/>
        <v>0</v>
      </c>
      <c r="AC285" s="88">
        <f t="shared" si="58"/>
        <v>0</v>
      </c>
    </row>
    <row r="286" spans="1:29" ht="25.15" customHeight="1" x14ac:dyDescent="0.15">
      <c r="A286" s="145">
        <f t="shared" si="48"/>
        <v>275</v>
      </c>
      <c r="B286" s="146" t="str">
        <f t="shared" si="50"/>
        <v/>
      </c>
      <c r="C286" s="147"/>
      <c r="D286" s="142" t="str">
        <f t="shared" si="51"/>
        <v/>
      </c>
      <c r="E286" s="142" t="str">
        <f t="shared" si="52"/>
        <v/>
      </c>
      <c r="F286" s="148"/>
      <c r="G286" s="148"/>
      <c r="H286" s="148"/>
      <c r="I286" s="142" t="str">
        <f t="shared" si="53"/>
        <v/>
      </c>
      <c r="J286" s="148"/>
      <c r="K286" s="144" t="str">
        <f t="shared" si="54"/>
        <v/>
      </c>
      <c r="L286" s="148"/>
      <c r="M286" s="148"/>
      <c r="N286" s="148"/>
      <c r="O286" s="142" t="str">
        <f>IF(C286="","",VLOOKUP(C286,※編集不可※選択項目!$A$2:$E$3,5,FALSE))</f>
        <v/>
      </c>
      <c r="P286" s="104"/>
      <c r="Q286" s="150"/>
      <c r="R286" s="49"/>
      <c r="S286" s="123"/>
      <c r="T286" s="86"/>
      <c r="U286" s="26"/>
      <c r="V286" s="22"/>
      <c r="W286" s="23"/>
      <c r="Y286" s="87">
        <f t="shared" si="55"/>
        <v>0</v>
      </c>
      <c r="Z286" s="87">
        <f t="shared" si="49"/>
        <v>0</v>
      </c>
      <c r="AA286" s="87" t="str">
        <f t="shared" si="56"/>
        <v/>
      </c>
      <c r="AB286" s="88">
        <f t="shared" si="57"/>
        <v>0</v>
      </c>
      <c r="AC286" s="88">
        <f t="shared" si="58"/>
        <v>0</v>
      </c>
    </row>
    <row r="287" spans="1:29" ht="25.15" customHeight="1" x14ac:dyDescent="0.15">
      <c r="A287" s="145">
        <f t="shared" si="48"/>
        <v>276</v>
      </c>
      <c r="B287" s="146" t="str">
        <f t="shared" si="50"/>
        <v/>
      </c>
      <c r="C287" s="147"/>
      <c r="D287" s="142" t="str">
        <f t="shared" si="51"/>
        <v/>
      </c>
      <c r="E287" s="142" t="str">
        <f t="shared" si="52"/>
        <v/>
      </c>
      <c r="F287" s="148"/>
      <c r="G287" s="148"/>
      <c r="H287" s="148"/>
      <c r="I287" s="142" t="str">
        <f t="shared" si="53"/>
        <v/>
      </c>
      <c r="J287" s="148"/>
      <c r="K287" s="144" t="str">
        <f t="shared" si="54"/>
        <v/>
      </c>
      <c r="L287" s="148"/>
      <c r="M287" s="148"/>
      <c r="N287" s="148"/>
      <c r="O287" s="142" t="str">
        <f>IF(C287="","",VLOOKUP(C287,※編集不可※選択項目!$A$2:$E$3,5,FALSE))</f>
        <v/>
      </c>
      <c r="P287" s="104"/>
      <c r="Q287" s="150"/>
      <c r="R287" s="49"/>
      <c r="S287" s="123"/>
      <c r="T287" s="86"/>
      <c r="U287" s="26"/>
      <c r="V287" s="22"/>
      <c r="W287" s="23"/>
      <c r="Y287" s="87">
        <f t="shared" si="55"/>
        <v>0</v>
      </c>
      <c r="Z287" s="87">
        <f t="shared" si="49"/>
        <v>0</v>
      </c>
      <c r="AA287" s="87" t="str">
        <f t="shared" si="56"/>
        <v/>
      </c>
      <c r="AB287" s="88">
        <f t="shared" si="57"/>
        <v>0</v>
      </c>
      <c r="AC287" s="88">
        <f t="shared" si="58"/>
        <v>0</v>
      </c>
    </row>
    <row r="288" spans="1:29" ht="25.15" customHeight="1" x14ac:dyDescent="0.15">
      <c r="A288" s="145">
        <f t="shared" si="48"/>
        <v>277</v>
      </c>
      <c r="B288" s="146" t="str">
        <f t="shared" si="50"/>
        <v/>
      </c>
      <c r="C288" s="147"/>
      <c r="D288" s="142" t="str">
        <f t="shared" si="51"/>
        <v/>
      </c>
      <c r="E288" s="142" t="str">
        <f t="shared" si="52"/>
        <v/>
      </c>
      <c r="F288" s="148"/>
      <c r="G288" s="148"/>
      <c r="H288" s="148"/>
      <c r="I288" s="142" t="str">
        <f t="shared" si="53"/>
        <v/>
      </c>
      <c r="J288" s="148"/>
      <c r="K288" s="144" t="str">
        <f t="shared" si="54"/>
        <v/>
      </c>
      <c r="L288" s="148"/>
      <c r="M288" s="148"/>
      <c r="N288" s="148"/>
      <c r="O288" s="142" t="str">
        <f>IF(C288="","",VLOOKUP(C288,※編集不可※選択項目!$A$2:$E$3,5,FALSE))</f>
        <v/>
      </c>
      <c r="P288" s="104"/>
      <c r="Q288" s="150"/>
      <c r="R288" s="49"/>
      <c r="S288" s="123"/>
      <c r="T288" s="86"/>
      <c r="U288" s="26"/>
      <c r="V288" s="22"/>
      <c r="W288" s="23"/>
      <c r="Y288" s="87">
        <f t="shared" si="55"/>
        <v>0</v>
      </c>
      <c r="Z288" s="87">
        <f t="shared" si="49"/>
        <v>0</v>
      </c>
      <c r="AA288" s="87" t="str">
        <f t="shared" si="56"/>
        <v/>
      </c>
      <c r="AB288" s="88">
        <f t="shared" si="57"/>
        <v>0</v>
      </c>
      <c r="AC288" s="88">
        <f t="shared" si="58"/>
        <v>0</v>
      </c>
    </row>
    <row r="289" spans="1:29" ht="25.15" customHeight="1" x14ac:dyDescent="0.15">
      <c r="A289" s="145">
        <f t="shared" si="48"/>
        <v>278</v>
      </c>
      <c r="B289" s="146" t="str">
        <f t="shared" si="50"/>
        <v/>
      </c>
      <c r="C289" s="147"/>
      <c r="D289" s="142" t="str">
        <f t="shared" si="51"/>
        <v/>
      </c>
      <c r="E289" s="142" t="str">
        <f t="shared" si="52"/>
        <v/>
      </c>
      <c r="F289" s="148"/>
      <c r="G289" s="148"/>
      <c r="H289" s="148"/>
      <c r="I289" s="142" t="str">
        <f t="shared" si="53"/>
        <v/>
      </c>
      <c r="J289" s="148"/>
      <c r="K289" s="144" t="str">
        <f t="shared" si="54"/>
        <v/>
      </c>
      <c r="L289" s="148"/>
      <c r="M289" s="148"/>
      <c r="N289" s="148"/>
      <c r="O289" s="142" t="str">
        <f>IF(C289="","",VLOOKUP(C289,※編集不可※選択項目!$A$2:$E$3,5,FALSE))</f>
        <v/>
      </c>
      <c r="P289" s="104"/>
      <c r="Q289" s="150"/>
      <c r="R289" s="49"/>
      <c r="S289" s="123"/>
      <c r="T289" s="86"/>
      <c r="U289" s="26"/>
      <c r="V289" s="22"/>
      <c r="W289" s="23"/>
      <c r="Y289" s="87">
        <f t="shared" si="55"/>
        <v>0</v>
      </c>
      <c r="Z289" s="87">
        <f t="shared" si="49"/>
        <v>0</v>
      </c>
      <c r="AA289" s="87" t="str">
        <f t="shared" si="56"/>
        <v/>
      </c>
      <c r="AB289" s="88">
        <f t="shared" si="57"/>
        <v>0</v>
      </c>
      <c r="AC289" s="88">
        <f t="shared" si="58"/>
        <v>0</v>
      </c>
    </row>
    <row r="290" spans="1:29" ht="25.15" customHeight="1" x14ac:dyDescent="0.15">
      <c r="A290" s="145">
        <f t="shared" si="48"/>
        <v>279</v>
      </c>
      <c r="B290" s="146" t="str">
        <f t="shared" si="50"/>
        <v/>
      </c>
      <c r="C290" s="147"/>
      <c r="D290" s="142" t="str">
        <f t="shared" si="51"/>
        <v/>
      </c>
      <c r="E290" s="142" t="str">
        <f t="shared" si="52"/>
        <v/>
      </c>
      <c r="F290" s="148"/>
      <c r="G290" s="148"/>
      <c r="H290" s="148"/>
      <c r="I290" s="142" t="str">
        <f t="shared" si="53"/>
        <v/>
      </c>
      <c r="J290" s="148"/>
      <c r="K290" s="144" t="str">
        <f t="shared" si="54"/>
        <v/>
      </c>
      <c r="L290" s="148"/>
      <c r="M290" s="148"/>
      <c r="N290" s="148"/>
      <c r="O290" s="142" t="str">
        <f>IF(C290="","",VLOOKUP(C290,※編集不可※選択項目!$A$2:$E$3,5,FALSE))</f>
        <v/>
      </c>
      <c r="P290" s="104"/>
      <c r="Q290" s="150"/>
      <c r="R290" s="49"/>
      <c r="S290" s="123"/>
      <c r="T290" s="86"/>
      <c r="U290" s="26"/>
      <c r="V290" s="22"/>
      <c r="W290" s="23"/>
      <c r="Y290" s="87">
        <f t="shared" si="55"/>
        <v>0</v>
      </c>
      <c r="Z290" s="87">
        <f t="shared" si="49"/>
        <v>0</v>
      </c>
      <c r="AA290" s="87" t="str">
        <f t="shared" si="56"/>
        <v/>
      </c>
      <c r="AB290" s="88">
        <f t="shared" si="57"/>
        <v>0</v>
      </c>
      <c r="AC290" s="88">
        <f t="shared" si="58"/>
        <v>0</v>
      </c>
    </row>
    <row r="291" spans="1:29" ht="25.15" customHeight="1" x14ac:dyDescent="0.15">
      <c r="A291" s="145">
        <f t="shared" si="48"/>
        <v>280</v>
      </c>
      <c r="B291" s="146" t="str">
        <f t="shared" si="50"/>
        <v/>
      </c>
      <c r="C291" s="147"/>
      <c r="D291" s="142" t="str">
        <f t="shared" si="51"/>
        <v/>
      </c>
      <c r="E291" s="142" t="str">
        <f t="shared" si="52"/>
        <v/>
      </c>
      <c r="F291" s="148"/>
      <c r="G291" s="148"/>
      <c r="H291" s="148"/>
      <c r="I291" s="142" t="str">
        <f t="shared" si="53"/>
        <v/>
      </c>
      <c r="J291" s="148"/>
      <c r="K291" s="144" t="str">
        <f t="shared" si="54"/>
        <v/>
      </c>
      <c r="L291" s="148"/>
      <c r="M291" s="148"/>
      <c r="N291" s="148"/>
      <c r="O291" s="142" t="str">
        <f>IF(C291="","",VLOOKUP(C291,※編集不可※選択項目!$A$2:$E$3,5,FALSE))</f>
        <v/>
      </c>
      <c r="P291" s="104"/>
      <c r="Q291" s="150"/>
      <c r="R291" s="49"/>
      <c r="S291" s="123"/>
      <c r="T291" s="86"/>
      <c r="U291" s="26"/>
      <c r="V291" s="22"/>
      <c r="W291" s="23"/>
      <c r="Y291" s="87">
        <f t="shared" si="55"/>
        <v>0</v>
      </c>
      <c r="Z291" s="87">
        <f t="shared" si="49"/>
        <v>0</v>
      </c>
      <c r="AA291" s="87" t="str">
        <f t="shared" si="56"/>
        <v/>
      </c>
      <c r="AB291" s="88">
        <f t="shared" si="57"/>
        <v>0</v>
      </c>
      <c r="AC291" s="88">
        <f t="shared" si="58"/>
        <v>0</v>
      </c>
    </row>
    <row r="292" spans="1:29" ht="25.15" customHeight="1" x14ac:dyDescent="0.15">
      <c r="A292" s="145">
        <f t="shared" si="48"/>
        <v>281</v>
      </c>
      <c r="B292" s="146" t="str">
        <f t="shared" si="50"/>
        <v/>
      </c>
      <c r="C292" s="147"/>
      <c r="D292" s="142" t="str">
        <f t="shared" si="51"/>
        <v/>
      </c>
      <c r="E292" s="142" t="str">
        <f t="shared" si="52"/>
        <v/>
      </c>
      <c r="F292" s="148"/>
      <c r="G292" s="148"/>
      <c r="H292" s="148"/>
      <c r="I292" s="142" t="str">
        <f t="shared" si="53"/>
        <v/>
      </c>
      <c r="J292" s="148"/>
      <c r="K292" s="144" t="str">
        <f t="shared" si="54"/>
        <v/>
      </c>
      <c r="L292" s="148"/>
      <c r="M292" s="148"/>
      <c r="N292" s="148"/>
      <c r="O292" s="142" t="str">
        <f>IF(C292="","",VLOOKUP(C292,※編集不可※選択項目!$A$2:$E$3,5,FALSE))</f>
        <v/>
      </c>
      <c r="P292" s="104"/>
      <c r="Q292" s="150"/>
      <c r="R292" s="49"/>
      <c r="S292" s="123"/>
      <c r="T292" s="86"/>
      <c r="U292" s="26"/>
      <c r="V292" s="22"/>
      <c r="W292" s="23"/>
      <c r="Y292" s="87">
        <f t="shared" si="55"/>
        <v>0</v>
      </c>
      <c r="Z292" s="87">
        <f t="shared" si="49"/>
        <v>0</v>
      </c>
      <c r="AA292" s="87" t="str">
        <f t="shared" si="56"/>
        <v/>
      </c>
      <c r="AB292" s="88">
        <f t="shared" si="57"/>
        <v>0</v>
      </c>
      <c r="AC292" s="88">
        <f t="shared" si="58"/>
        <v>0</v>
      </c>
    </row>
    <row r="293" spans="1:29" ht="25.15" customHeight="1" x14ac:dyDescent="0.15">
      <c r="A293" s="145">
        <f t="shared" si="48"/>
        <v>282</v>
      </c>
      <c r="B293" s="146" t="str">
        <f t="shared" si="50"/>
        <v/>
      </c>
      <c r="C293" s="147"/>
      <c r="D293" s="142" t="str">
        <f t="shared" si="51"/>
        <v/>
      </c>
      <c r="E293" s="142" t="str">
        <f t="shared" si="52"/>
        <v/>
      </c>
      <c r="F293" s="148"/>
      <c r="G293" s="148"/>
      <c r="H293" s="148"/>
      <c r="I293" s="142" t="str">
        <f t="shared" si="53"/>
        <v/>
      </c>
      <c r="J293" s="148"/>
      <c r="K293" s="144" t="str">
        <f t="shared" si="54"/>
        <v/>
      </c>
      <c r="L293" s="148"/>
      <c r="M293" s="148"/>
      <c r="N293" s="148"/>
      <c r="O293" s="142" t="str">
        <f>IF(C293="","",VLOOKUP(C293,※編集不可※選択項目!$A$2:$E$3,5,FALSE))</f>
        <v/>
      </c>
      <c r="P293" s="104"/>
      <c r="Q293" s="150"/>
      <c r="R293" s="49"/>
      <c r="S293" s="123"/>
      <c r="T293" s="86"/>
      <c r="U293" s="26"/>
      <c r="V293" s="22"/>
      <c r="W293" s="23"/>
      <c r="Y293" s="87">
        <f t="shared" si="55"/>
        <v>0</v>
      </c>
      <c r="Z293" s="87">
        <f t="shared" si="49"/>
        <v>0</v>
      </c>
      <c r="AA293" s="87" t="str">
        <f t="shared" si="56"/>
        <v/>
      </c>
      <c r="AB293" s="88">
        <f t="shared" si="57"/>
        <v>0</v>
      </c>
      <c r="AC293" s="88">
        <f t="shared" si="58"/>
        <v>0</v>
      </c>
    </row>
    <row r="294" spans="1:29" ht="25.15" customHeight="1" x14ac:dyDescent="0.15">
      <c r="A294" s="145">
        <f t="shared" si="48"/>
        <v>283</v>
      </c>
      <c r="B294" s="146" t="str">
        <f t="shared" si="50"/>
        <v/>
      </c>
      <c r="C294" s="147"/>
      <c r="D294" s="142" t="str">
        <f t="shared" si="51"/>
        <v/>
      </c>
      <c r="E294" s="142" t="str">
        <f t="shared" si="52"/>
        <v/>
      </c>
      <c r="F294" s="148"/>
      <c r="G294" s="148"/>
      <c r="H294" s="148"/>
      <c r="I294" s="142" t="str">
        <f t="shared" si="53"/>
        <v/>
      </c>
      <c r="J294" s="148"/>
      <c r="K294" s="144" t="str">
        <f t="shared" si="54"/>
        <v/>
      </c>
      <c r="L294" s="148"/>
      <c r="M294" s="148"/>
      <c r="N294" s="148"/>
      <c r="O294" s="142" t="str">
        <f>IF(C294="","",VLOOKUP(C294,※編集不可※選択項目!$A$2:$E$3,5,FALSE))</f>
        <v/>
      </c>
      <c r="P294" s="104"/>
      <c r="Q294" s="150"/>
      <c r="R294" s="49"/>
      <c r="S294" s="123"/>
      <c r="T294" s="86"/>
      <c r="U294" s="26"/>
      <c r="V294" s="22"/>
      <c r="W294" s="23"/>
      <c r="Y294" s="87">
        <f t="shared" si="55"/>
        <v>0</v>
      </c>
      <c r="Z294" s="87">
        <f t="shared" si="49"/>
        <v>0</v>
      </c>
      <c r="AA294" s="87" t="str">
        <f t="shared" si="56"/>
        <v/>
      </c>
      <c r="AB294" s="88">
        <f t="shared" si="57"/>
        <v>0</v>
      </c>
      <c r="AC294" s="88">
        <f t="shared" si="58"/>
        <v>0</v>
      </c>
    </row>
    <row r="295" spans="1:29" ht="25.15" customHeight="1" x14ac:dyDescent="0.15">
      <c r="A295" s="145">
        <f t="shared" si="48"/>
        <v>284</v>
      </c>
      <c r="B295" s="146" t="str">
        <f t="shared" si="50"/>
        <v/>
      </c>
      <c r="C295" s="147"/>
      <c r="D295" s="142" t="str">
        <f t="shared" si="51"/>
        <v/>
      </c>
      <c r="E295" s="142" t="str">
        <f t="shared" si="52"/>
        <v/>
      </c>
      <c r="F295" s="148"/>
      <c r="G295" s="148"/>
      <c r="H295" s="148"/>
      <c r="I295" s="142" t="str">
        <f t="shared" si="53"/>
        <v/>
      </c>
      <c r="J295" s="148"/>
      <c r="K295" s="144" t="str">
        <f t="shared" si="54"/>
        <v/>
      </c>
      <c r="L295" s="148"/>
      <c r="M295" s="148"/>
      <c r="N295" s="148"/>
      <c r="O295" s="142" t="str">
        <f>IF(C295="","",VLOOKUP(C295,※編集不可※選択項目!$A$2:$E$3,5,FALSE))</f>
        <v/>
      </c>
      <c r="P295" s="104"/>
      <c r="Q295" s="150"/>
      <c r="R295" s="49"/>
      <c r="S295" s="123"/>
      <c r="T295" s="86"/>
      <c r="U295" s="26"/>
      <c r="V295" s="22"/>
      <c r="W295" s="23"/>
      <c r="Y295" s="87">
        <f t="shared" si="55"/>
        <v>0</v>
      </c>
      <c r="Z295" s="87">
        <f t="shared" si="49"/>
        <v>0</v>
      </c>
      <c r="AA295" s="87" t="str">
        <f t="shared" si="56"/>
        <v/>
      </c>
      <c r="AB295" s="88">
        <f t="shared" si="57"/>
        <v>0</v>
      </c>
      <c r="AC295" s="88">
        <f t="shared" si="58"/>
        <v>0</v>
      </c>
    </row>
    <row r="296" spans="1:29" ht="25.15" customHeight="1" x14ac:dyDescent="0.15">
      <c r="A296" s="145">
        <f t="shared" si="48"/>
        <v>285</v>
      </c>
      <c r="B296" s="146" t="str">
        <f t="shared" si="50"/>
        <v/>
      </c>
      <c r="C296" s="147"/>
      <c r="D296" s="142" t="str">
        <f t="shared" si="51"/>
        <v/>
      </c>
      <c r="E296" s="142" t="str">
        <f t="shared" si="52"/>
        <v/>
      </c>
      <c r="F296" s="148"/>
      <c r="G296" s="148"/>
      <c r="H296" s="148"/>
      <c r="I296" s="142" t="str">
        <f t="shared" si="53"/>
        <v/>
      </c>
      <c r="J296" s="148"/>
      <c r="K296" s="144" t="str">
        <f t="shared" si="54"/>
        <v/>
      </c>
      <c r="L296" s="148"/>
      <c r="M296" s="148"/>
      <c r="N296" s="148"/>
      <c r="O296" s="142" t="str">
        <f>IF(C296="","",VLOOKUP(C296,※編集不可※選択項目!$A$2:$E$3,5,FALSE))</f>
        <v/>
      </c>
      <c r="P296" s="104"/>
      <c r="Q296" s="150"/>
      <c r="R296" s="49"/>
      <c r="S296" s="123"/>
      <c r="T296" s="86"/>
      <c r="U296" s="26"/>
      <c r="V296" s="22"/>
      <c r="W296" s="23"/>
      <c r="Y296" s="87">
        <f t="shared" si="55"/>
        <v>0</v>
      </c>
      <c r="Z296" s="87">
        <f t="shared" si="49"/>
        <v>0</v>
      </c>
      <c r="AA296" s="87" t="str">
        <f t="shared" si="56"/>
        <v/>
      </c>
      <c r="AB296" s="88">
        <f t="shared" si="57"/>
        <v>0</v>
      </c>
      <c r="AC296" s="88">
        <f t="shared" si="58"/>
        <v>0</v>
      </c>
    </row>
    <row r="297" spans="1:29" ht="25.15" customHeight="1" x14ac:dyDescent="0.15">
      <c r="A297" s="145">
        <f t="shared" si="48"/>
        <v>286</v>
      </c>
      <c r="B297" s="146" t="str">
        <f t="shared" si="50"/>
        <v/>
      </c>
      <c r="C297" s="147"/>
      <c r="D297" s="142" t="str">
        <f t="shared" si="51"/>
        <v/>
      </c>
      <c r="E297" s="142" t="str">
        <f t="shared" si="52"/>
        <v/>
      </c>
      <c r="F297" s="148"/>
      <c r="G297" s="148"/>
      <c r="H297" s="148"/>
      <c r="I297" s="142" t="str">
        <f t="shared" si="53"/>
        <v/>
      </c>
      <c r="J297" s="148"/>
      <c r="K297" s="144" t="str">
        <f t="shared" si="54"/>
        <v/>
      </c>
      <c r="L297" s="148"/>
      <c r="M297" s="148"/>
      <c r="N297" s="148"/>
      <c r="O297" s="142" t="str">
        <f>IF(C297="","",VLOOKUP(C297,※編集不可※選択項目!$A$2:$E$3,5,FALSE))</f>
        <v/>
      </c>
      <c r="P297" s="104"/>
      <c r="Q297" s="150"/>
      <c r="R297" s="49"/>
      <c r="S297" s="123"/>
      <c r="T297" s="86"/>
      <c r="U297" s="26"/>
      <c r="V297" s="22"/>
      <c r="W297" s="23"/>
      <c r="Y297" s="87">
        <f t="shared" si="55"/>
        <v>0</v>
      </c>
      <c r="Z297" s="87">
        <f t="shared" si="49"/>
        <v>0</v>
      </c>
      <c r="AA297" s="87" t="str">
        <f t="shared" si="56"/>
        <v/>
      </c>
      <c r="AB297" s="88">
        <f t="shared" si="57"/>
        <v>0</v>
      </c>
      <c r="AC297" s="88">
        <f t="shared" si="58"/>
        <v>0</v>
      </c>
    </row>
    <row r="298" spans="1:29" ht="25.15" customHeight="1" x14ac:dyDescent="0.15">
      <c r="A298" s="145">
        <f t="shared" si="48"/>
        <v>287</v>
      </c>
      <c r="B298" s="146" t="str">
        <f t="shared" si="50"/>
        <v/>
      </c>
      <c r="C298" s="147"/>
      <c r="D298" s="142" t="str">
        <f t="shared" si="51"/>
        <v/>
      </c>
      <c r="E298" s="142" t="str">
        <f t="shared" si="52"/>
        <v/>
      </c>
      <c r="F298" s="148"/>
      <c r="G298" s="148"/>
      <c r="H298" s="148"/>
      <c r="I298" s="142" t="str">
        <f t="shared" si="53"/>
        <v/>
      </c>
      <c r="J298" s="148"/>
      <c r="K298" s="144" t="str">
        <f t="shared" si="54"/>
        <v/>
      </c>
      <c r="L298" s="148"/>
      <c r="M298" s="148"/>
      <c r="N298" s="148"/>
      <c r="O298" s="142" t="str">
        <f>IF(C298="","",VLOOKUP(C298,※編集不可※選択項目!$A$2:$E$3,5,FALSE))</f>
        <v/>
      </c>
      <c r="P298" s="104"/>
      <c r="Q298" s="150"/>
      <c r="R298" s="49"/>
      <c r="S298" s="123"/>
      <c r="T298" s="86"/>
      <c r="U298" s="26"/>
      <c r="V298" s="22"/>
      <c r="W298" s="23"/>
      <c r="Y298" s="87">
        <f t="shared" si="55"/>
        <v>0</v>
      </c>
      <c r="Z298" s="87">
        <f t="shared" si="49"/>
        <v>0</v>
      </c>
      <c r="AA298" s="87" t="str">
        <f t="shared" si="56"/>
        <v/>
      </c>
      <c r="AB298" s="88">
        <f t="shared" si="57"/>
        <v>0</v>
      </c>
      <c r="AC298" s="88">
        <f t="shared" si="58"/>
        <v>0</v>
      </c>
    </row>
    <row r="299" spans="1:29" ht="25.15" customHeight="1" x14ac:dyDescent="0.15">
      <c r="A299" s="145">
        <f t="shared" si="48"/>
        <v>288</v>
      </c>
      <c r="B299" s="146" t="str">
        <f t="shared" si="50"/>
        <v/>
      </c>
      <c r="C299" s="147"/>
      <c r="D299" s="142" t="str">
        <f t="shared" si="51"/>
        <v/>
      </c>
      <c r="E299" s="142" t="str">
        <f t="shared" si="52"/>
        <v/>
      </c>
      <c r="F299" s="148"/>
      <c r="G299" s="148"/>
      <c r="H299" s="148"/>
      <c r="I299" s="142" t="str">
        <f t="shared" si="53"/>
        <v/>
      </c>
      <c r="J299" s="148"/>
      <c r="K299" s="144" t="str">
        <f t="shared" si="54"/>
        <v/>
      </c>
      <c r="L299" s="148"/>
      <c r="M299" s="148"/>
      <c r="N299" s="148"/>
      <c r="O299" s="142" t="str">
        <f>IF(C299="","",VLOOKUP(C299,※編集不可※選択項目!$A$2:$E$3,5,FALSE))</f>
        <v/>
      </c>
      <c r="P299" s="104"/>
      <c r="Q299" s="150"/>
      <c r="R299" s="49"/>
      <c r="S299" s="123"/>
      <c r="T299" s="86"/>
      <c r="U299" s="26"/>
      <c r="V299" s="22"/>
      <c r="W299" s="23"/>
      <c r="Y299" s="87">
        <f t="shared" si="55"/>
        <v>0</v>
      </c>
      <c r="Z299" s="87">
        <f t="shared" si="49"/>
        <v>0</v>
      </c>
      <c r="AA299" s="87" t="str">
        <f t="shared" si="56"/>
        <v/>
      </c>
      <c r="AB299" s="88">
        <f t="shared" si="57"/>
        <v>0</v>
      </c>
      <c r="AC299" s="88">
        <f t="shared" si="58"/>
        <v>0</v>
      </c>
    </row>
    <row r="300" spans="1:29" ht="25.15" customHeight="1" x14ac:dyDescent="0.15">
      <c r="A300" s="145">
        <f t="shared" si="48"/>
        <v>289</v>
      </c>
      <c r="B300" s="146" t="str">
        <f t="shared" si="50"/>
        <v/>
      </c>
      <c r="C300" s="147"/>
      <c r="D300" s="142" t="str">
        <f t="shared" si="51"/>
        <v/>
      </c>
      <c r="E300" s="142" t="str">
        <f t="shared" si="52"/>
        <v/>
      </c>
      <c r="F300" s="148"/>
      <c r="G300" s="148"/>
      <c r="H300" s="148"/>
      <c r="I300" s="142" t="str">
        <f t="shared" si="53"/>
        <v/>
      </c>
      <c r="J300" s="148"/>
      <c r="K300" s="144" t="str">
        <f t="shared" si="54"/>
        <v/>
      </c>
      <c r="L300" s="148"/>
      <c r="M300" s="148"/>
      <c r="N300" s="148"/>
      <c r="O300" s="142" t="str">
        <f>IF(C300="","",VLOOKUP(C300,※編集不可※選択項目!$A$2:$E$3,5,FALSE))</f>
        <v/>
      </c>
      <c r="P300" s="104"/>
      <c r="Q300" s="150"/>
      <c r="R300" s="49"/>
      <c r="S300" s="123"/>
      <c r="T300" s="86"/>
      <c r="U300" s="26"/>
      <c r="V300" s="22"/>
      <c r="W300" s="23"/>
      <c r="Y300" s="87">
        <f t="shared" si="55"/>
        <v>0</v>
      </c>
      <c r="Z300" s="87">
        <f t="shared" si="49"/>
        <v>0</v>
      </c>
      <c r="AA300" s="87" t="str">
        <f t="shared" si="56"/>
        <v/>
      </c>
      <c r="AB300" s="88">
        <f t="shared" si="57"/>
        <v>0</v>
      </c>
      <c r="AC300" s="88">
        <f t="shared" si="58"/>
        <v>0</v>
      </c>
    </row>
    <row r="301" spans="1:29" ht="25.15" customHeight="1" x14ac:dyDescent="0.15">
      <c r="A301" s="145">
        <f t="shared" si="48"/>
        <v>290</v>
      </c>
      <c r="B301" s="146" t="str">
        <f t="shared" si="50"/>
        <v/>
      </c>
      <c r="C301" s="147"/>
      <c r="D301" s="142" t="str">
        <f t="shared" si="51"/>
        <v/>
      </c>
      <c r="E301" s="142" t="str">
        <f t="shared" si="52"/>
        <v/>
      </c>
      <c r="F301" s="148"/>
      <c r="G301" s="148"/>
      <c r="H301" s="148"/>
      <c r="I301" s="142" t="str">
        <f t="shared" si="53"/>
        <v/>
      </c>
      <c r="J301" s="148"/>
      <c r="K301" s="144" t="str">
        <f t="shared" si="54"/>
        <v/>
      </c>
      <c r="L301" s="148"/>
      <c r="M301" s="148"/>
      <c r="N301" s="148"/>
      <c r="O301" s="142" t="str">
        <f>IF(C301="","",VLOOKUP(C301,※編集不可※選択項目!$A$2:$E$3,5,FALSE))</f>
        <v/>
      </c>
      <c r="P301" s="104"/>
      <c r="Q301" s="150"/>
      <c r="R301" s="49"/>
      <c r="S301" s="123"/>
      <c r="T301" s="86"/>
      <c r="U301" s="26"/>
      <c r="V301" s="22"/>
      <c r="W301" s="23"/>
      <c r="Y301" s="87">
        <f t="shared" si="55"/>
        <v>0</v>
      </c>
      <c r="Z301" s="87">
        <f t="shared" si="49"/>
        <v>0</v>
      </c>
      <c r="AA301" s="87" t="str">
        <f t="shared" si="56"/>
        <v/>
      </c>
      <c r="AB301" s="88">
        <f t="shared" si="57"/>
        <v>0</v>
      </c>
      <c r="AC301" s="88">
        <f t="shared" si="58"/>
        <v>0</v>
      </c>
    </row>
    <row r="302" spans="1:29" ht="25.15" customHeight="1" x14ac:dyDescent="0.15">
      <c r="A302" s="145">
        <f t="shared" si="48"/>
        <v>291</v>
      </c>
      <c r="B302" s="146" t="str">
        <f t="shared" si="50"/>
        <v/>
      </c>
      <c r="C302" s="147"/>
      <c r="D302" s="142" t="str">
        <f t="shared" si="51"/>
        <v/>
      </c>
      <c r="E302" s="142" t="str">
        <f t="shared" si="52"/>
        <v/>
      </c>
      <c r="F302" s="148"/>
      <c r="G302" s="148"/>
      <c r="H302" s="148"/>
      <c r="I302" s="142" t="str">
        <f t="shared" si="53"/>
        <v/>
      </c>
      <c r="J302" s="148"/>
      <c r="K302" s="144" t="str">
        <f t="shared" si="54"/>
        <v/>
      </c>
      <c r="L302" s="148"/>
      <c r="M302" s="148"/>
      <c r="N302" s="148"/>
      <c r="O302" s="142" t="str">
        <f>IF(C302="","",VLOOKUP(C302,※編集不可※選択項目!$A$2:$E$3,5,FALSE))</f>
        <v/>
      </c>
      <c r="P302" s="104"/>
      <c r="Q302" s="150"/>
      <c r="R302" s="49"/>
      <c r="S302" s="123"/>
      <c r="T302" s="86"/>
      <c r="U302" s="26"/>
      <c r="V302" s="22"/>
      <c r="W302" s="23"/>
      <c r="Y302" s="87">
        <f t="shared" si="55"/>
        <v>0</v>
      </c>
      <c r="Z302" s="87">
        <f t="shared" si="49"/>
        <v>0</v>
      </c>
      <c r="AA302" s="87" t="str">
        <f t="shared" si="56"/>
        <v/>
      </c>
      <c r="AB302" s="88">
        <f t="shared" si="57"/>
        <v>0</v>
      </c>
      <c r="AC302" s="88">
        <f t="shared" si="58"/>
        <v>0</v>
      </c>
    </row>
    <row r="303" spans="1:29" ht="25.15" customHeight="1" x14ac:dyDescent="0.15">
      <c r="A303" s="145">
        <f t="shared" si="48"/>
        <v>292</v>
      </c>
      <c r="B303" s="146" t="str">
        <f t="shared" si="50"/>
        <v/>
      </c>
      <c r="C303" s="147"/>
      <c r="D303" s="142" t="str">
        <f t="shared" si="51"/>
        <v/>
      </c>
      <c r="E303" s="142" t="str">
        <f t="shared" si="52"/>
        <v/>
      </c>
      <c r="F303" s="148"/>
      <c r="G303" s="148"/>
      <c r="H303" s="148"/>
      <c r="I303" s="142" t="str">
        <f t="shared" si="53"/>
        <v/>
      </c>
      <c r="J303" s="148"/>
      <c r="K303" s="144" t="str">
        <f t="shared" si="54"/>
        <v/>
      </c>
      <c r="L303" s="148"/>
      <c r="M303" s="148"/>
      <c r="N303" s="148"/>
      <c r="O303" s="142" t="str">
        <f>IF(C303="","",VLOOKUP(C303,※編集不可※選択項目!$A$2:$E$3,5,FALSE))</f>
        <v/>
      </c>
      <c r="P303" s="104"/>
      <c r="Q303" s="150"/>
      <c r="R303" s="49"/>
      <c r="S303" s="123"/>
      <c r="T303" s="86"/>
      <c r="U303" s="26"/>
      <c r="V303" s="22"/>
      <c r="W303" s="23"/>
      <c r="Y303" s="87">
        <f t="shared" si="55"/>
        <v>0</v>
      </c>
      <c r="Z303" s="87">
        <f t="shared" si="49"/>
        <v>0</v>
      </c>
      <c r="AA303" s="87" t="str">
        <f t="shared" si="56"/>
        <v/>
      </c>
      <c r="AB303" s="88">
        <f t="shared" si="57"/>
        <v>0</v>
      </c>
      <c r="AC303" s="88">
        <f t="shared" si="58"/>
        <v>0</v>
      </c>
    </row>
    <row r="304" spans="1:29" ht="25.15" customHeight="1" x14ac:dyDescent="0.15">
      <c r="A304" s="145">
        <f t="shared" si="48"/>
        <v>293</v>
      </c>
      <c r="B304" s="146" t="str">
        <f t="shared" si="50"/>
        <v/>
      </c>
      <c r="C304" s="147"/>
      <c r="D304" s="142" t="str">
        <f t="shared" si="51"/>
        <v/>
      </c>
      <c r="E304" s="142" t="str">
        <f t="shared" si="52"/>
        <v/>
      </c>
      <c r="F304" s="148"/>
      <c r="G304" s="148"/>
      <c r="H304" s="148"/>
      <c r="I304" s="142" t="str">
        <f t="shared" si="53"/>
        <v/>
      </c>
      <c r="J304" s="148"/>
      <c r="K304" s="144" t="str">
        <f t="shared" si="54"/>
        <v/>
      </c>
      <c r="L304" s="148"/>
      <c r="M304" s="148"/>
      <c r="N304" s="148"/>
      <c r="O304" s="142" t="str">
        <f>IF(C304="","",VLOOKUP(C304,※編集不可※選択項目!$A$2:$E$3,5,FALSE))</f>
        <v/>
      </c>
      <c r="P304" s="104"/>
      <c r="Q304" s="150"/>
      <c r="R304" s="49"/>
      <c r="S304" s="123"/>
      <c r="T304" s="86"/>
      <c r="U304" s="26"/>
      <c r="V304" s="22"/>
      <c r="W304" s="23"/>
      <c r="Y304" s="87">
        <f t="shared" si="55"/>
        <v>0</v>
      </c>
      <c r="Z304" s="87">
        <f t="shared" si="49"/>
        <v>0</v>
      </c>
      <c r="AA304" s="87" t="str">
        <f t="shared" si="56"/>
        <v/>
      </c>
      <c r="AB304" s="88">
        <f t="shared" si="57"/>
        <v>0</v>
      </c>
      <c r="AC304" s="88">
        <f t="shared" si="58"/>
        <v>0</v>
      </c>
    </row>
    <row r="305" spans="1:29" ht="25.15" customHeight="1" x14ac:dyDescent="0.15">
      <c r="A305" s="145">
        <f t="shared" si="48"/>
        <v>294</v>
      </c>
      <c r="B305" s="146" t="str">
        <f t="shared" si="50"/>
        <v/>
      </c>
      <c r="C305" s="147"/>
      <c r="D305" s="142" t="str">
        <f t="shared" si="51"/>
        <v/>
      </c>
      <c r="E305" s="142" t="str">
        <f t="shared" si="52"/>
        <v/>
      </c>
      <c r="F305" s="148"/>
      <c r="G305" s="148"/>
      <c r="H305" s="148"/>
      <c r="I305" s="142" t="str">
        <f t="shared" si="53"/>
        <v/>
      </c>
      <c r="J305" s="148"/>
      <c r="K305" s="144" t="str">
        <f t="shared" si="54"/>
        <v/>
      </c>
      <c r="L305" s="148"/>
      <c r="M305" s="148"/>
      <c r="N305" s="148"/>
      <c r="O305" s="142" t="str">
        <f>IF(C305="","",VLOOKUP(C305,※編集不可※選択項目!$A$2:$E$3,5,FALSE))</f>
        <v/>
      </c>
      <c r="P305" s="104"/>
      <c r="Q305" s="150"/>
      <c r="R305" s="49"/>
      <c r="S305" s="123"/>
      <c r="T305" s="86"/>
      <c r="U305" s="26"/>
      <c r="V305" s="22"/>
      <c r="W305" s="23"/>
      <c r="Y305" s="87">
        <f t="shared" si="55"/>
        <v>0</v>
      </c>
      <c r="Z305" s="87">
        <f t="shared" si="49"/>
        <v>0</v>
      </c>
      <c r="AA305" s="87" t="str">
        <f t="shared" si="56"/>
        <v/>
      </c>
      <c r="AB305" s="88">
        <f t="shared" si="57"/>
        <v>0</v>
      </c>
      <c r="AC305" s="88">
        <f t="shared" si="58"/>
        <v>0</v>
      </c>
    </row>
    <row r="306" spans="1:29" ht="25.15" customHeight="1" x14ac:dyDescent="0.15">
      <c r="A306" s="145">
        <f t="shared" si="48"/>
        <v>295</v>
      </c>
      <c r="B306" s="146" t="str">
        <f t="shared" si="50"/>
        <v/>
      </c>
      <c r="C306" s="147"/>
      <c r="D306" s="142" t="str">
        <f t="shared" si="51"/>
        <v/>
      </c>
      <c r="E306" s="142" t="str">
        <f t="shared" si="52"/>
        <v/>
      </c>
      <c r="F306" s="148"/>
      <c r="G306" s="148"/>
      <c r="H306" s="148"/>
      <c r="I306" s="142" t="str">
        <f t="shared" si="53"/>
        <v/>
      </c>
      <c r="J306" s="148"/>
      <c r="K306" s="144" t="str">
        <f t="shared" si="54"/>
        <v/>
      </c>
      <c r="L306" s="148"/>
      <c r="M306" s="148"/>
      <c r="N306" s="148"/>
      <c r="O306" s="142" t="str">
        <f>IF(C306="","",VLOOKUP(C306,※編集不可※選択項目!$A$2:$E$3,5,FALSE))</f>
        <v/>
      </c>
      <c r="P306" s="104"/>
      <c r="Q306" s="150"/>
      <c r="R306" s="49"/>
      <c r="S306" s="123"/>
      <c r="T306" s="86"/>
      <c r="U306" s="26"/>
      <c r="V306" s="22"/>
      <c r="W306" s="23"/>
      <c r="Y306" s="87">
        <f t="shared" si="55"/>
        <v>0</v>
      </c>
      <c r="Z306" s="87">
        <f t="shared" si="49"/>
        <v>0</v>
      </c>
      <c r="AA306" s="87" t="str">
        <f t="shared" si="56"/>
        <v/>
      </c>
      <c r="AB306" s="88">
        <f t="shared" si="57"/>
        <v>0</v>
      </c>
      <c r="AC306" s="88">
        <f t="shared" si="58"/>
        <v>0</v>
      </c>
    </row>
    <row r="307" spans="1:29" ht="25.15" customHeight="1" x14ac:dyDescent="0.15">
      <c r="A307" s="145">
        <f t="shared" si="48"/>
        <v>296</v>
      </c>
      <c r="B307" s="146" t="str">
        <f t="shared" si="50"/>
        <v/>
      </c>
      <c r="C307" s="147"/>
      <c r="D307" s="142" t="str">
        <f t="shared" si="51"/>
        <v/>
      </c>
      <c r="E307" s="142" t="str">
        <f t="shared" si="52"/>
        <v/>
      </c>
      <c r="F307" s="148"/>
      <c r="G307" s="148"/>
      <c r="H307" s="148"/>
      <c r="I307" s="142" t="str">
        <f t="shared" si="53"/>
        <v/>
      </c>
      <c r="J307" s="148"/>
      <c r="K307" s="144" t="str">
        <f t="shared" si="54"/>
        <v/>
      </c>
      <c r="L307" s="148"/>
      <c r="M307" s="148"/>
      <c r="N307" s="148"/>
      <c r="O307" s="142" t="str">
        <f>IF(C307="","",VLOOKUP(C307,※編集不可※選択項目!$A$2:$E$3,5,FALSE))</f>
        <v/>
      </c>
      <c r="P307" s="104"/>
      <c r="Q307" s="150"/>
      <c r="R307" s="49"/>
      <c r="S307" s="123"/>
      <c r="T307" s="86"/>
      <c r="U307" s="26"/>
      <c r="V307" s="22"/>
      <c r="W307" s="23"/>
      <c r="Y307" s="87">
        <f t="shared" si="55"/>
        <v>0</v>
      </c>
      <c r="Z307" s="87">
        <f t="shared" si="49"/>
        <v>0</v>
      </c>
      <c r="AA307" s="87" t="str">
        <f t="shared" si="56"/>
        <v/>
      </c>
      <c r="AB307" s="88">
        <f t="shared" si="57"/>
        <v>0</v>
      </c>
      <c r="AC307" s="88">
        <f t="shared" si="58"/>
        <v>0</v>
      </c>
    </row>
    <row r="308" spans="1:29" ht="25.15" customHeight="1" x14ac:dyDescent="0.15">
      <c r="A308" s="145">
        <f t="shared" si="48"/>
        <v>297</v>
      </c>
      <c r="B308" s="146" t="str">
        <f t="shared" si="50"/>
        <v/>
      </c>
      <c r="C308" s="147"/>
      <c r="D308" s="142" t="str">
        <f t="shared" si="51"/>
        <v/>
      </c>
      <c r="E308" s="142" t="str">
        <f t="shared" si="52"/>
        <v/>
      </c>
      <c r="F308" s="148"/>
      <c r="G308" s="148"/>
      <c r="H308" s="148"/>
      <c r="I308" s="142" t="str">
        <f t="shared" si="53"/>
        <v/>
      </c>
      <c r="J308" s="148"/>
      <c r="K308" s="144" t="str">
        <f t="shared" si="54"/>
        <v/>
      </c>
      <c r="L308" s="148"/>
      <c r="M308" s="148"/>
      <c r="N308" s="148"/>
      <c r="O308" s="142" t="str">
        <f>IF(C308="","",VLOOKUP(C308,※編集不可※選択項目!$A$2:$E$3,5,FALSE))</f>
        <v/>
      </c>
      <c r="P308" s="104"/>
      <c r="Q308" s="150"/>
      <c r="R308" s="49"/>
      <c r="S308" s="123"/>
      <c r="T308" s="86"/>
      <c r="U308" s="26"/>
      <c r="V308" s="22"/>
      <c r="W308" s="23"/>
      <c r="Y308" s="87">
        <f t="shared" si="55"/>
        <v>0</v>
      </c>
      <c r="Z308" s="87">
        <f t="shared" si="49"/>
        <v>0</v>
      </c>
      <c r="AA308" s="87" t="str">
        <f t="shared" si="56"/>
        <v/>
      </c>
      <c r="AB308" s="88">
        <f t="shared" si="57"/>
        <v>0</v>
      </c>
      <c r="AC308" s="88">
        <f t="shared" si="58"/>
        <v>0</v>
      </c>
    </row>
    <row r="309" spans="1:29" ht="25.15" customHeight="1" x14ac:dyDescent="0.15">
      <c r="A309" s="145">
        <f t="shared" si="48"/>
        <v>298</v>
      </c>
      <c r="B309" s="146" t="str">
        <f t="shared" si="50"/>
        <v/>
      </c>
      <c r="C309" s="147"/>
      <c r="D309" s="142" t="str">
        <f t="shared" si="51"/>
        <v/>
      </c>
      <c r="E309" s="142" t="str">
        <f t="shared" si="52"/>
        <v/>
      </c>
      <c r="F309" s="148"/>
      <c r="G309" s="148"/>
      <c r="H309" s="148"/>
      <c r="I309" s="142" t="str">
        <f t="shared" si="53"/>
        <v/>
      </c>
      <c r="J309" s="148"/>
      <c r="K309" s="144" t="str">
        <f t="shared" si="54"/>
        <v/>
      </c>
      <c r="L309" s="148"/>
      <c r="M309" s="148"/>
      <c r="N309" s="148"/>
      <c r="O309" s="142" t="str">
        <f>IF(C309="","",VLOOKUP(C309,※編集不可※選択項目!$A$2:$E$3,5,FALSE))</f>
        <v/>
      </c>
      <c r="P309" s="104"/>
      <c r="Q309" s="150"/>
      <c r="R309" s="49"/>
      <c r="S309" s="123"/>
      <c r="T309" s="86"/>
      <c r="U309" s="26"/>
      <c r="V309" s="22"/>
      <c r="W309" s="23"/>
      <c r="Y309" s="87">
        <f t="shared" si="55"/>
        <v>0</v>
      </c>
      <c r="Z309" s="87">
        <f t="shared" si="49"/>
        <v>0</v>
      </c>
      <c r="AA309" s="87" t="str">
        <f t="shared" si="56"/>
        <v/>
      </c>
      <c r="AB309" s="88">
        <f t="shared" si="57"/>
        <v>0</v>
      </c>
      <c r="AC309" s="88">
        <f t="shared" si="58"/>
        <v>0</v>
      </c>
    </row>
    <row r="310" spans="1:29" ht="25.15" customHeight="1" x14ac:dyDescent="0.15">
      <c r="A310" s="145">
        <f t="shared" si="48"/>
        <v>299</v>
      </c>
      <c r="B310" s="146" t="str">
        <f t="shared" si="50"/>
        <v/>
      </c>
      <c r="C310" s="147"/>
      <c r="D310" s="142" t="str">
        <f t="shared" si="51"/>
        <v/>
      </c>
      <c r="E310" s="142" t="str">
        <f t="shared" si="52"/>
        <v/>
      </c>
      <c r="F310" s="148"/>
      <c r="G310" s="148"/>
      <c r="H310" s="148"/>
      <c r="I310" s="142" t="str">
        <f t="shared" si="53"/>
        <v/>
      </c>
      <c r="J310" s="148"/>
      <c r="K310" s="144" t="str">
        <f t="shared" si="54"/>
        <v/>
      </c>
      <c r="L310" s="148"/>
      <c r="M310" s="148"/>
      <c r="N310" s="148"/>
      <c r="O310" s="142" t="str">
        <f>IF(C310="","",VLOOKUP(C310,※編集不可※選択項目!$A$2:$E$3,5,FALSE))</f>
        <v/>
      </c>
      <c r="P310" s="104"/>
      <c r="Q310" s="150"/>
      <c r="R310" s="49"/>
      <c r="S310" s="123"/>
      <c r="T310" s="86"/>
      <c r="U310" s="26"/>
      <c r="V310" s="22"/>
      <c r="W310" s="23"/>
      <c r="Y310" s="87">
        <f t="shared" si="55"/>
        <v>0</v>
      </c>
      <c r="Z310" s="87">
        <f t="shared" si="49"/>
        <v>0</v>
      </c>
      <c r="AA310" s="87" t="str">
        <f t="shared" si="56"/>
        <v/>
      </c>
      <c r="AB310" s="88">
        <f t="shared" si="57"/>
        <v>0</v>
      </c>
      <c r="AC310" s="88">
        <f t="shared" si="58"/>
        <v>0</v>
      </c>
    </row>
    <row r="311" spans="1:29" ht="25.15" customHeight="1" thickBot="1" x14ac:dyDescent="0.2">
      <c r="A311" s="151">
        <f t="shared" si="48"/>
        <v>300</v>
      </c>
      <c r="B311" s="43" t="str">
        <f t="shared" si="50"/>
        <v/>
      </c>
      <c r="C311" s="152"/>
      <c r="D311" s="153" t="str">
        <f t="shared" si="51"/>
        <v/>
      </c>
      <c r="E311" s="153" t="str">
        <f t="shared" si="52"/>
        <v/>
      </c>
      <c r="F311" s="154"/>
      <c r="G311" s="154"/>
      <c r="H311" s="154"/>
      <c r="I311" s="153" t="str">
        <f t="shared" si="53"/>
        <v/>
      </c>
      <c r="J311" s="154"/>
      <c r="K311" s="155" t="str">
        <f t="shared" si="54"/>
        <v/>
      </c>
      <c r="L311" s="154"/>
      <c r="M311" s="154"/>
      <c r="N311" s="154"/>
      <c r="O311" s="153" t="str">
        <f>IF(C311="","",VLOOKUP(C311,※編集不可※選択項目!$A$2:$E$3,5,FALSE))</f>
        <v/>
      </c>
      <c r="P311" s="105"/>
      <c r="Q311" s="156"/>
      <c r="R311" s="55"/>
      <c r="S311" s="124"/>
      <c r="T311" s="94"/>
      <c r="U311" s="26"/>
      <c r="V311" s="22"/>
      <c r="W311" s="23"/>
      <c r="Y311" s="87">
        <f t="shared" si="55"/>
        <v>0</v>
      </c>
      <c r="Z311" s="87">
        <f t="shared" si="49"/>
        <v>0</v>
      </c>
      <c r="AA311" s="87" t="str">
        <f t="shared" si="56"/>
        <v/>
      </c>
      <c r="AB311" s="88">
        <f t="shared" si="57"/>
        <v>0</v>
      </c>
      <c r="AC311" s="88">
        <f t="shared" si="58"/>
        <v>0</v>
      </c>
    </row>
    <row r="312" spans="1:29" ht="19.5" x14ac:dyDescent="0.15">
      <c r="A312" s="108"/>
      <c r="B312" s="127"/>
      <c r="C312" s="109"/>
      <c r="D312" s="128"/>
      <c r="E312" s="128"/>
      <c r="F312" s="110"/>
      <c r="G312" s="110"/>
      <c r="H312" s="110"/>
      <c r="I312" s="128"/>
      <c r="J312" s="110"/>
      <c r="K312" s="129"/>
      <c r="L312" s="110"/>
      <c r="M312" s="110"/>
      <c r="N312" s="110"/>
      <c r="O312" s="128"/>
      <c r="P312" s="111"/>
      <c r="Q312" s="112"/>
      <c r="R312" s="111"/>
      <c r="S312" s="111"/>
      <c r="T312" s="125"/>
      <c r="U312" s="130"/>
      <c r="V312" s="130"/>
      <c r="W312" s="131"/>
      <c r="Y312" s="87"/>
      <c r="Z312" s="87"/>
      <c r="AA312" s="87"/>
      <c r="AB312" s="88"/>
      <c r="AC312" s="88"/>
    </row>
    <row r="313" spans="1:29" x14ac:dyDescent="0.15">
      <c r="U313" s="126">
        <f>SUM(U12:U311)</f>
        <v>0</v>
      </c>
      <c r="Y313" s="126">
        <f>SUM(Y7,Y12:Y311)</f>
        <v>0</v>
      </c>
      <c r="Z313" s="126">
        <f>SUM(Z12:Z311)</f>
        <v>0</v>
      </c>
      <c r="AA313" s="126"/>
      <c r="AB313" s="126">
        <f>IF(COUNTIF(AB12:AB311,"&gt;=2"),2,1)</f>
        <v>1</v>
      </c>
      <c r="AC313" s="126">
        <f>SUM(AC12:AC311)</f>
        <v>0</v>
      </c>
    </row>
    <row r="314" spans="1:29" x14ac:dyDescent="0.15">
      <c r="Z314" s="126">
        <f>SUM(Y313:Z313)</f>
        <v>0</v>
      </c>
    </row>
  </sheetData>
  <sheetProtection algorithmName="SHA-512" hashValue="6dLclw4UKSs5Gp6gB01mEGSJA7A1iBp6WNNqoAr4RnFaNZGjh8U+m70Vp3CaffQuu+F8Vsa5fNKyr8nNGSSj/A==" saltValue="nQUbttMFIb/d0bUJWTZbGg==" spinCount="100000" sheet="1" objects="1" scenarios="1" autoFilter="0"/>
  <autoFilter ref="A10:V10" xr:uid="{00000000-0009-0000-0000-000003000000}"/>
  <mergeCells count="29">
    <mergeCell ref="G9:G10"/>
    <mergeCell ref="I9:I10"/>
    <mergeCell ref="K2:N2"/>
    <mergeCell ref="K3:N3"/>
    <mergeCell ref="K4:N4"/>
    <mergeCell ref="Q9:Q10"/>
    <mergeCell ref="R9:R10"/>
    <mergeCell ref="T9:T10"/>
    <mergeCell ref="K9:K10"/>
    <mergeCell ref="L9:L10"/>
    <mergeCell ref="M9:O9"/>
    <mergeCell ref="P9:P10"/>
    <mergeCell ref="S9:S10"/>
    <mergeCell ref="A9:A10"/>
    <mergeCell ref="A1:G1"/>
    <mergeCell ref="H9:H10"/>
    <mergeCell ref="U9:W9"/>
    <mergeCell ref="A2:B2"/>
    <mergeCell ref="C2:D2"/>
    <mergeCell ref="F2:G2"/>
    <mergeCell ref="A3:E4"/>
    <mergeCell ref="B9:B10"/>
    <mergeCell ref="E9:E10"/>
    <mergeCell ref="J9:J10"/>
    <mergeCell ref="M6:O6"/>
    <mergeCell ref="J1:N1"/>
    <mergeCell ref="C9:C10"/>
    <mergeCell ref="D9:D10"/>
    <mergeCell ref="F9:F10"/>
  </mergeCells>
  <phoneticPr fontId="9"/>
  <conditionalFormatting sqref="L12:L311">
    <cfRule type="expression" dxfId="36" priority="119">
      <formula>$AC12=1</formula>
    </cfRule>
  </conditionalFormatting>
  <conditionalFormatting sqref="K2">
    <cfRule type="expression" dxfId="35" priority="109">
      <formula>$Z$314&gt;=1</formula>
    </cfRule>
  </conditionalFormatting>
  <conditionalFormatting sqref="K3">
    <cfRule type="expression" dxfId="34" priority="110">
      <formula>$AB$313=2</formula>
    </cfRule>
  </conditionalFormatting>
  <conditionalFormatting sqref="K4">
    <cfRule type="expression" dxfId="33" priority="118">
      <formula>$AC$313&gt;=1</formula>
    </cfRule>
  </conditionalFormatting>
  <conditionalFormatting sqref="C2:D2 F2:G2 G3">
    <cfRule type="expression" dxfId="32" priority="17">
      <formula>AND($G$4&gt;0,C2="")</formula>
    </cfRule>
  </conditionalFormatting>
  <conditionalFormatting sqref="G12:H311">
    <cfRule type="expression" dxfId="31" priority="120">
      <formula>$AB12&gt;=2</formula>
    </cfRule>
  </conditionalFormatting>
  <conditionalFormatting sqref="F12:H311 J12:J311 L12:N311">
    <cfRule type="expression" dxfId="30" priority="18">
      <formula>AND($C12&lt;&gt;"",F12="")</formula>
    </cfRule>
  </conditionalFormatting>
  <conditionalFormatting sqref="M12:M311">
    <cfRule type="expression" dxfId="29" priority="2">
      <formula>$C12="温水ボイラ"</formula>
    </cfRule>
  </conditionalFormatting>
  <conditionalFormatting sqref="N12:N311">
    <cfRule type="expression" dxfId="28" priority="3">
      <formula>$C12="蒸気ボイラ"</formula>
    </cfRule>
  </conditionalFormatting>
  <conditionalFormatting sqref="Q12:Q311">
    <cfRule type="expression" dxfId="27" priority="21">
      <formula>$Z12=1</formula>
    </cfRule>
    <cfRule type="expression" dxfId="26" priority="5">
      <formula>COUNTIF(G12,"*■*")=0</formula>
    </cfRule>
  </conditionalFormatting>
  <dataValidations count="19">
    <dataValidation imeMode="fullKatakana" operator="lessThanOrEqual" allowBlank="1" showInputMessage="1" showErrorMessage="1" sqref="E2" xr:uid="{15985EB7-D818-4DD6-A246-B3B7275508EE}"/>
    <dataValidation type="textLength" operator="lessThanOrEqual" allowBlank="1" showErrorMessage="1" error="40字以内で入力してください。" prompt="40字以内で入力してください。" sqref="C2:D2" xr:uid="{3F78C0BB-EEB2-4F90-B526-C282402295D8}">
      <formula1>40</formula1>
    </dataValidation>
    <dataValidation type="custom" allowBlank="1" showInputMessage="1" showErrorMessage="1" error="小数点第一位までの数値を入力してください。" sqref="L12:L312" xr:uid="{53EF35B3-5EB9-4903-9768-193173FB0D73}">
      <formula1>L12*10=INT(L12*10)</formula1>
    </dataValidation>
    <dataValidation type="textLength" operator="lessThanOrEqual" allowBlank="1" showInputMessage="1" showErrorMessage="1" error="40字以内で入力してください。" sqref="F12:G312" xr:uid="{FF05D8CC-70D2-49C8-AD34-C6EA454164BD}">
      <formula1>40</formula1>
    </dataValidation>
    <dataValidation type="custom" allowBlank="1" showInputMessage="1" showErrorMessage="1" error="整数で数値を入力してください。" sqref="M12:N312" xr:uid="{81C0E76C-859F-4DB0-AC57-CEC66338BA96}">
      <formula1>M12=INT(M12)</formula1>
    </dataValidation>
    <dataValidation type="custom" allowBlank="1" showInputMessage="1" showErrorMessage="1" errorTitle="無効な入力" error="整数で値を入力して下さい。" sqref="P312" xr:uid="{5AA03271-9156-41C3-8CA3-657E7126AD9F}">
      <formula1>P312=INT(P312)</formula1>
    </dataValidation>
    <dataValidation type="list" allowBlank="1" showInputMessage="1" showErrorMessage="1" sqref="U11:U312" xr:uid="{5524A605-5A81-422D-AC32-FA255685E22F}">
      <formula1>"✓"</formula1>
    </dataValidation>
    <dataValidation type="textLength" operator="lessThanOrEqual" allowBlank="1" showInputMessage="1" showErrorMessage="1" errorTitle="無効な入力" error="40文字以下で入力してください。" sqref="R12:R312 S312" xr:uid="{85573E78-ECA9-4AE3-87B0-F3E62A995586}">
      <formula1>40</formula1>
    </dataValidation>
    <dataValidation allowBlank="1" showInputMessage="1" sqref="R11:S11" xr:uid="{CB711624-2763-40F1-8A1F-E9E56C770D08}"/>
    <dataValidation type="list" allowBlank="1" showInputMessage="1" showErrorMessage="1" sqref="V11:V312" xr:uid="{CB385515-806F-4F87-8096-5568D4D776AF}">
      <formula1>"OK,NG"</formula1>
    </dataValidation>
    <dataValidation type="textLength" operator="lessThanOrEqual" allowBlank="1" showInputMessage="1" showErrorMessage="1" error="200字以内で入力してください。" sqref="Q12:Q312" xr:uid="{F81F143E-4B6E-4488-943A-E7A937BA348A}">
      <formula1>200</formula1>
    </dataValidation>
    <dataValidation type="textLength" imeMode="fullKatakana" operator="lessThanOrEqual" allowBlank="1" error="全角カタカナで入力してください。_x000a_法人格は不要です。" prompt="全角カタカナで入力してください。_x000a_法人格は不要です。" sqref="I2" xr:uid="{576189A0-5E3C-4774-9608-021132D6E519}">
      <formula1>40</formula1>
    </dataValidation>
    <dataValidation type="date" imeMode="disabled" operator="greaterThanOrEqual" allowBlank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I3" xr:uid="{0D96F050-D2C1-4504-89DA-D3E3FFAAE49D}">
      <formula1>44256</formula1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H2" xr:uid="{8FBAB6AF-B913-4E3F-9019-6C9E152ECD2A}">
      <formula1>40</formula1>
    </dataValidation>
    <dataValidation type="date" imeMode="disabled" operator="greaterThanOrEqual" allowBlank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H3" xr:uid="{E7B3F730-4C8A-4476-AB20-19ED04AA2F1F}">
      <formula1>44256</formula1>
    </dataValidation>
    <dataValidation type="list" allowBlank="1" showInputMessage="1" showErrorMessage="1" sqref="J12:J312" xr:uid="{24648064-3C9C-4653-A528-1664EADEF003}">
      <formula1>"貫流ボイラ,炉筒煙管ボイラ,水管ボイラ,-"</formula1>
    </dataValidation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C2C0225E-438F-45F9-B59B-5A795DD9FB35}"/>
    <dataValidation type="list" operator="lessThanOrEqual" allowBlank="1" showInputMessage="1" showErrorMessage="1" errorTitle="無効な入力" error="40文字以下で入力してください。" sqref="S12:S311" xr:uid="{5B501D28-64DB-435D-9C3D-5C7CE28C28C5}">
      <formula1>"そのまま,移動,自由記入"</formula1>
    </dataValidation>
    <dataValidation type="custom" allowBlank="1" showInputMessage="1" showErrorMessage="1" errorTitle="無効な入力" error="整数で値を入力してください。" sqref="P12:P311" xr:uid="{A87F1C2A-9D35-468B-9DFF-F0F90F778884}">
      <formula1>P12=INT(P12)</formula1>
    </dataValidation>
  </dataValidations>
  <pageMargins left="0.59055118110236227" right="0" top="0.78740157480314965" bottom="0" header="0.31496062992125984" footer="0.31496062992125984"/>
  <pageSetup paperSize="8" scale="36" fitToHeight="0" orientation="landscape" r:id="rId1"/>
  <headerFooter>
    <oddHeader>&amp;R&amp;"Meiryo UI,太字"&amp;26&amp;F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A074CC5-F481-489F-A259-88610C5265F2}">
          <x14:formula1>
            <xm:f>※編集不可※選択項目!$A$2:$A$3</xm:f>
          </x14:formula1>
          <xm:sqref>C12:C312</xm:sqref>
        </x14:dataValidation>
        <x14:dataValidation type="list" allowBlank="1" showInputMessage="1" showErrorMessage="1" xr:uid="{75BE7E31-76CB-4266-AB2E-F5926D1D10A4}">
          <x14:formula1>
            <xm:f>※編集不可※選択項目!$C$2:$C$16</xm:f>
          </x14:formula1>
          <xm:sqref>H12:H312</xm:sqref>
        </x14:dataValidation>
        <x14:dataValidation type="list" operator="lessThanOrEqual" allowBlank="1" showErrorMessage="1" error="プルダウンから選択して下さい" xr:uid="{39279D2D-5AF4-49F0-A2BF-5EE183EDA79E}">
          <x14:formula1>
            <xm:f>※編集不可※選択項目!$D$2:$D$19</xm:f>
          </x14:formula1>
          <xm:sqref>H12:H312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"/>
  <sheetViews>
    <sheetView showGridLines="0" view="pageBreakPreview" zoomScaleNormal="85" zoomScaleSheetLayoutView="100" zoomScalePageLayoutView="85" workbookViewId="0"/>
  </sheetViews>
  <sheetFormatPr defaultColWidth="9" defaultRowHeight="16.5" x14ac:dyDescent="0.15"/>
  <cols>
    <col min="1" max="1" width="8" style="1" customWidth="1"/>
    <col min="2" max="2" width="40.25" style="1" bestFit="1" customWidth="1"/>
    <col min="3" max="3" width="28.25" style="1" bestFit="1" customWidth="1"/>
    <col min="4" max="4" width="15.25" style="1" customWidth="1"/>
    <col min="5" max="5" width="11.125" style="1" customWidth="1"/>
    <col min="6" max="13" width="8" style="1" customWidth="1"/>
    <col min="14" max="16384" width="9" style="1"/>
  </cols>
  <sheetData/>
  <sheetProtection algorithmName="SHA-512" hashValue="rtbe8riY8HNp+px/OqMAyuFSwGMiSXlWb9Q4lCqBdCGvAP7b3HA9eUG6GUA9RHBaXID1XaAVqFgPzkuSDZR0lg==" saltValue="sUHHec2AAojrk5PxzbN2og==" spinCount="100000" sheet="1" objects="1" scenarios="1" selectLockedCells="1" selectUnlockedCells="1"/>
  <phoneticPr fontId="9"/>
  <printOptions horizontalCentered="1"/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BBE9F-4A44-48AD-83A3-377120BE19B4}">
  <sheetPr codeName="Sheet5"/>
  <dimension ref="A1:B27"/>
  <sheetViews>
    <sheetView showGridLines="0" view="pageBreakPreview" zoomScale="85" zoomScaleNormal="100" zoomScaleSheetLayoutView="85" workbookViewId="0"/>
  </sheetViews>
  <sheetFormatPr defaultColWidth="9" defaultRowHeight="13.5" x14ac:dyDescent="0.15"/>
  <cols>
    <col min="1" max="1" width="13.5" style="106" customWidth="1"/>
    <col min="2" max="2" width="86.75" style="106" customWidth="1"/>
    <col min="3" max="16384" width="9" style="106"/>
  </cols>
  <sheetData>
    <row r="1" spans="1:2" ht="30" customHeight="1" x14ac:dyDescent="0.15">
      <c r="A1" s="114" t="s">
        <v>93</v>
      </c>
    </row>
    <row r="2" spans="1:2" ht="22.5" customHeight="1" x14ac:dyDescent="0.15">
      <c r="A2" s="137" t="s">
        <v>94</v>
      </c>
      <c r="B2" s="107" t="s">
        <v>125</v>
      </c>
    </row>
    <row r="3" spans="1:2" ht="22.5" customHeight="1" x14ac:dyDescent="0.15">
      <c r="A3" s="137" t="s">
        <v>95</v>
      </c>
      <c r="B3" s="113" t="s">
        <v>133</v>
      </c>
    </row>
    <row r="4" spans="1:2" ht="19.5" customHeight="1" x14ac:dyDescent="0.15">
      <c r="A4" s="200" t="s">
        <v>96</v>
      </c>
      <c r="B4" s="203" t="s">
        <v>134</v>
      </c>
    </row>
    <row r="5" spans="1:2" ht="19.5" customHeight="1" x14ac:dyDescent="0.15">
      <c r="A5" s="201"/>
      <c r="B5" s="204"/>
    </row>
    <row r="6" spans="1:2" ht="19.5" customHeight="1" x14ac:dyDescent="0.15">
      <c r="A6" s="201"/>
      <c r="B6" s="204"/>
    </row>
    <row r="7" spans="1:2" ht="19.5" customHeight="1" x14ac:dyDescent="0.15">
      <c r="A7" s="201"/>
      <c r="B7" s="204"/>
    </row>
    <row r="8" spans="1:2" ht="19.5" customHeight="1" x14ac:dyDescent="0.15">
      <c r="A8" s="201"/>
      <c r="B8" s="204"/>
    </row>
    <row r="9" spans="1:2" ht="19.5" customHeight="1" x14ac:dyDescent="0.15">
      <c r="A9" s="201"/>
      <c r="B9" s="204"/>
    </row>
    <row r="10" spans="1:2" ht="19.5" customHeight="1" x14ac:dyDescent="0.15">
      <c r="A10" s="201"/>
      <c r="B10" s="204"/>
    </row>
    <row r="11" spans="1:2" ht="19.5" customHeight="1" x14ac:dyDescent="0.15">
      <c r="A11" s="201"/>
      <c r="B11" s="204"/>
    </row>
    <row r="12" spans="1:2" ht="19.5" customHeight="1" x14ac:dyDescent="0.15">
      <c r="A12" s="201"/>
      <c r="B12" s="204"/>
    </row>
    <row r="13" spans="1:2" ht="19.5" customHeight="1" x14ac:dyDescent="0.15">
      <c r="A13" s="201"/>
      <c r="B13" s="204"/>
    </row>
    <row r="14" spans="1:2" ht="19.5" customHeight="1" x14ac:dyDescent="0.15">
      <c r="A14" s="201"/>
      <c r="B14" s="204"/>
    </row>
    <row r="15" spans="1:2" ht="19.5" customHeight="1" x14ac:dyDescent="0.15">
      <c r="A15" s="201"/>
      <c r="B15" s="204"/>
    </row>
    <row r="16" spans="1:2" ht="19.5" customHeight="1" x14ac:dyDescent="0.15">
      <c r="A16" s="201"/>
      <c r="B16" s="204"/>
    </row>
    <row r="17" spans="1:2" ht="19.5" customHeight="1" x14ac:dyDescent="0.15">
      <c r="A17" s="201"/>
      <c r="B17" s="204"/>
    </row>
    <row r="18" spans="1:2" ht="19.5" customHeight="1" x14ac:dyDescent="0.15">
      <c r="A18" s="201"/>
      <c r="B18" s="204"/>
    </row>
    <row r="19" spans="1:2" ht="19.5" customHeight="1" x14ac:dyDescent="0.15">
      <c r="A19" s="201"/>
      <c r="B19" s="204"/>
    </row>
    <row r="20" spans="1:2" ht="19.5" customHeight="1" x14ac:dyDescent="0.15">
      <c r="A20" s="201"/>
      <c r="B20" s="204"/>
    </row>
    <row r="21" spans="1:2" ht="19.5" customHeight="1" x14ac:dyDescent="0.15">
      <c r="A21" s="201"/>
      <c r="B21" s="204"/>
    </row>
    <row r="22" spans="1:2" ht="19.5" customHeight="1" x14ac:dyDescent="0.15">
      <c r="A22" s="201"/>
      <c r="B22" s="204"/>
    </row>
    <row r="23" spans="1:2" ht="19.5" customHeight="1" x14ac:dyDescent="0.15">
      <c r="A23" s="201"/>
      <c r="B23" s="204"/>
    </row>
    <row r="24" spans="1:2" ht="19.5" customHeight="1" x14ac:dyDescent="0.15">
      <c r="A24" s="201"/>
      <c r="B24" s="204"/>
    </row>
    <row r="25" spans="1:2" ht="19.5" customHeight="1" x14ac:dyDescent="0.15">
      <c r="A25" s="201"/>
      <c r="B25" s="204"/>
    </row>
    <row r="26" spans="1:2" ht="19.5" customHeight="1" x14ac:dyDescent="0.15">
      <c r="A26" s="201"/>
      <c r="B26" s="204"/>
    </row>
    <row r="27" spans="1:2" ht="19.5" customHeight="1" x14ac:dyDescent="0.15">
      <c r="A27" s="202"/>
      <c r="B27" s="205"/>
    </row>
  </sheetData>
  <sheetProtection algorithmName="SHA-512" hashValue="LUMjgnATwRnNQO0Gq9AGJqX6qEgSn+mYk0lrbywL9iJxCCR3lGewSdUHD2JY78wa0hLRdjQ3q28He64uBdcJ1A==" saltValue="8ckFqruQmdbpVpY5NwTMZw==" spinCount="100000" sheet="1" objects="1" scenarios="1"/>
  <mergeCells count="2">
    <mergeCell ref="A4:A27"/>
    <mergeCell ref="B4:B27"/>
  </mergeCells>
  <phoneticPr fontId="9"/>
  <hyperlinks>
    <hyperlink ref="B2" r:id="rId1" xr:uid="{4FD4A295-E9BB-4391-9103-9D525D2D6F26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9AC2D-94FF-4F91-AAC2-BB0362D5CEE5}">
  <sheetPr codeName="Sheet2">
    <pageSetUpPr fitToPage="1"/>
  </sheetPr>
  <dimension ref="A1:AD83"/>
  <sheetViews>
    <sheetView showZeros="0" view="pageBreakPreview" zoomScale="25" zoomScaleNormal="40" zoomScaleSheetLayoutView="25" workbookViewId="0">
      <selection sqref="A1:G1"/>
    </sheetView>
  </sheetViews>
  <sheetFormatPr defaultColWidth="9" defaultRowHeight="16.5" outlineLevelCol="1" x14ac:dyDescent="0.15"/>
  <cols>
    <col min="1" max="1" width="12" style="9" customWidth="1"/>
    <col min="2" max="2" width="22.5" style="10" customWidth="1"/>
    <col min="3" max="3" width="32.5" style="10" customWidth="1"/>
    <col min="4" max="5" width="35" style="10" customWidth="1"/>
    <col min="6" max="6" width="37.5" style="10" customWidth="1"/>
    <col min="7" max="7" width="23.75" style="10" customWidth="1"/>
    <col min="8" max="8" width="30.625" style="10" customWidth="1"/>
    <col min="9" max="9" width="24.75" style="10" hidden="1" customWidth="1"/>
    <col min="10" max="10" width="23.75" style="20" customWidth="1"/>
    <col min="11" max="12" width="25.25" style="10" customWidth="1"/>
    <col min="13" max="13" width="22.75" style="10" customWidth="1"/>
    <col min="14" max="14" width="23.625" style="10" customWidth="1"/>
    <col min="15" max="15" width="16.75" style="10" bestFit="1" customWidth="1"/>
    <col min="16" max="16" width="23.625" style="10" customWidth="1"/>
    <col min="17" max="17" width="70.625" style="10" customWidth="1"/>
    <col min="18" max="18" width="35.625" style="10" customWidth="1"/>
    <col min="19" max="19" width="11.25" style="10" customWidth="1"/>
    <col min="20" max="20" width="9" style="10" hidden="1" customWidth="1" outlineLevel="1"/>
    <col min="21" max="21" width="63.625" style="10" hidden="1" customWidth="1" outlineLevel="1"/>
    <col min="22" max="29" width="9" style="10" hidden="1" customWidth="1" outlineLevel="1"/>
    <col min="30" max="30" width="9" style="10" collapsed="1"/>
    <col min="31" max="16384" width="9" style="10"/>
  </cols>
  <sheetData>
    <row r="1" spans="1:29" ht="40.15" customHeight="1" x14ac:dyDescent="0.15">
      <c r="A1" s="158" t="s">
        <v>80</v>
      </c>
      <c r="B1" s="159"/>
      <c r="C1" s="159"/>
      <c r="D1" s="159"/>
      <c r="E1" s="159"/>
      <c r="F1" s="159"/>
      <c r="G1" s="160"/>
      <c r="I1" s="50"/>
      <c r="J1" s="161" t="s">
        <v>39</v>
      </c>
      <c r="K1" s="162"/>
      <c r="L1" s="162"/>
      <c r="M1" s="162"/>
      <c r="N1" s="162"/>
      <c r="O1" s="21"/>
    </row>
    <row r="2" spans="1:29" ht="110.1" customHeight="1" x14ac:dyDescent="0.15">
      <c r="A2" s="163" t="s">
        <v>35</v>
      </c>
      <c r="B2" s="164"/>
      <c r="C2" s="206" t="s">
        <v>97</v>
      </c>
      <c r="D2" s="207"/>
      <c r="E2" s="31" t="s">
        <v>36</v>
      </c>
      <c r="F2" s="206" t="s">
        <v>98</v>
      </c>
      <c r="G2" s="207"/>
      <c r="I2" s="67"/>
      <c r="J2" s="32" t="s">
        <v>40</v>
      </c>
      <c r="K2" s="167" t="s">
        <v>81</v>
      </c>
      <c r="L2" s="168"/>
      <c r="M2" s="168"/>
      <c r="N2" s="169"/>
      <c r="O2" s="21"/>
      <c r="P2" s="21"/>
    </row>
    <row r="3" spans="1:29" ht="110.1" customHeight="1" x14ac:dyDescent="0.15">
      <c r="A3" s="208" t="s">
        <v>102</v>
      </c>
      <c r="B3" s="208"/>
      <c r="C3" s="208"/>
      <c r="D3" s="208"/>
      <c r="E3" s="208"/>
      <c r="F3" s="33" t="s">
        <v>37</v>
      </c>
      <c r="G3" s="68">
        <v>44302</v>
      </c>
      <c r="I3" s="69"/>
      <c r="J3" s="32" t="s">
        <v>41</v>
      </c>
      <c r="K3" s="171" t="s">
        <v>66</v>
      </c>
      <c r="L3" s="172"/>
      <c r="M3" s="172"/>
      <c r="N3" s="173"/>
      <c r="O3" s="24"/>
      <c r="P3" s="25"/>
    </row>
    <row r="4" spans="1:29" ht="110.1" customHeight="1" thickBot="1" x14ac:dyDescent="0.2">
      <c r="A4" s="208"/>
      <c r="B4" s="208"/>
      <c r="C4" s="208"/>
      <c r="D4" s="208"/>
      <c r="E4" s="208"/>
      <c r="F4" s="34" t="s">
        <v>38</v>
      </c>
      <c r="G4" s="34">
        <f>COUNTIF($B$12:$B$82,"高性能ボイラ")</f>
        <v>4</v>
      </c>
      <c r="H4" s="58"/>
      <c r="I4" s="51"/>
      <c r="J4" s="35" t="s">
        <v>101</v>
      </c>
      <c r="K4" s="174" t="s">
        <v>42</v>
      </c>
      <c r="L4" s="175"/>
      <c r="M4" s="175"/>
      <c r="N4" s="176"/>
      <c r="O4" s="16"/>
      <c r="P4" s="16"/>
      <c r="T4" s="58"/>
      <c r="U4" s="63" t="str">
        <f>IF(COUNTIF(S12:S82,"✓")=0,"",COUNTIF(S12:S82,"✓"))</f>
        <v/>
      </c>
      <c r="V4" s="58"/>
      <c r="W4" s="58"/>
      <c r="X4" s="58"/>
      <c r="Y4" s="58"/>
      <c r="Z4" s="58"/>
      <c r="AA4" s="58"/>
      <c r="AB4" s="58"/>
      <c r="AC4" s="58"/>
    </row>
    <row r="5" spans="1:29" ht="78.75" customHeight="1" thickBot="1" x14ac:dyDescent="0.2">
      <c r="A5" s="13"/>
      <c r="B5" s="14"/>
      <c r="C5" s="14"/>
      <c r="D5" s="15"/>
      <c r="E5" s="15"/>
      <c r="F5" s="18"/>
      <c r="G5" s="16"/>
      <c r="I5" s="16"/>
      <c r="J5" s="9"/>
      <c r="K5" s="9"/>
      <c r="L5" s="17"/>
      <c r="M5" s="16"/>
      <c r="N5" s="16"/>
      <c r="O5" s="16"/>
      <c r="P5" s="19"/>
      <c r="Q5" s="19"/>
      <c r="R5" s="16"/>
      <c r="S5" s="9"/>
      <c r="T5" s="9"/>
      <c r="U5" s="9"/>
    </row>
    <row r="6" spans="1:29" ht="39.75" customHeight="1" x14ac:dyDescent="0.15">
      <c r="A6" s="36" t="s">
        <v>2</v>
      </c>
      <c r="B6" s="37">
        <v>1</v>
      </c>
      <c r="C6" s="37">
        <v>2</v>
      </c>
      <c r="D6" s="60">
        <v>3</v>
      </c>
      <c r="E6" s="38">
        <v>4</v>
      </c>
      <c r="F6" s="60">
        <v>5</v>
      </c>
      <c r="G6" s="60">
        <v>6</v>
      </c>
      <c r="H6" s="60">
        <v>7</v>
      </c>
      <c r="I6" s="38"/>
      <c r="J6" s="38">
        <v>8</v>
      </c>
      <c r="K6" s="38">
        <v>9</v>
      </c>
      <c r="L6" s="38">
        <v>10</v>
      </c>
      <c r="M6" s="209">
        <v>11</v>
      </c>
      <c r="N6" s="210"/>
      <c r="O6" s="211"/>
      <c r="P6" s="66">
        <v>12</v>
      </c>
      <c r="Q6" s="38">
        <v>13</v>
      </c>
      <c r="R6" s="70">
        <v>14</v>
      </c>
      <c r="S6" s="71">
        <v>15</v>
      </c>
    </row>
    <row r="7" spans="1:29" ht="39.75" customHeight="1" x14ac:dyDescent="0.15">
      <c r="A7" s="39" t="s">
        <v>46</v>
      </c>
      <c r="B7" s="40" t="s">
        <v>48</v>
      </c>
      <c r="C7" s="40" t="s">
        <v>48</v>
      </c>
      <c r="D7" s="40" t="s">
        <v>48</v>
      </c>
      <c r="E7" s="61" t="s">
        <v>51</v>
      </c>
      <c r="F7" s="40" t="s">
        <v>48</v>
      </c>
      <c r="G7" s="40" t="s">
        <v>48</v>
      </c>
      <c r="H7" s="40" t="s">
        <v>48</v>
      </c>
      <c r="I7" s="64" t="s">
        <v>67</v>
      </c>
      <c r="J7" s="41" t="s">
        <v>51</v>
      </c>
      <c r="K7" s="41" t="s">
        <v>51</v>
      </c>
      <c r="L7" s="41" t="s">
        <v>51</v>
      </c>
      <c r="M7" s="41" t="s">
        <v>51</v>
      </c>
      <c r="N7" s="41" t="s">
        <v>51</v>
      </c>
      <c r="O7" s="41" t="s">
        <v>51</v>
      </c>
      <c r="P7" s="61" t="s">
        <v>51</v>
      </c>
      <c r="Q7" s="41" t="s">
        <v>51</v>
      </c>
      <c r="R7" s="72" t="s">
        <v>51</v>
      </c>
      <c r="S7" s="73" t="s">
        <v>51</v>
      </c>
    </row>
    <row r="8" spans="1:29" ht="39.75" customHeight="1" thickBot="1" x14ac:dyDescent="0.2">
      <c r="A8" s="42" t="s">
        <v>47</v>
      </c>
      <c r="B8" s="43" t="s">
        <v>49</v>
      </c>
      <c r="C8" s="59" t="s">
        <v>50</v>
      </c>
      <c r="D8" s="43" t="s">
        <v>49</v>
      </c>
      <c r="E8" s="43" t="s">
        <v>49</v>
      </c>
      <c r="F8" s="59" t="s">
        <v>50</v>
      </c>
      <c r="G8" s="59" t="s">
        <v>50</v>
      </c>
      <c r="H8" s="59" t="s">
        <v>50</v>
      </c>
      <c r="I8" s="43" t="s">
        <v>49</v>
      </c>
      <c r="J8" s="59" t="s">
        <v>50</v>
      </c>
      <c r="K8" s="43" t="s">
        <v>49</v>
      </c>
      <c r="L8" s="59" t="s">
        <v>50</v>
      </c>
      <c r="M8" s="59" t="s">
        <v>64</v>
      </c>
      <c r="N8" s="59" t="s">
        <v>64</v>
      </c>
      <c r="O8" s="43" t="s">
        <v>49</v>
      </c>
      <c r="P8" s="74" t="s">
        <v>52</v>
      </c>
      <c r="Q8" s="59" t="s">
        <v>64</v>
      </c>
      <c r="R8" s="75" t="s">
        <v>52</v>
      </c>
      <c r="S8" s="76" t="s">
        <v>60</v>
      </c>
    </row>
    <row r="9" spans="1:29" ht="21.75" customHeight="1" x14ac:dyDescent="0.15">
      <c r="A9" s="212" t="s">
        <v>31</v>
      </c>
      <c r="B9" s="214" t="s">
        <v>43</v>
      </c>
      <c r="C9" s="215" t="s">
        <v>0</v>
      </c>
      <c r="D9" s="215" t="s">
        <v>44</v>
      </c>
      <c r="E9" s="217" t="s">
        <v>45</v>
      </c>
      <c r="F9" s="215" t="s">
        <v>4</v>
      </c>
      <c r="G9" s="215" t="s">
        <v>7</v>
      </c>
      <c r="H9" s="215" t="s">
        <v>9</v>
      </c>
      <c r="I9" s="217" t="s">
        <v>59</v>
      </c>
      <c r="J9" s="217" t="s">
        <v>55</v>
      </c>
      <c r="K9" s="217" t="s">
        <v>26</v>
      </c>
      <c r="L9" s="220" t="s">
        <v>82</v>
      </c>
      <c r="M9" s="222" t="s">
        <v>8</v>
      </c>
      <c r="N9" s="223"/>
      <c r="O9" s="224"/>
      <c r="P9" s="191" t="s">
        <v>61</v>
      </c>
      <c r="Q9" s="219" t="s">
        <v>63</v>
      </c>
      <c r="R9" s="194" t="s">
        <v>3</v>
      </c>
      <c r="S9" s="225" t="s">
        <v>62</v>
      </c>
      <c r="T9" s="187" t="s">
        <v>33</v>
      </c>
      <c r="U9" s="187"/>
      <c r="V9" s="188"/>
    </row>
    <row r="10" spans="1:29" ht="57.75" customHeight="1" x14ac:dyDescent="0.15">
      <c r="A10" s="213"/>
      <c r="B10" s="214"/>
      <c r="C10" s="216"/>
      <c r="D10" s="216"/>
      <c r="E10" s="218"/>
      <c r="F10" s="216"/>
      <c r="G10" s="216"/>
      <c r="H10" s="216"/>
      <c r="I10" s="218"/>
      <c r="J10" s="218"/>
      <c r="K10" s="218"/>
      <c r="L10" s="221"/>
      <c r="M10" s="62" t="s">
        <v>83</v>
      </c>
      <c r="N10" s="62" t="s">
        <v>84</v>
      </c>
      <c r="O10" s="62" t="s">
        <v>54</v>
      </c>
      <c r="P10" s="192"/>
      <c r="Q10" s="218"/>
      <c r="R10" s="195"/>
      <c r="S10" s="226"/>
      <c r="T10" s="65" t="s">
        <v>34</v>
      </c>
      <c r="U10" s="11" t="s">
        <v>32</v>
      </c>
      <c r="V10" s="12" t="s">
        <v>3</v>
      </c>
    </row>
    <row r="11" spans="1:29" ht="25.15" customHeight="1" x14ac:dyDescent="0.15">
      <c r="A11" s="27" t="s">
        <v>53</v>
      </c>
      <c r="B11" s="57" t="s">
        <v>100</v>
      </c>
      <c r="C11" s="44" t="s">
        <v>6</v>
      </c>
      <c r="D11" s="29" t="s">
        <v>97</v>
      </c>
      <c r="E11" s="29" t="s">
        <v>103</v>
      </c>
      <c r="F11" s="45" t="s">
        <v>85</v>
      </c>
      <c r="G11" s="45" t="s">
        <v>104</v>
      </c>
      <c r="H11" s="45" t="s">
        <v>12</v>
      </c>
      <c r="I11" s="29" t="s">
        <v>92</v>
      </c>
      <c r="J11" s="45" t="s">
        <v>107</v>
      </c>
      <c r="K11" s="29">
        <v>95</v>
      </c>
      <c r="L11" s="45">
        <v>95</v>
      </c>
      <c r="M11" s="77"/>
      <c r="N11" s="77">
        <v>11</v>
      </c>
      <c r="O11" s="29" t="s">
        <v>69</v>
      </c>
      <c r="P11" s="78"/>
      <c r="Q11" s="79"/>
      <c r="R11" s="48"/>
      <c r="S11" s="56"/>
      <c r="T11" s="26"/>
      <c r="U11" s="22"/>
      <c r="V11" s="23"/>
      <c r="X11" s="80" t="s">
        <v>56</v>
      </c>
      <c r="Y11" s="80" t="s">
        <v>65</v>
      </c>
      <c r="Z11" s="80"/>
      <c r="AA11" s="81" t="s">
        <v>57</v>
      </c>
      <c r="AB11" s="81" t="s">
        <v>58</v>
      </c>
    </row>
    <row r="12" spans="1:29" ht="25.15" customHeight="1" x14ac:dyDescent="0.15">
      <c r="A12" s="28">
        <f t="shared" ref="A12:A75" si="0">ROW()-11</f>
        <v>1</v>
      </c>
      <c r="B12" s="46" t="str">
        <f>IF($C12="","","高性能ボイラ")</f>
        <v>高性能ボイラ</v>
      </c>
      <c r="C12" s="82" t="s">
        <v>6</v>
      </c>
      <c r="D12" s="29" t="str">
        <f>IF($B12&lt;&gt;"",$C$2,"")</f>
        <v>〇〇〇株式会社</v>
      </c>
      <c r="E12" s="29" t="str">
        <f>IF($B12&lt;&gt;"",$F$2,"")</f>
        <v>マルマルマル</v>
      </c>
      <c r="F12" s="79" t="s">
        <v>89</v>
      </c>
      <c r="G12" s="79" t="s">
        <v>91</v>
      </c>
      <c r="H12" s="79" t="s">
        <v>12</v>
      </c>
      <c r="I12" s="29" t="str">
        <f t="shared" ref="I12:I43" si="1">IF(G12="","",G12&amp;"（"&amp;H12&amp;"）")</f>
        <v>XYZ-B（都市ガス（45MJ/m3））</v>
      </c>
      <c r="J12" s="79" t="s">
        <v>77</v>
      </c>
      <c r="K12" s="47">
        <f t="shared" ref="K12:K43" si="2">IF(C12&lt;&gt;"",N(95)," ")</f>
        <v>95</v>
      </c>
      <c r="L12" s="83">
        <v>95</v>
      </c>
      <c r="M12" s="84"/>
      <c r="N12" s="84"/>
      <c r="O12" s="29" t="s">
        <v>69</v>
      </c>
      <c r="P12" s="85"/>
      <c r="Q12" s="79"/>
      <c r="R12" s="86"/>
      <c r="S12" s="56"/>
      <c r="T12" s="26"/>
      <c r="U12" s="22"/>
      <c r="V12" s="23"/>
      <c r="X12" s="87">
        <f>IF(AND(($C12&lt;&gt;""),(OR($C$2="",$F$2="",$G$3="",F12="",G12="",J12="",L12="",AND(M12="",N12=""),O12="",H12=""))),1,0)</f>
        <v>1</v>
      </c>
      <c r="Y12" s="87">
        <f>IF(AND($G12&lt;&gt;"",COUNTIF($G12,"*■*")&gt;0,$Q12=""),1,0)</f>
        <v>0</v>
      </c>
      <c r="Z12" s="87" t="str">
        <f t="shared" ref="Z12:Z43" si="3">TEXT(I12,"G/標準")</f>
        <v>XYZ-B（都市ガス（45MJ/m3））</v>
      </c>
      <c r="AA12" s="88">
        <f t="shared" ref="AA12:AA43" si="4">IF(Z12="",0,COUNTIF($Z$12:$Z$1048576,Z12))</f>
        <v>2</v>
      </c>
      <c r="AB12" s="88" t="str">
        <f t="shared" ref="AB12:AB43" si="5">IF(OR($C12="",$L12=""),"",IF($K12&gt;$L12,1,""))</f>
        <v/>
      </c>
    </row>
    <row r="13" spans="1:29" ht="25.15" customHeight="1" x14ac:dyDescent="0.15">
      <c r="A13" s="28">
        <f t="shared" si="0"/>
        <v>2</v>
      </c>
      <c r="B13" s="46" t="str">
        <f t="shared" ref="B13:B76" si="6">IF($C13="","","高性能ボイラ")</f>
        <v>高性能ボイラ</v>
      </c>
      <c r="C13" s="82" t="s">
        <v>6</v>
      </c>
      <c r="D13" s="29" t="str">
        <f t="shared" ref="D13:D76" si="7">IF($B13&lt;&gt;"",$C$2,"")</f>
        <v>〇〇〇株式会社</v>
      </c>
      <c r="E13" s="29" t="str">
        <f t="shared" ref="E13:E76" si="8">IF($B13&lt;&gt;"",$F$2,"")</f>
        <v>マルマルマル</v>
      </c>
      <c r="F13" s="79" t="s">
        <v>89</v>
      </c>
      <c r="G13" s="79" t="s">
        <v>90</v>
      </c>
      <c r="H13" s="79" t="s">
        <v>12</v>
      </c>
      <c r="I13" s="29" t="str">
        <f t="shared" si="1"/>
        <v>XYZ-B（都市ガス（45MJ/m3））</v>
      </c>
      <c r="J13" s="79" t="s">
        <v>77</v>
      </c>
      <c r="K13" s="47">
        <f t="shared" si="2"/>
        <v>95</v>
      </c>
      <c r="L13" s="83">
        <v>95</v>
      </c>
      <c r="M13" s="84"/>
      <c r="N13" s="84"/>
      <c r="O13" s="29" t="s">
        <v>69</v>
      </c>
      <c r="P13" s="85"/>
      <c r="Q13" s="79"/>
      <c r="R13" s="86"/>
      <c r="S13" s="56"/>
      <c r="T13" s="26"/>
      <c r="U13" s="22"/>
      <c r="V13" s="23"/>
      <c r="X13" s="87">
        <f t="shared" ref="X13:X76" si="9">IF(AND(($C13&lt;&gt;""),(OR($C$2="",$F$2="",$G$3="",F13="",G13="",J13="",L13="",AND(M13="",N13=""),O13="",H13=""))),1,0)</f>
        <v>1</v>
      </c>
      <c r="Y13" s="87">
        <f t="shared" ref="Y13:Y43" si="10">IF(AND($G13&lt;&gt;"",COUNTIF($G13,"*■*")&gt;0,$Q13=""),1,0)</f>
        <v>0</v>
      </c>
      <c r="Z13" s="87" t="str">
        <f t="shared" si="3"/>
        <v>XYZ-B（都市ガス（45MJ/m3））</v>
      </c>
      <c r="AA13" s="88">
        <f t="shared" si="4"/>
        <v>2</v>
      </c>
      <c r="AB13" s="88" t="str">
        <f t="shared" si="5"/>
        <v/>
      </c>
    </row>
    <row r="14" spans="1:29" ht="25.15" customHeight="1" x14ac:dyDescent="0.15">
      <c r="A14" s="28">
        <f t="shared" si="0"/>
        <v>3</v>
      </c>
      <c r="B14" s="46" t="str">
        <f t="shared" si="6"/>
        <v>高性能ボイラ</v>
      </c>
      <c r="C14" s="82" t="s">
        <v>5</v>
      </c>
      <c r="D14" s="29" t="str">
        <f t="shared" si="7"/>
        <v>〇〇〇株式会社</v>
      </c>
      <c r="E14" s="29" t="str">
        <f t="shared" si="8"/>
        <v>マルマルマル</v>
      </c>
      <c r="F14" s="79" t="s">
        <v>86</v>
      </c>
      <c r="G14" s="79" t="s">
        <v>88</v>
      </c>
      <c r="H14" s="79" t="s">
        <v>17</v>
      </c>
      <c r="I14" s="29" t="str">
        <f t="shared" si="1"/>
        <v>XYZ-A■（A重油）</v>
      </c>
      <c r="J14" s="79" t="s">
        <v>105</v>
      </c>
      <c r="K14" s="47">
        <f t="shared" si="2"/>
        <v>95</v>
      </c>
      <c r="L14" s="83">
        <v>94</v>
      </c>
      <c r="M14" s="96"/>
      <c r="N14" s="84">
        <v>1</v>
      </c>
      <c r="O14" s="29" t="s">
        <v>69</v>
      </c>
      <c r="P14" s="85"/>
      <c r="Q14" s="79" t="s">
        <v>79</v>
      </c>
      <c r="R14" s="86"/>
      <c r="S14" s="56"/>
      <c r="T14" s="26"/>
      <c r="U14" s="22"/>
      <c r="V14" s="23"/>
      <c r="X14" s="87">
        <f t="shared" si="9"/>
        <v>0</v>
      </c>
      <c r="Y14" s="87">
        <f t="shared" si="10"/>
        <v>0</v>
      </c>
      <c r="Z14" s="87" t="str">
        <f t="shared" si="3"/>
        <v>XYZ-A■（A重油）</v>
      </c>
      <c r="AA14" s="88">
        <f t="shared" si="4"/>
        <v>1</v>
      </c>
      <c r="AB14" s="88">
        <f t="shared" si="5"/>
        <v>1</v>
      </c>
    </row>
    <row r="15" spans="1:29" ht="25.15" customHeight="1" x14ac:dyDescent="0.15">
      <c r="A15" s="28">
        <f t="shared" si="0"/>
        <v>4</v>
      </c>
      <c r="B15" s="46" t="str">
        <f t="shared" si="6"/>
        <v>高性能ボイラ</v>
      </c>
      <c r="C15" s="82" t="s">
        <v>5</v>
      </c>
      <c r="D15" s="29" t="str">
        <f t="shared" si="7"/>
        <v>〇〇〇株式会社</v>
      </c>
      <c r="E15" s="29" t="str">
        <f t="shared" si="8"/>
        <v>マルマルマル</v>
      </c>
      <c r="F15" s="79" t="s">
        <v>86</v>
      </c>
      <c r="G15" s="79" t="s">
        <v>87</v>
      </c>
      <c r="H15" s="79" t="s">
        <v>68</v>
      </c>
      <c r="I15" s="29" t="str">
        <f t="shared" si="1"/>
        <v>XYZ-A■（LNG）</v>
      </c>
      <c r="J15" s="79" t="s">
        <v>105</v>
      </c>
      <c r="K15" s="47">
        <f t="shared" si="2"/>
        <v>95</v>
      </c>
      <c r="L15" s="83">
        <v>95</v>
      </c>
      <c r="M15" s="84">
        <v>1</v>
      </c>
      <c r="N15" s="84"/>
      <c r="O15" s="29" t="s">
        <v>69</v>
      </c>
      <c r="P15" s="85"/>
      <c r="Q15" s="79" t="s">
        <v>79</v>
      </c>
      <c r="R15" s="86"/>
      <c r="S15" s="56"/>
      <c r="T15" s="26"/>
      <c r="U15" s="22"/>
      <c r="V15" s="23"/>
      <c r="X15" s="87">
        <f t="shared" si="9"/>
        <v>0</v>
      </c>
      <c r="Y15" s="87">
        <f t="shared" si="10"/>
        <v>0</v>
      </c>
      <c r="Z15" s="87" t="str">
        <f t="shared" si="3"/>
        <v>XYZ-A■（LNG）</v>
      </c>
      <c r="AA15" s="88">
        <f t="shared" si="4"/>
        <v>1</v>
      </c>
      <c r="AB15" s="88" t="str">
        <f t="shared" si="5"/>
        <v/>
      </c>
    </row>
    <row r="16" spans="1:29" ht="25.15" customHeight="1" x14ac:dyDescent="0.15">
      <c r="A16" s="28">
        <f t="shared" si="0"/>
        <v>5</v>
      </c>
      <c r="B16" s="46" t="str">
        <f t="shared" si="6"/>
        <v/>
      </c>
      <c r="C16" s="82"/>
      <c r="D16" s="29" t="str">
        <f t="shared" si="7"/>
        <v/>
      </c>
      <c r="E16" s="29" t="str">
        <f t="shared" si="8"/>
        <v/>
      </c>
      <c r="F16" s="79"/>
      <c r="G16" s="79"/>
      <c r="H16" s="79"/>
      <c r="I16" s="29" t="str">
        <f t="shared" si="1"/>
        <v/>
      </c>
      <c r="J16" s="79"/>
      <c r="K16" s="47" t="str">
        <f t="shared" si="2"/>
        <v xml:space="preserve"> </v>
      </c>
      <c r="L16" s="83"/>
      <c r="M16" s="84"/>
      <c r="N16" s="84"/>
      <c r="O16" s="29"/>
      <c r="P16" s="85"/>
      <c r="Q16" s="79"/>
      <c r="R16" s="86"/>
      <c r="S16" s="56"/>
      <c r="T16" s="26"/>
      <c r="U16" s="22"/>
      <c r="V16" s="23"/>
      <c r="X16" s="87">
        <f t="shared" si="9"/>
        <v>0</v>
      </c>
      <c r="Y16" s="87">
        <f t="shared" si="10"/>
        <v>0</v>
      </c>
      <c r="Z16" s="87" t="str">
        <f t="shared" si="3"/>
        <v/>
      </c>
      <c r="AA16" s="88">
        <f t="shared" si="4"/>
        <v>0</v>
      </c>
      <c r="AB16" s="88" t="str">
        <f t="shared" si="5"/>
        <v/>
      </c>
    </row>
    <row r="17" spans="1:28" ht="25.15" customHeight="1" x14ac:dyDescent="0.15">
      <c r="A17" s="28">
        <f t="shared" si="0"/>
        <v>6</v>
      </c>
      <c r="B17" s="46" t="str">
        <f t="shared" si="6"/>
        <v/>
      </c>
      <c r="C17" s="82"/>
      <c r="D17" s="29" t="str">
        <f t="shared" si="7"/>
        <v/>
      </c>
      <c r="E17" s="29" t="str">
        <f t="shared" si="8"/>
        <v/>
      </c>
      <c r="F17" s="79"/>
      <c r="G17" s="79"/>
      <c r="H17" s="79"/>
      <c r="I17" s="29" t="str">
        <f t="shared" si="1"/>
        <v/>
      </c>
      <c r="J17" s="79"/>
      <c r="K17" s="47" t="str">
        <f t="shared" si="2"/>
        <v xml:space="preserve"> </v>
      </c>
      <c r="L17" s="83"/>
      <c r="M17" s="84"/>
      <c r="N17" s="84"/>
      <c r="O17" s="29"/>
      <c r="P17" s="85"/>
      <c r="Q17" s="79"/>
      <c r="R17" s="86"/>
      <c r="S17" s="56"/>
      <c r="T17" s="26"/>
      <c r="U17" s="22"/>
      <c r="V17" s="23"/>
      <c r="X17" s="87">
        <f t="shared" si="9"/>
        <v>0</v>
      </c>
      <c r="Y17" s="87">
        <f t="shared" si="10"/>
        <v>0</v>
      </c>
      <c r="Z17" s="87" t="str">
        <f t="shared" si="3"/>
        <v/>
      </c>
      <c r="AA17" s="88">
        <f t="shared" si="4"/>
        <v>0</v>
      </c>
      <c r="AB17" s="88" t="str">
        <f t="shared" si="5"/>
        <v/>
      </c>
    </row>
    <row r="18" spans="1:28" ht="25.15" customHeight="1" x14ac:dyDescent="0.15">
      <c r="A18" s="28">
        <f t="shared" si="0"/>
        <v>7</v>
      </c>
      <c r="B18" s="46" t="str">
        <f t="shared" si="6"/>
        <v/>
      </c>
      <c r="C18" s="82"/>
      <c r="D18" s="29" t="str">
        <f t="shared" si="7"/>
        <v/>
      </c>
      <c r="E18" s="29" t="str">
        <f t="shared" si="8"/>
        <v/>
      </c>
      <c r="F18" s="79"/>
      <c r="G18" s="79"/>
      <c r="H18" s="79"/>
      <c r="I18" s="29" t="str">
        <f t="shared" si="1"/>
        <v/>
      </c>
      <c r="J18" s="79"/>
      <c r="K18" s="47" t="str">
        <f t="shared" si="2"/>
        <v xml:space="preserve"> </v>
      </c>
      <c r="L18" s="83"/>
      <c r="M18" s="84"/>
      <c r="N18" s="84"/>
      <c r="O18" s="29"/>
      <c r="P18" s="85"/>
      <c r="Q18" s="79"/>
      <c r="R18" s="86"/>
      <c r="S18" s="56"/>
      <c r="T18" s="26"/>
      <c r="U18" s="22"/>
      <c r="V18" s="23"/>
      <c r="X18" s="87">
        <f t="shared" si="9"/>
        <v>0</v>
      </c>
      <c r="Y18" s="87">
        <f t="shared" si="10"/>
        <v>0</v>
      </c>
      <c r="Z18" s="87" t="str">
        <f t="shared" si="3"/>
        <v/>
      </c>
      <c r="AA18" s="88">
        <f t="shared" si="4"/>
        <v>0</v>
      </c>
      <c r="AB18" s="88" t="str">
        <f t="shared" si="5"/>
        <v/>
      </c>
    </row>
    <row r="19" spans="1:28" ht="25.15" customHeight="1" x14ac:dyDescent="0.15">
      <c r="A19" s="28">
        <f t="shared" si="0"/>
        <v>8</v>
      </c>
      <c r="B19" s="46" t="str">
        <f t="shared" si="6"/>
        <v/>
      </c>
      <c r="C19" s="82"/>
      <c r="D19" s="29" t="str">
        <f t="shared" si="7"/>
        <v/>
      </c>
      <c r="E19" s="29" t="str">
        <f t="shared" si="8"/>
        <v/>
      </c>
      <c r="F19" s="79"/>
      <c r="G19" s="79"/>
      <c r="H19" s="79"/>
      <c r="I19" s="29" t="str">
        <f t="shared" si="1"/>
        <v/>
      </c>
      <c r="J19" s="79"/>
      <c r="K19" s="47" t="str">
        <f t="shared" si="2"/>
        <v xml:space="preserve"> </v>
      </c>
      <c r="L19" s="83"/>
      <c r="M19" s="84"/>
      <c r="N19" s="84"/>
      <c r="O19" s="29"/>
      <c r="P19" s="85"/>
      <c r="Q19" s="79"/>
      <c r="R19" s="86"/>
      <c r="S19" s="56"/>
      <c r="T19" s="26"/>
      <c r="U19" s="22"/>
      <c r="V19" s="23"/>
      <c r="X19" s="87">
        <f t="shared" si="9"/>
        <v>0</v>
      </c>
      <c r="Y19" s="87">
        <f t="shared" si="10"/>
        <v>0</v>
      </c>
      <c r="Z19" s="87" t="str">
        <f t="shared" si="3"/>
        <v/>
      </c>
      <c r="AA19" s="88">
        <f t="shared" si="4"/>
        <v>0</v>
      </c>
      <c r="AB19" s="88" t="str">
        <f t="shared" si="5"/>
        <v/>
      </c>
    </row>
    <row r="20" spans="1:28" ht="25.15" customHeight="1" x14ac:dyDescent="0.15">
      <c r="A20" s="28">
        <f t="shared" si="0"/>
        <v>9</v>
      </c>
      <c r="B20" s="46" t="str">
        <f t="shared" si="6"/>
        <v/>
      </c>
      <c r="C20" s="82"/>
      <c r="D20" s="29" t="str">
        <f t="shared" si="7"/>
        <v/>
      </c>
      <c r="E20" s="29" t="str">
        <f t="shared" si="8"/>
        <v/>
      </c>
      <c r="F20" s="79"/>
      <c r="G20" s="79"/>
      <c r="H20" s="79"/>
      <c r="I20" s="29" t="str">
        <f t="shared" si="1"/>
        <v/>
      </c>
      <c r="J20" s="79"/>
      <c r="K20" s="47" t="str">
        <f t="shared" si="2"/>
        <v xml:space="preserve"> </v>
      </c>
      <c r="L20" s="83"/>
      <c r="M20" s="84"/>
      <c r="N20" s="84"/>
      <c r="O20" s="29"/>
      <c r="P20" s="85"/>
      <c r="Q20" s="79"/>
      <c r="R20" s="86"/>
      <c r="S20" s="56"/>
      <c r="T20" s="26"/>
      <c r="U20" s="22"/>
      <c r="V20" s="23"/>
      <c r="X20" s="87">
        <f t="shared" si="9"/>
        <v>0</v>
      </c>
      <c r="Y20" s="87">
        <f t="shared" si="10"/>
        <v>0</v>
      </c>
      <c r="Z20" s="87" t="str">
        <f t="shared" si="3"/>
        <v/>
      </c>
      <c r="AA20" s="88">
        <f t="shared" si="4"/>
        <v>0</v>
      </c>
      <c r="AB20" s="88" t="str">
        <f t="shared" si="5"/>
        <v/>
      </c>
    </row>
    <row r="21" spans="1:28" ht="25.15" customHeight="1" x14ac:dyDescent="0.15">
      <c r="A21" s="28">
        <f t="shared" si="0"/>
        <v>10</v>
      </c>
      <c r="B21" s="46" t="str">
        <f t="shared" si="6"/>
        <v/>
      </c>
      <c r="C21" s="82"/>
      <c r="D21" s="29" t="str">
        <f t="shared" si="7"/>
        <v/>
      </c>
      <c r="E21" s="29" t="str">
        <f t="shared" si="8"/>
        <v/>
      </c>
      <c r="F21" s="79"/>
      <c r="G21" s="79"/>
      <c r="H21" s="79"/>
      <c r="I21" s="29" t="str">
        <f t="shared" si="1"/>
        <v/>
      </c>
      <c r="J21" s="79"/>
      <c r="K21" s="47" t="str">
        <f t="shared" si="2"/>
        <v xml:space="preserve"> </v>
      </c>
      <c r="L21" s="83"/>
      <c r="M21" s="84"/>
      <c r="N21" s="84"/>
      <c r="O21" s="29"/>
      <c r="P21" s="85"/>
      <c r="Q21" s="79"/>
      <c r="R21" s="86"/>
      <c r="S21" s="56"/>
      <c r="T21" s="26"/>
      <c r="U21" s="22"/>
      <c r="V21" s="23"/>
      <c r="X21" s="87">
        <f t="shared" si="9"/>
        <v>0</v>
      </c>
      <c r="Y21" s="87">
        <f t="shared" si="10"/>
        <v>0</v>
      </c>
      <c r="Z21" s="87" t="str">
        <f t="shared" si="3"/>
        <v/>
      </c>
      <c r="AA21" s="88">
        <f t="shared" si="4"/>
        <v>0</v>
      </c>
      <c r="AB21" s="88" t="str">
        <f t="shared" si="5"/>
        <v/>
      </c>
    </row>
    <row r="22" spans="1:28" ht="25.15" customHeight="1" x14ac:dyDescent="0.15">
      <c r="A22" s="28">
        <f t="shared" si="0"/>
        <v>11</v>
      </c>
      <c r="B22" s="46" t="str">
        <f t="shared" si="6"/>
        <v/>
      </c>
      <c r="C22" s="82"/>
      <c r="D22" s="29" t="str">
        <f t="shared" si="7"/>
        <v/>
      </c>
      <c r="E22" s="29" t="str">
        <f t="shared" si="8"/>
        <v/>
      </c>
      <c r="F22" s="79"/>
      <c r="G22" s="79"/>
      <c r="H22" s="79"/>
      <c r="I22" s="29" t="str">
        <f t="shared" si="1"/>
        <v/>
      </c>
      <c r="J22" s="79"/>
      <c r="K22" s="47" t="str">
        <f t="shared" si="2"/>
        <v xml:space="preserve"> </v>
      </c>
      <c r="L22" s="83"/>
      <c r="M22" s="84"/>
      <c r="N22" s="84"/>
      <c r="O22" s="29"/>
      <c r="P22" s="85"/>
      <c r="Q22" s="79"/>
      <c r="R22" s="86"/>
      <c r="S22" s="56"/>
      <c r="T22" s="26"/>
      <c r="U22" s="22"/>
      <c r="V22" s="23"/>
      <c r="X22" s="87">
        <f t="shared" si="9"/>
        <v>0</v>
      </c>
      <c r="Y22" s="87">
        <f t="shared" si="10"/>
        <v>0</v>
      </c>
      <c r="Z22" s="87" t="str">
        <f t="shared" si="3"/>
        <v/>
      </c>
      <c r="AA22" s="88">
        <f t="shared" si="4"/>
        <v>0</v>
      </c>
      <c r="AB22" s="88" t="str">
        <f t="shared" si="5"/>
        <v/>
      </c>
    </row>
    <row r="23" spans="1:28" ht="25.15" customHeight="1" x14ac:dyDescent="0.15">
      <c r="A23" s="28">
        <f t="shared" si="0"/>
        <v>12</v>
      </c>
      <c r="B23" s="46" t="str">
        <f t="shared" si="6"/>
        <v/>
      </c>
      <c r="C23" s="82"/>
      <c r="D23" s="29" t="str">
        <f t="shared" si="7"/>
        <v/>
      </c>
      <c r="E23" s="29" t="str">
        <f t="shared" si="8"/>
        <v/>
      </c>
      <c r="F23" s="79"/>
      <c r="G23" s="79"/>
      <c r="H23" s="79"/>
      <c r="I23" s="29" t="str">
        <f t="shared" si="1"/>
        <v/>
      </c>
      <c r="J23" s="79"/>
      <c r="K23" s="47" t="str">
        <f t="shared" si="2"/>
        <v xml:space="preserve"> </v>
      </c>
      <c r="L23" s="83"/>
      <c r="M23" s="84"/>
      <c r="N23" s="84"/>
      <c r="O23" s="29"/>
      <c r="P23" s="85"/>
      <c r="Q23" s="79"/>
      <c r="R23" s="86"/>
      <c r="S23" s="56"/>
      <c r="T23" s="26"/>
      <c r="U23" s="22"/>
      <c r="V23" s="23"/>
      <c r="X23" s="87">
        <f t="shared" si="9"/>
        <v>0</v>
      </c>
      <c r="Y23" s="87">
        <f t="shared" si="10"/>
        <v>0</v>
      </c>
      <c r="Z23" s="87" t="str">
        <f t="shared" si="3"/>
        <v/>
      </c>
      <c r="AA23" s="88">
        <f t="shared" si="4"/>
        <v>0</v>
      </c>
      <c r="AB23" s="88" t="str">
        <f t="shared" si="5"/>
        <v/>
      </c>
    </row>
    <row r="24" spans="1:28" ht="25.15" customHeight="1" x14ac:dyDescent="0.15">
      <c r="A24" s="28">
        <f t="shared" si="0"/>
        <v>13</v>
      </c>
      <c r="B24" s="46" t="str">
        <f t="shared" si="6"/>
        <v/>
      </c>
      <c r="C24" s="82"/>
      <c r="D24" s="29" t="str">
        <f t="shared" si="7"/>
        <v/>
      </c>
      <c r="E24" s="29" t="str">
        <f t="shared" si="8"/>
        <v/>
      </c>
      <c r="F24" s="79"/>
      <c r="G24" s="79"/>
      <c r="H24" s="79"/>
      <c r="I24" s="29" t="str">
        <f t="shared" si="1"/>
        <v/>
      </c>
      <c r="J24" s="79"/>
      <c r="K24" s="47" t="str">
        <f t="shared" si="2"/>
        <v xml:space="preserve"> </v>
      </c>
      <c r="L24" s="83"/>
      <c r="M24" s="84"/>
      <c r="N24" s="84"/>
      <c r="O24" s="29"/>
      <c r="P24" s="85"/>
      <c r="Q24" s="79"/>
      <c r="R24" s="86"/>
      <c r="S24" s="56"/>
      <c r="T24" s="26"/>
      <c r="U24" s="22"/>
      <c r="V24" s="23"/>
      <c r="X24" s="87">
        <f t="shared" si="9"/>
        <v>0</v>
      </c>
      <c r="Y24" s="87">
        <f t="shared" si="10"/>
        <v>0</v>
      </c>
      <c r="Z24" s="87" t="str">
        <f t="shared" si="3"/>
        <v/>
      </c>
      <c r="AA24" s="88">
        <f t="shared" si="4"/>
        <v>0</v>
      </c>
      <c r="AB24" s="88" t="str">
        <f t="shared" si="5"/>
        <v/>
      </c>
    </row>
    <row r="25" spans="1:28" ht="25.15" customHeight="1" x14ac:dyDescent="0.15">
      <c r="A25" s="28">
        <f t="shared" si="0"/>
        <v>14</v>
      </c>
      <c r="B25" s="46" t="str">
        <f t="shared" si="6"/>
        <v/>
      </c>
      <c r="C25" s="82"/>
      <c r="D25" s="29" t="str">
        <f t="shared" si="7"/>
        <v/>
      </c>
      <c r="E25" s="29" t="str">
        <f t="shared" si="8"/>
        <v/>
      </c>
      <c r="F25" s="79"/>
      <c r="G25" s="79"/>
      <c r="H25" s="79"/>
      <c r="I25" s="29" t="str">
        <f t="shared" si="1"/>
        <v/>
      </c>
      <c r="J25" s="79"/>
      <c r="K25" s="47" t="str">
        <f t="shared" si="2"/>
        <v xml:space="preserve"> </v>
      </c>
      <c r="L25" s="83"/>
      <c r="M25" s="84"/>
      <c r="N25" s="84"/>
      <c r="O25" s="29"/>
      <c r="P25" s="85"/>
      <c r="Q25" s="79"/>
      <c r="R25" s="86"/>
      <c r="S25" s="56"/>
      <c r="T25" s="26"/>
      <c r="U25" s="22"/>
      <c r="V25" s="23"/>
      <c r="X25" s="87">
        <f t="shared" si="9"/>
        <v>0</v>
      </c>
      <c r="Y25" s="87">
        <f t="shared" si="10"/>
        <v>0</v>
      </c>
      <c r="Z25" s="87" t="str">
        <f t="shared" si="3"/>
        <v/>
      </c>
      <c r="AA25" s="88">
        <f t="shared" si="4"/>
        <v>0</v>
      </c>
      <c r="AB25" s="88" t="str">
        <f t="shared" si="5"/>
        <v/>
      </c>
    </row>
    <row r="26" spans="1:28" ht="25.15" customHeight="1" x14ac:dyDescent="0.15">
      <c r="A26" s="28">
        <f t="shared" si="0"/>
        <v>15</v>
      </c>
      <c r="B26" s="46" t="str">
        <f t="shared" si="6"/>
        <v/>
      </c>
      <c r="C26" s="82"/>
      <c r="D26" s="29" t="str">
        <f t="shared" si="7"/>
        <v/>
      </c>
      <c r="E26" s="29" t="str">
        <f t="shared" si="8"/>
        <v/>
      </c>
      <c r="F26" s="79"/>
      <c r="G26" s="79"/>
      <c r="H26" s="79"/>
      <c r="I26" s="29" t="str">
        <f t="shared" si="1"/>
        <v/>
      </c>
      <c r="J26" s="79"/>
      <c r="K26" s="47" t="str">
        <f t="shared" si="2"/>
        <v xml:space="preserve"> </v>
      </c>
      <c r="L26" s="83"/>
      <c r="M26" s="84"/>
      <c r="N26" s="84"/>
      <c r="O26" s="29"/>
      <c r="P26" s="85"/>
      <c r="Q26" s="79"/>
      <c r="R26" s="86"/>
      <c r="S26" s="56"/>
      <c r="T26" s="26"/>
      <c r="U26" s="22"/>
      <c r="V26" s="23"/>
      <c r="X26" s="87">
        <f t="shared" si="9"/>
        <v>0</v>
      </c>
      <c r="Y26" s="87">
        <f t="shared" si="10"/>
        <v>0</v>
      </c>
      <c r="Z26" s="87" t="str">
        <f t="shared" si="3"/>
        <v/>
      </c>
      <c r="AA26" s="88">
        <f t="shared" si="4"/>
        <v>0</v>
      </c>
      <c r="AB26" s="88" t="str">
        <f t="shared" si="5"/>
        <v/>
      </c>
    </row>
    <row r="27" spans="1:28" ht="25.15" customHeight="1" x14ac:dyDescent="0.15">
      <c r="A27" s="28">
        <f t="shared" si="0"/>
        <v>16</v>
      </c>
      <c r="B27" s="46" t="str">
        <f t="shared" si="6"/>
        <v/>
      </c>
      <c r="C27" s="82"/>
      <c r="D27" s="29" t="str">
        <f t="shared" si="7"/>
        <v/>
      </c>
      <c r="E27" s="29" t="str">
        <f t="shared" si="8"/>
        <v/>
      </c>
      <c r="F27" s="79"/>
      <c r="G27" s="79"/>
      <c r="H27" s="79"/>
      <c r="I27" s="29" t="str">
        <f t="shared" si="1"/>
        <v/>
      </c>
      <c r="J27" s="79"/>
      <c r="K27" s="47" t="str">
        <f t="shared" si="2"/>
        <v xml:space="preserve"> </v>
      </c>
      <c r="L27" s="83"/>
      <c r="M27" s="84"/>
      <c r="N27" s="84"/>
      <c r="O27" s="29"/>
      <c r="P27" s="85"/>
      <c r="Q27" s="79"/>
      <c r="R27" s="86"/>
      <c r="S27" s="56"/>
      <c r="T27" s="26"/>
      <c r="U27" s="22"/>
      <c r="V27" s="23"/>
      <c r="X27" s="87">
        <f t="shared" si="9"/>
        <v>0</v>
      </c>
      <c r="Y27" s="87">
        <f t="shared" si="10"/>
        <v>0</v>
      </c>
      <c r="Z27" s="87" t="str">
        <f t="shared" si="3"/>
        <v/>
      </c>
      <c r="AA27" s="88">
        <f t="shared" si="4"/>
        <v>0</v>
      </c>
      <c r="AB27" s="88" t="str">
        <f t="shared" si="5"/>
        <v/>
      </c>
    </row>
    <row r="28" spans="1:28" ht="25.15" customHeight="1" x14ac:dyDescent="0.15">
      <c r="A28" s="28">
        <f t="shared" si="0"/>
        <v>17</v>
      </c>
      <c r="B28" s="46" t="str">
        <f t="shared" si="6"/>
        <v/>
      </c>
      <c r="C28" s="82"/>
      <c r="D28" s="29" t="str">
        <f t="shared" si="7"/>
        <v/>
      </c>
      <c r="E28" s="29" t="str">
        <f t="shared" si="8"/>
        <v/>
      </c>
      <c r="F28" s="79"/>
      <c r="G28" s="79"/>
      <c r="H28" s="79"/>
      <c r="I28" s="29" t="str">
        <f t="shared" si="1"/>
        <v/>
      </c>
      <c r="J28" s="79"/>
      <c r="K28" s="47" t="str">
        <f t="shared" si="2"/>
        <v xml:space="preserve"> </v>
      </c>
      <c r="L28" s="83"/>
      <c r="M28" s="84"/>
      <c r="N28" s="84"/>
      <c r="O28" s="29"/>
      <c r="P28" s="85"/>
      <c r="Q28" s="79"/>
      <c r="R28" s="86"/>
      <c r="S28" s="56"/>
      <c r="T28" s="26"/>
      <c r="U28" s="22"/>
      <c r="V28" s="23"/>
      <c r="X28" s="87">
        <f t="shared" si="9"/>
        <v>0</v>
      </c>
      <c r="Y28" s="87">
        <f t="shared" si="10"/>
        <v>0</v>
      </c>
      <c r="Z28" s="87" t="str">
        <f t="shared" si="3"/>
        <v/>
      </c>
      <c r="AA28" s="88">
        <f t="shared" si="4"/>
        <v>0</v>
      </c>
      <c r="AB28" s="88" t="str">
        <f t="shared" si="5"/>
        <v/>
      </c>
    </row>
    <row r="29" spans="1:28" ht="25.15" customHeight="1" x14ac:dyDescent="0.15">
      <c r="A29" s="28">
        <f t="shared" si="0"/>
        <v>18</v>
      </c>
      <c r="B29" s="46" t="str">
        <f t="shared" si="6"/>
        <v/>
      </c>
      <c r="C29" s="82"/>
      <c r="D29" s="29" t="str">
        <f t="shared" si="7"/>
        <v/>
      </c>
      <c r="E29" s="29" t="str">
        <f t="shared" si="8"/>
        <v/>
      </c>
      <c r="F29" s="79"/>
      <c r="G29" s="79"/>
      <c r="H29" s="79"/>
      <c r="I29" s="29" t="str">
        <f t="shared" si="1"/>
        <v/>
      </c>
      <c r="J29" s="79"/>
      <c r="K29" s="47" t="str">
        <f t="shared" si="2"/>
        <v xml:space="preserve"> </v>
      </c>
      <c r="L29" s="83"/>
      <c r="M29" s="84"/>
      <c r="N29" s="84"/>
      <c r="O29" s="29"/>
      <c r="P29" s="85"/>
      <c r="Q29" s="79"/>
      <c r="R29" s="86"/>
      <c r="S29" s="56"/>
      <c r="T29" s="26"/>
      <c r="U29" s="22"/>
      <c r="V29" s="23"/>
      <c r="X29" s="87">
        <f t="shared" si="9"/>
        <v>0</v>
      </c>
      <c r="Y29" s="87">
        <f t="shared" si="10"/>
        <v>0</v>
      </c>
      <c r="Z29" s="87" t="str">
        <f t="shared" si="3"/>
        <v/>
      </c>
      <c r="AA29" s="88">
        <f t="shared" si="4"/>
        <v>0</v>
      </c>
      <c r="AB29" s="88" t="str">
        <f t="shared" si="5"/>
        <v/>
      </c>
    </row>
    <row r="30" spans="1:28" ht="25.15" customHeight="1" x14ac:dyDescent="0.15">
      <c r="A30" s="28">
        <f t="shared" si="0"/>
        <v>19</v>
      </c>
      <c r="B30" s="46" t="str">
        <f t="shared" si="6"/>
        <v/>
      </c>
      <c r="C30" s="82"/>
      <c r="D30" s="29" t="str">
        <f t="shared" si="7"/>
        <v/>
      </c>
      <c r="E30" s="29" t="str">
        <f t="shared" si="8"/>
        <v/>
      </c>
      <c r="F30" s="79"/>
      <c r="G30" s="79"/>
      <c r="H30" s="79"/>
      <c r="I30" s="29" t="str">
        <f t="shared" si="1"/>
        <v/>
      </c>
      <c r="J30" s="79"/>
      <c r="K30" s="47" t="str">
        <f t="shared" si="2"/>
        <v xml:space="preserve"> </v>
      </c>
      <c r="L30" s="83"/>
      <c r="M30" s="84"/>
      <c r="N30" s="84"/>
      <c r="O30" s="29"/>
      <c r="P30" s="85"/>
      <c r="Q30" s="79"/>
      <c r="R30" s="86"/>
      <c r="S30" s="56"/>
      <c r="T30" s="26"/>
      <c r="U30" s="22"/>
      <c r="V30" s="23"/>
      <c r="X30" s="87">
        <f t="shared" si="9"/>
        <v>0</v>
      </c>
      <c r="Y30" s="87">
        <f t="shared" si="10"/>
        <v>0</v>
      </c>
      <c r="Z30" s="87" t="str">
        <f t="shared" si="3"/>
        <v/>
      </c>
      <c r="AA30" s="88">
        <f t="shared" si="4"/>
        <v>0</v>
      </c>
      <c r="AB30" s="88" t="str">
        <f t="shared" si="5"/>
        <v/>
      </c>
    </row>
    <row r="31" spans="1:28" ht="25.15" customHeight="1" x14ac:dyDescent="0.15">
      <c r="A31" s="28">
        <f t="shared" si="0"/>
        <v>20</v>
      </c>
      <c r="B31" s="46" t="str">
        <f t="shared" si="6"/>
        <v/>
      </c>
      <c r="C31" s="82"/>
      <c r="D31" s="29" t="str">
        <f t="shared" si="7"/>
        <v/>
      </c>
      <c r="E31" s="29" t="str">
        <f t="shared" si="8"/>
        <v/>
      </c>
      <c r="F31" s="79"/>
      <c r="G31" s="79"/>
      <c r="H31" s="79"/>
      <c r="I31" s="29" t="str">
        <f t="shared" si="1"/>
        <v/>
      </c>
      <c r="J31" s="79"/>
      <c r="K31" s="47" t="str">
        <f t="shared" si="2"/>
        <v xml:space="preserve"> </v>
      </c>
      <c r="L31" s="83"/>
      <c r="M31" s="84"/>
      <c r="N31" s="84"/>
      <c r="O31" s="29"/>
      <c r="P31" s="85"/>
      <c r="Q31" s="79"/>
      <c r="R31" s="86"/>
      <c r="S31" s="56"/>
      <c r="T31" s="26"/>
      <c r="U31" s="22"/>
      <c r="V31" s="23"/>
      <c r="X31" s="87">
        <f t="shared" si="9"/>
        <v>0</v>
      </c>
      <c r="Y31" s="87">
        <f t="shared" si="10"/>
        <v>0</v>
      </c>
      <c r="Z31" s="87" t="str">
        <f t="shared" si="3"/>
        <v/>
      </c>
      <c r="AA31" s="88">
        <f t="shared" si="4"/>
        <v>0</v>
      </c>
      <c r="AB31" s="88" t="str">
        <f t="shared" si="5"/>
        <v/>
      </c>
    </row>
    <row r="32" spans="1:28" ht="25.15" customHeight="1" x14ac:dyDescent="0.15">
      <c r="A32" s="28">
        <f t="shared" si="0"/>
        <v>21</v>
      </c>
      <c r="B32" s="46" t="str">
        <f t="shared" si="6"/>
        <v/>
      </c>
      <c r="C32" s="82"/>
      <c r="D32" s="29" t="str">
        <f t="shared" si="7"/>
        <v/>
      </c>
      <c r="E32" s="29" t="str">
        <f t="shared" si="8"/>
        <v/>
      </c>
      <c r="F32" s="79"/>
      <c r="G32" s="79"/>
      <c r="H32" s="79"/>
      <c r="I32" s="29" t="str">
        <f t="shared" si="1"/>
        <v/>
      </c>
      <c r="J32" s="79"/>
      <c r="K32" s="47" t="str">
        <f t="shared" si="2"/>
        <v xml:space="preserve"> </v>
      </c>
      <c r="L32" s="83"/>
      <c r="M32" s="84"/>
      <c r="N32" s="84"/>
      <c r="O32" s="29"/>
      <c r="P32" s="85"/>
      <c r="Q32" s="79"/>
      <c r="R32" s="86"/>
      <c r="S32" s="56"/>
      <c r="T32" s="26"/>
      <c r="U32" s="22"/>
      <c r="V32" s="23"/>
      <c r="X32" s="87">
        <f t="shared" si="9"/>
        <v>0</v>
      </c>
      <c r="Y32" s="87">
        <f t="shared" si="10"/>
        <v>0</v>
      </c>
      <c r="Z32" s="87" t="str">
        <f t="shared" si="3"/>
        <v/>
      </c>
      <c r="AA32" s="88">
        <f t="shared" si="4"/>
        <v>0</v>
      </c>
      <c r="AB32" s="88" t="str">
        <f t="shared" si="5"/>
        <v/>
      </c>
    </row>
    <row r="33" spans="1:28" ht="25.15" customHeight="1" x14ac:dyDescent="0.15">
      <c r="A33" s="28">
        <f t="shared" si="0"/>
        <v>22</v>
      </c>
      <c r="B33" s="46" t="str">
        <f t="shared" si="6"/>
        <v/>
      </c>
      <c r="C33" s="82"/>
      <c r="D33" s="29" t="str">
        <f t="shared" si="7"/>
        <v/>
      </c>
      <c r="E33" s="29" t="str">
        <f t="shared" si="8"/>
        <v/>
      </c>
      <c r="F33" s="79"/>
      <c r="G33" s="79"/>
      <c r="H33" s="79"/>
      <c r="I33" s="29" t="str">
        <f t="shared" si="1"/>
        <v/>
      </c>
      <c r="J33" s="79"/>
      <c r="K33" s="47" t="str">
        <f t="shared" si="2"/>
        <v xml:space="preserve"> </v>
      </c>
      <c r="L33" s="83"/>
      <c r="M33" s="84"/>
      <c r="N33" s="84"/>
      <c r="O33" s="29"/>
      <c r="P33" s="85"/>
      <c r="Q33" s="79"/>
      <c r="R33" s="86"/>
      <c r="S33" s="56"/>
      <c r="T33" s="26"/>
      <c r="U33" s="22"/>
      <c r="V33" s="23"/>
      <c r="X33" s="87">
        <f t="shared" si="9"/>
        <v>0</v>
      </c>
      <c r="Y33" s="87">
        <f t="shared" si="10"/>
        <v>0</v>
      </c>
      <c r="Z33" s="87" t="str">
        <f t="shared" si="3"/>
        <v/>
      </c>
      <c r="AA33" s="88">
        <f t="shared" si="4"/>
        <v>0</v>
      </c>
      <c r="AB33" s="88" t="str">
        <f t="shared" si="5"/>
        <v/>
      </c>
    </row>
    <row r="34" spans="1:28" ht="25.15" customHeight="1" x14ac:dyDescent="0.15">
      <c r="A34" s="28">
        <f t="shared" si="0"/>
        <v>23</v>
      </c>
      <c r="B34" s="46" t="str">
        <f t="shared" si="6"/>
        <v/>
      </c>
      <c r="C34" s="82"/>
      <c r="D34" s="29" t="str">
        <f t="shared" si="7"/>
        <v/>
      </c>
      <c r="E34" s="29" t="str">
        <f t="shared" si="8"/>
        <v/>
      </c>
      <c r="F34" s="79"/>
      <c r="G34" s="79"/>
      <c r="H34" s="79"/>
      <c r="I34" s="29" t="str">
        <f t="shared" si="1"/>
        <v/>
      </c>
      <c r="J34" s="79"/>
      <c r="K34" s="47" t="str">
        <f t="shared" si="2"/>
        <v xml:space="preserve"> </v>
      </c>
      <c r="L34" s="83"/>
      <c r="M34" s="84"/>
      <c r="N34" s="84"/>
      <c r="O34" s="29"/>
      <c r="P34" s="85"/>
      <c r="Q34" s="79"/>
      <c r="R34" s="86"/>
      <c r="S34" s="56"/>
      <c r="T34" s="26"/>
      <c r="U34" s="22"/>
      <c r="V34" s="23"/>
      <c r="X34" s="87">
        <f t="shared" si="9"/>
        <v>0</v>
      </c>
      <c r="Y34" s="87">
        <f t="shared" si="10"/>
        <v>0</v>
      </c>
      <c r="Z34" s="87" t="str">
        <f t="shared" si="3"/>
        <v/>
      </c>
      <c r="AA34" s="88">
        <f t="shared" si="4"/>
        <v>0</v>
      </c>
      <c r="AB34" s="88" t="str">
        <f t="shared" si="5"/>
        <v/>
      </c>
    </row>
    <row r="35" spans="1:28" ht="25.15" customHeight="1" x14ac:dyDescent="0.15">
      <c r="A35" s="28">
        <f t="shared" si="0"/>
        <v>24</v>
      </c>
      <c r="B35" s="46" t="str">
        <f t="shared" si="6"/>
        <v/>
      </c>
      <c r="C35" s="82"/>
      <c r="D35" s="29" t="str">
        <f t="shared" si="7"/>
        <v/>
      </c>
      <c r="E35" s="29" t="str">
        <f t="shared" si="8"/>
        <v/>
      </c>
      <c r="F35" s="79"/>
      <c r="G35" s="79"/>
      <c r="H35" s="79"/>
      <c r="I35" s="29" t="str">
        <f t="shared" si="1"/>
        <v/>
      </c>
      <c r="J35" s="79"/>
      <c r="K35" s="47" t="str">
        <f t="shared" si="2"/>
        <v xml:space="preserve"> </v>
      </c>
      <c r="L35" s="83"/>
      <c r="M35" s="84"/>
      <c r="N35" s="84"/>
      <c r="O35" s="29"/>
      <c r="P35" s="85"/>
      <c r="Q35" s="79"/>
      <c r="R35" s="86"/>
      <c r="S35" s="56"/>
      <c r="T35" s="26"/>
      <c r="U35" s="22"/>
      <c r="V35" s="23"/>
      <c r="X35" s="87">
        <f t="shared" si="9"/>
        <v>0</v>
      </c>
      <c r="Y35" s="87">
        <f t="shared" si="10"/>
        <v>0</v>
      </c>
      <c r="Z35" s="87" t="str">
        <f t="shared" si="3"/>
        <v/>
      </c>
      <c r="AA35" s="88">
        <f t="shared" si="4"/>
        <v>0</v>
      </c>
      <c r="AB35" s="88" t="str">
        <f t="shared" si="5"/>
        <v/>
      </c>
    </row>
    <row r="36" spans="1:28" ht="25.15" customHeight="1" x14ac:dyDescent="0.15">
      <c r="A36" s="28">
        <f t="shared" si="0"/>
        <v>25</v>
      </c>
      <c r="B36" s="46" t="str">
        <f t="shared" si="6"/>
        <v/>
      </c>
      <c r="C36" s="82"/>
      <c r="D36" s="29" t="str">
        <f t="shared" si="7"/>
        <v/>
      </c>
      <c r="E36" s="29" t="str">
        <f t="shared" si="8"/>
        <v/>
      </c>
      <c r="F36" s="79"/>
      <c r="G36" s="79"/>
      <c r="H36" s="79"/>
      <c r="I36" s="29" t="str">
        <f t="shared" si="1"/>
        <v/>
      </c>
      <c r="J36" s="79"/>
      <c r="K36" s="47" t="str">
        <f t="shared" si="2"/>
        <v xml:space="preserve"> </v>
      </c>
      <c r="L36" s="83"/>
      <c r="M36" s="84"/>
      <c r="N36" s="84"/>
      <c r="O36" s="29"/>
      <c r="P36" s="85"/>
      <c r="Q36" s="79"/>
      <c r="R36" s="86"/>
      <c r="S36" s="56"/>
      <c r="T36" s="26"/>
      <c r="U36" s="22"/>
      <c r="V36" s="23"/>
      <c r="X36" s="87">
        <f t="shared" si="9"/>
        <v>0</v>
      </c>
      <c r="Y36" s="87">
        <f t="shared" si="10"/>
        <v>0</v>
      </c>
      <c r="Z36" s="87" t="str">
        <f t="shared" si="3"/>
        <v/>
      </c>
      <c r="AA36" s="88">
        <f t="shared" si="4"/>
        <v>0</v>
      </c>
      <c r="AB36" s="88" t="str">
        <f t="shared" si="5"/>
        <v/>
      </c>
    </row>
    <row r="37" spans="1:28" ht="25.15" customHeight="1" x14ac:dyDescent="0.15">
      <c r="A37" s="28">
        <f t="shared" si="0"/>
        <v>26</v>
      </c>
      <c r="B37" s="46" t="str">
        <f t="shared" si="6"/>
        <v/>
      </c>
      <c r="C37" s="82"/>
      <c r="D37" s="29" t="str">
        <f t="shared" si="7"/>
        <v/>
      </c>
      <c r="E37" s="29" t="str">
        <f t="shared" si="8"/>
        <v/>
      </c>
      <c r="F37" s="79"/>
      <c r="G37" s="79"/>
      <c r="H37" s="79"/>
      <c r="I37" s="29" t="str">
        <f t="shared" si="1"/>
        <v/>
      </c>
      <c r="J37" s="79"/>
      <c r="K37" s="47" t="str">
        <f t="shared" si="2"/>
        <v xml:space="preserve"> </v>
      </c>
      <c r="L37" s="83"/>
      <c r="M37" s="84"/>
      <c r="N37" s="84"/>
      <c r="O37" s="29"/>
      <c r="P37" s="85"/>
      <c r="Q37" s="79"/>
      <c r="R37" s="86"/>
      <c r="S37" s="56"/>
      <c r="T37" s="26"/>
      <c r="U37" s="22"/>
      <c r="V37" s="23"/>
      <c r="X37" s="87">
        <f t="shared" si="9"/>
        <v>0</v>
      </c>
      <c r="Y37" s="87">
        <f t="shared" si="10"/>
        <v>0</v>
      </c>
      <c r="Z37" s="87" t="str">
        <f t="shared" si="3"/>
        <v/>
      </c>
      <c r="AA37" s="88">
        <f t="shared" si="4"/>
        <v>0</v>
      </c>
      <c r="AB37" s="88" t="str">
        <f t="shared" si="5"/>
        <v/>
      </c>
    </row>
    <row r="38" spans="1:28" ht="25.15" customHeight="1" x14ac:dyDescent="0.15">
      <c r="A38" s="28">
        <f t="shared" si="0"/>
        <v>27</v>
      </c>
      <c r="B38" s="46" t="str">
        <f t="shared" si="6"/>
        <v/>
      </c>
      <c r="C38" s="82"/>
      <c r="D38" s="29" t="str">
        <f t="shared" si="7"/>
        <v/>
      </c>
      <c r="E38" s="29" t="str">
        <f t="shared" si="8"/>
        <v/>
      </c>
      <c r="F38" s="79"/>
      <c r="G38" s="79"/>
      <c r="H38" s="79"/>
      <c r="I38" s="29" t="str">
        <f t="shared" si="1"/>
        <v/>
      </c>
      <c r="J38" s="79"/>
      <c r="K38" s="47" t="str">
        <f t="shared" si="2"/>
        <v xml:space="preserve"> </v>
      </c>
      <c r="L38" s="83"/>
      <c r="M38" s="84"/>
      <c r="N38" s="84"/>
      <c r="O38" s="29"/>
      <c r="P38" s="85"/>
      <c r="Q38" s="79"/>
      <c r="R38" s="86"/>
      <c r="S38" s="56"/>
      <c r="T38" s="26"/>
      <c r="U38" s="22"/>
      <c r="V38" s="23"/>
      <c r="X38" s="87">
        <f t="shared" si="9"/>
        <v>0</v>
      </c>
      <c r="Y38" s="87">
        <f t="shared" si="10"/>
        <v>0</v>
      </c>
      <c r="Z38" s="87" t="str">
        <f t="shared" si="3"/>
        <v/>
      </c>
      <c r="AA38" s="88">
        <f t="shared" si="4"/>
        <v>0</v>
      </c>
      <c r="AB38" s="88" t="str">
        <f t="shared" si="5"/>
        <v/>
      </c>
    </row>
    <row r="39" spans="1:28" ht="25.15" customHeight="1" x14ac:dyDescent="0.15">
      <c r="A39" s="28">
        <f t="shared" si="0"/>
        <v>28</v>
      </c>
      <c r="B39" s="46" t="str">
        <f t="shared" si="6"/>
        <v/>
      </c>
      <c r="C39" s="82"/>
      <c r="D39" s="29" t="str">
        <f t="shared" si="7"/>
        <v/>
      </c>
      <c r="E39" s="29" t="str">
        <f t="shared" si="8"/>
        <v/>
      </c>
      <c r="F39" s="79"/>
      <c r="G39" s="79"/>
      <c r="H39" s="79"/>
      <c r="I39" s="29" t="str">
        <f t="shared" si="1"/>
        <v/>
      </c>
      <c r="J39" s="79"/>
      <c r="K39" s="47" t="str">
        <f t="shared" si="2"/>
        <v xml:space="preserve"> </v>
      </c>
      <c r="L39" s="83"/>
      <c r="M39" s="84"/>
      <c r="N39" s="84"/>
      <c r="O39" s="29"/>
      <c r="P39" s="85"/>
      <c r="Q39" s="79"/>
      <c r="R39" s="86"/>
      <c r="S39" s="56"/>
      <c r="T39" s="26"/>
      <c r="U39" s="22"/>
      <c r="V39" s="23"/>
      <c r="X39" s="87">
        <f t="shared" si="9"/>
        <v>0</v>
      </c>
      <c r="Y39" s="87">
        <f t="shared" si="10"/>
        <v>0</v>
      </c>
      <c r="Z39" s="87" t="str">
        <f t="shared" si="3"/>
        <v/>
      </c>
      <c r="AA39" s="88">
        <f t="shared" si="4"/>
        <v>0</v>
      </c>
      <c r="AB39" s="88" t="str">
        <f t="shared" si="5"/>
        <v/>
      </c>
    </row>
    <row r="40" spans="1:28" ht="25.15" customHeight="1" x14ac:dyDescent="0.15">
      <c r="A40" s="28">
        <f t="shared" si="0"/>
        <v>29</v>
      </c>
      <c r="B40" s="46" t="str">
        <f t="shared" si="6"/>
        <v/>
      </c>
      <c r="C40" s="82"/>
      <c r="D40" s="29" t="str">
        <f t="shared" si="7"/>
        <v/>
      </c>
      <c r="E40" s="29" t="str">
        <f t="shared" si="8"/>
        <v/>
      </c>
      <c r="F40" s="79"/>
      <c r="G40" s="79"/>
      <c r="H40" s="79"/>
      <c r="I40" s="29" t="str">
        <f t="shared" si="1"/>
        <v/>
      </c>
      <c r="J40" s="79"/>
      <c r="K40" s="47" t="str">
        <f t="shared" si="2"/>
        <v xml:space="preserve"> </v>
      </c>
      <c r="L40" s="83"/>
      <c r="M40" s="84"/>
      <c r="N40" s="84"/>
      <c r="O40" s="29"/>
      <c r="P40" s="85"/>
      <c r="Q40" s="79"/>
      <c r="R40" s="86"/>
      <c r="S40" s="56"/>
      <c r="T40" s="26"/>
      <c r="U40" s="22"/>
      <c r="V40" s="23"/>
      <c r="X40" s="87">
        <f t="shared" si="9"/>
        <v>0</v>
      </c>
      <c r="Y40" s="87">
        <f t="shared" si="10"/>
        <v>0</v>
      </c>
      <c r="Z40" s="87" t="str">
        <f t="shared" si="3"/>
        <v/>
      </c>
      <c r="AA40" s="88">
        <f t="shared" si="4"/>
        <v>0</v>
      </c>
      <c r="AB40" s="88" t="str">
        <f t="shared" si="5"/>
        <v/>
      </c>
    </row>
    <row r="41" spans="1:28" ht="25.15" customHeight="1" x14ac:dyDescent="0.15">
      <c r="A41" s="28">
        <f t="shared" si="0"/>
        <v>30</v>
      </c>
      <c r="B41" s="46" t="str">
        <f t="shared" si="6"/>
        <v/>
      </c>
      <c r="C41" s="82"/>
      <c r="D41" s="29" t="str">
        <f t="shared" si="7"/>
        <v/>
      </c>
      <c r="E41" s="29" t="str">
        <f t="shared" si="8"/>
        <v/>
      </c>
      <c r="F41" s="79"/>
      <c r="G41" s="79"/>
      <c r="H41" s="79"/>
      <c r="I41" s="29" t="str">
        <f t="shared" si="1"/>
        <v/>
      </c>
      <c r="J41" s="79"/>
      <c r="K41" s="47" t="str">
        <f t="shared" si="2"/>
        <v xml:space="preserve"> </v>
      </c>
      <c r="L41" s="83"/>
      <c r="M41" s="84"/>
      <c r="N41" s="84"/>
      <c r="O41" s="29"/>
      <c r="P41" s="85"/>
      <c r="Q41" s="79"/>
      <c r="R41" s="86"/>
      <c r="S41" s="56"/>
      <c r="T41" s="26"/>
      <c r="U41" s="22"/>
      <c r="V41" s="23"/>
      <c r="X41" s="87">
        <f t="shared" si="9"/>
        <v>0</v>
      </c>
      <c r="Y41" s="87">
        <f t="shared" si="10"/>
        <v>0</v>
      </c>
      <c r="Z41" s="87" t="str">
        <f t="shared" si="3"/>
        <v/>
      </c>
      <c r="AA41" s="88">
        <f t="shared" si="4"/>
        <v>0</v>
      </c>
      <c r="AB41" s="88" t="str">
        <f t="shared" si="5"/>
        <v/>
      </c>
    </row>
    <row r="42" spans="1:28" ht="25.15" customHeight="1" x14ac:dyDescent="0.15">
      <c r="A42" s="28">
        <f t="shared" si="0"/>
        <v>31</v>
      </c>
      <c r="B42" s="46" t="str">
        <f t="shared" si="6"/>
        <v/>
      </c>
      <c r="C42" s="82"/>
      <c r="D42" s="29" t="str">
        <f t="shared" si="7"/>
        <v/>
      </c>
      <c r="E42" s="29" t="str">
        <f t="shared" si="8"/>
        <v/>
      </c>
      <c r="F42" s="79"/>
      <c r="G42" s="79"/>
      <c r="H42" s="79"/>
      <c r="I42" s="29" t="str">
        <f t="shared" si="1"/>
        <v/>
      </c>
      <c r="J42" s="79"/>
      <c r="K42" s="47" t="str">
        <f t="shared" si="2"/>
        <v xml:space="preserve"> </v>
      </c>
      <c r="L42" s="83"/>
      <c r="M42" s="84"/>
      <c r="N42" s="84"/>
      <c r="O42" s="29"/>
      <c r="P42" s="85"/>
      <c r="Q42" s="79"/>
      <c r="R42" s="86"/>
      <c r="S42" s="56"/>
      <c r="T42" s="26"/>
      <c r="U42" s="22"/>
      <c r="V42" s="23"/>
      <c r="X42" s="87">
        <f t="shared" si="9"/>
        <v>0</v>
      </c>
      <c r="Y42" s="87">
        <f t="shared" si="10"/>
        <v>0</v>
      </c>
      <c r="Z42" s="87" t="str">
        <f t="shared" si="3"/>
        <v/>
      </c>
      <c r="AA42" s="88">
        <f t="shared" si="4"/>
        <v>0</v>
      </c>
      <c r="AB42" s="88" t="str">
        <f t="shared" si="5"/>
        <v/>
      </c>
    </row>
    <row r="43" spans="1:28" ht="25.15" customHeight="1" x14ac:dyDescent="0.15">
      <c r="A43" s="28">
        <f t="shared" si="0"/>
        <v>32</v>
      </c>
      <c r="B43" s="46" t="str">
        <f t="shared" si="6"/>
        <v/>
      </c>
      <c r="C43" s="82"/>
      <c r="D43" s="29" t="str">
        <f t="shared" si="7"/>
        <v/>
      </c>
      <c r="E43" s="29" t="str">
        <f t="shared" si="8"/>
        <v/>
      </c>
      <c r="F43" s="79"/>
      <c r="G43" s="79"/>
      <c r="H43" s="79"/>
      <c r="I43" s="29" t="str">
        <f t="shared" si="1"/>
        <v/>
      </c>
      <c r="J43" s="79"/>
      <c r="K43" s="47" t="str">
        <f t="shared" si="2"/>
        <v xml:space="preserve"> </v>
      </c>
      <c r="L43" s="83"/>
      <c r="M43" s="84"/>
      <c r="N43" s="84"/>
      <c r="O43" s="29"/>
      <c r="P43" s="85"/>
      <c r="Q43" s="79"/>
      <c r="R43" s="86"/>
      <c r="S43" s="56"/>
      <c r="T43" s="26"/>
      <c r="U43" s="22"/>
      <c r="V43" s="23"/>
      <c r="X43" s="87">
        <f t="shared" si="9"/>
        <v>0</v>
      </c>
      <c r="Y43" s="87">
        <f t="shared" si="10"/>
        <v>0</v>
      </c>
      <c r="Z43" s="87" t="str">
        <f t="shared" si="3"/>
        <v/>
      </c>
      <c r="AA43" s="88">
        <f t="shared" si="4"/>
        <v>0</v>
      </c>
      <c r="AB43" s="88" t="str">
        <f t="shared" si="5"/>
        <v/>
      </c>
    </row>
    <row r="44" spans="1:28" ht="25.15" customHeight="1" x14ac:dyDescent="0.15">
      <c r="A44" s="28">
        <f t="shared" si="0"/>
        <v>33</v>
      </c>
      <c r="B44" s="46" t="str">
        <f t="shared" si="6"/>
        <v/>
      </c>
      <c r="C44" s="82"/>
      <c r="D44" s="29" t="str">
        <f t="shared" si="7"/>
        <v/>
      </c>
      <c r="E44" s="29" t="str">
        <f t="shared" si="8"/>
        <v/>
      </c>
      <c r="F44" s="79"/>
      <c r="G44" s="79"/>
      <c r="H44" s="79"/>
      <c r="I44" s="29" t="str">
        <f t="shared" ref="I44:I75" si="11">IF(G44="","",G44&amp;"（"&amp;H44&amp;"）")</f>
        <v/>
      </c>
      <c r="J44" s="79"/>
      <c r="K44" s="47" t="str">
        <f t="shared" ref="K44:K75" si="12">IF(C44&lt;&gt;"",N(95)," ")</f>
        <v xml:space="preserve"> </v>
      </c>
      <c r="L44" s="83"/>
      <c r="M44" s="84"/>
      <c r="N44" s="84"/>
      <c r="O44" s="29"/>
      <c r="P44" s="85"/>
      <c r="Q44" s="79"/>
      <c r="R44" s="86"/>
      <c r="S44" s="56"/>
      <c r="T44" s="26"/>
      <c r="U44" s="22"/>
      <c r="V44" s="23"/>
      <c r="X44" s="87">
        <f t="shared" si="9"/>
        <v>0</v>
      </c>
      <c r="Y44" s="87">
        <f t="shared" ref="Y44:Y75" si="13">IF(AND($G44&lt;&gt;"",COUNTIF($G44,"*■*")&gt;0,$Q44=""),1,0)</f>
        <v>0</v>
      </c>
      <c r="Z44" s="87" t="str">
        <f t="shared" ref="Z44:Z76" si="14">TEXT(I44,"G/標準")</f>
        <v/>
      </c>
      <c r="AA44" s="88">
        <f t="shared" ref="AA44:AA75" si="15">IF(Z44="",0,COUNTIF($Z$12:$Z$1048576,Z44))</f>
        <v>0</v>
      </c>
      <c r="AB44" s="88" t="str">
        <f t="shared" ref="AB44:AB75" si="16">IF(OR($C44="",$L44=""),"",IF($K44&gt;$L44,1,""))</f>
        <v/>
      </c>
    </row>
    <row r="45" spans="1:28" ht="25.15" customHeight="1" x14ac:dyDescent="0.15">
      <c r="A45" s="28">
        <f t="shared" si="0"/>
        <v>34</v>
      </c>
      <c r="B45" s="46" t="str">
        <f t="shared" si="6"/>
        <v/>
      </c>
      <c r="C45" s="82"/>
      <c r="D45" s="29" t="str">
        <f t="shared" si="7"/>
        <v/>
      </c>
      <c r="E45" s="29" t="str">
        <f t="shared" si="8"/>
        <v/>
      </c>
      <c r="F45" s="79"/>
      <c r="G45" s="79"/>
      <c r="H45" s="79"/>
      <c r="I45" s="29" t="str">
        <f t="shared" si="11"/>
        <v/>
      </c>
      <c r="J45" s="79"/>
      <c r="K45" s="47" t="str">
        <f t="shared" si="12"/>
        <v xml:space="preserve"> </v>
      </c>
      <c r="L45" s="83"/>
      <c r="M45" s="84"/>
      <c r="N45" s="84"/>
      <c r="O45" s="29"/>
      <c r="P45" s="85"/>
      <c r="Q45" s="79"/>
      <c r="R45" s="86"/>
      <c r="S45" s="56"/>
      <c r="T45" s="26"/>
      <c r="U45" s="22"/>
      <c r="V45" s="23"/>
      <c r="X45" s="87">
        <f t="shared" si="9"/>
        <v>0</v>
      </c>
      <c r="Y45" s="87">
        <f t="shared" si="13"/>
        <v>0</v>
      </c>
      <c r="Z45" s="87" t="str">
        <f t="shared" si="14"/>
        <v/>
      </c>
      <c r="AA45" s="88">
        <f t="shared" si="15"/>
        <v>0</v>
      </c>
      <c r="AB45" s="88" t="str">
        <f t="shared" si="16"/>
        <v/>
      </c>
    </row>
    <row r="46" spans="1:28" ht="25.15" customHeight="1" x14ac:dyDescent="0.15">
      <c r="A46" s="28">
        <f t="shared" si="0"/>
        <v>35</v>
      </c>
      <c r="B46" s="46" t="str">
        <f t="shared" si="6"/>
        <v/>
      </c>
      <c r="C46" s="82"/>
      <c r="D46" s="29" t="str">
        <f t="shared" si="7"/>
        <v/>
      </c>
      <c r="E46" s="29" t="str">
        <f t="shared" si="8"/>
        <v/>
      </c>
      <c r="F46" s="79"/>
      <c r="G46" s="79"/>
      <c r="H46" s="79"/>
      <c r="I46" s="29" t="str">
        <f t="shared" si="11"/>
        <v/>
      </c>
      <c r="J46" s="79"/>
      <c r="K46" s="47" t="str">
        <f t="shared" si="12"/>
        <v xml:space="preserve"> </v>
      </c>
      <c r="L46" s="83"/>
      <c r="M46" s="84"/>
      <c r="N46" s="84"/>
      <c r="O46" s="29"/>
      <c r="P46" s="85"/>
      <c r="Q46" s="79"/>
      <c r="R46" s="86"/>
      <c r="S46" s="56"/>
      <c r="T46" s="26"/>
      <c r="U46" s="22"/>
      <c r="V46" s="23"/>
      <c r="X46" s="87">
        <f t="shared" si="9"/>
        <v>0</v>
      </c>
      <c r="Y46" s="87">
        <f t="shared" si="13"/>
        <v>0</v>
      </c>
      <c r="Z46" s="87" t="str">
        <f t="shared" si="14"/>
        <v/>
      </c>
      <c r="AA46" s="88">
        <f t="shared" si="15"/>
        <v>0</v>
      </c>
      <c r="AB46" s="88" t="str">
        <f t="shared" si="16"/>
        <v/>
      </c>
    </row>
    <row r="47" spans="1:28" ht="25.15" customHeight="1" x14ac:dyDescent="0.15">
      <c r="A47" s="28">
        <f t="shared" si="0"/>
        <v>36</v>
      </c>
      <c r="B47" s="46" t="str">
        <f t="shared" si="6"/>
        <v/>
      </c>
      <c r="C47" s="82"/>
      <c r="D47" s="29" t="str">
        <f t="shared" si="7"/>
        <v/>
      </c>
      <c r="E47" s="29" t="str">
        <f t="shared" si="8"/>
        <v/>
      </c>
      <c r="F47" s="79"/>
      <c r="G47" s="79"/>
      <c r="H47" s="79"/>
      <c r="I47" s="29" t="str">
        <f t="shared" si="11"/>
        <v/>
      </c>
      <c r="J47" s="79"/>
      <c r="K47" s="47" t="str">
        <f t="shared" si="12"/>
        <v xml:space="preserve"> </v>
      </c>
      <c r="L47" s="83"/>
      <c r="M47" s="84"/>
      <c r="N47" s="84"/>
      <c r="O47" s="29"/>
      <c r="P47" s="85"/>
      <c r="Q47" s="79"/>
      <c r="R47" s="86"/>
      <c r="S47" s="56"/>
      <c r="T47" s="26"/>
      <c r="U47" s="22"/>
      <c r="V47" s="23"/>
      <c r="X47" s="87">
        <f t="shared" si="9"/>
        <v>0</v>
      </c>
      <c r="Y47" s="87">
        <f t="shared" si="13"/>
        <v>0</v>
      </c>
      <c r="Z47" s="87" t="str">
        <f t="shared" si="14"/>
        <v/>
      </c>
      <c r="AA47" s="88">
        <f t="shared" si="15"/>
        <v>0</v>
      </c>
      <c r="AB47" s="88" t="str">
        <f t="shared" si="16"/>
        <v/>
      </c>
    </row>
    <row r="48" spans="1:28" ht="25.15" customHeight="1" x14ac:dyDescent="0.15">
      <c r="A48" s="28">
        <f t="shared" si="0"/>
        <v>37</v>
      </c>
      <c r="B48" s="46" t="str">
        <f t="shared" si="6"/>
        <v/>
      </c>
      <c r="C48" s="82"/>
      <c r="D48" s="29" t="str">
        <f t="shared" si="7"/>
        <v/>
      </c>
      <c r="E48" s="29" t="str">
        <f t="shared" si="8"/>
        <v/>
      </c>
      <c r="F48" s="79"/>
      <c r="G48" s="79"/>
      <c r="H48" s="79"/>
      <c r="I48" s="29" t="str">
        <f t="shared" si="11"/>
        <v/>
      </c>
      <c r="J48" s="79"/>
      <c r="K48" s="47" t="str">
        <f t="shared" si="12"/>
        <v xml:space="preserve"> </v>
      </c>
      <c r="L48" s="83"/>
      <c r="M48" s="84"/>
      <c r="N48" s="84"/>
      <c r="O48" s="29"/>
      <c r="P48" s="85"/>
      <c r="Q48" s="79"/>
      <c r="R48" s="86"/>
      <c r="S48" s="56"/>
      <c r="T48" s="26"/>
      <c r="U48" s="22"/>
      <c r="V48" s="23"/>
      <c r="X48" s="87">
        <f t="shared" si="9"/>
        <v>0</v>
      </c>
      <c r="Y48" s="87">
        <f t="shared" si="13"/>
        <v>0</v>
      </c>
      <c r="Z48" s="87" t="str">
        <f t="shared" si="14"/>
        <v/>
      </c>
      <c r="AA48" s="88">
        <f t="shared" si="15"/>
        <v>0</v>
      </c>
      <c r="AB48" s="88" t="str">
        <f t="shared" si="16"/>
        <v/>
      </c>
    </row>
    <row r="49" spans="1:28" ht="25.15" customHeight="1" x14ac:dyDescent="0.15">
      <c r="A49" s="28">
        <f t="shared" si="0"/>
        <v>38</v>
      </c>
      <c r="B49" s="46" t="str">
        <f t="shared" si="6"/>
        <v/>
      </c>
      <c r="C49" s="82"/>
      <c r="D49" s="29" t="str">
        <f t="shared" si="7"/>
        <v/>
      </c>
      <c r="E49" s="29" t="str">
        <f t="shared" si="8"/>
        <v/>
      </c>
      <c r="F49" s="79"/>
      <c r="G49" s="79"/>
      <c r="H49" s="79"/>
      <c r="I49" s="29" t="str">
        <f t="shared" si="11"/>
        <v/>
      </c>
      <c r="J49" s="79"/>
      <c r="K49" s="47" t="str">
        <f t="shared" si="12"/>
        <v xml:space="preserve"> </v>
      </c>
      <c r="L49" s="83"/>
      <c r="M49" s="84"/>
      <c r="N49" s="84"/>
      <c r="O49" s="29"/>
      <c r="P49" s="85"/>
      <c r="Q49" s="79"/>
      <c r="R49" s="86"/>
      <c r="S49" s="56"/>
      <c r="T49" s="26"/>
      <c r="U49" s="22"/>
      <c r="V49" s="23"/>
      <c r="X49" s="87">
        <f t="shared" si="9"/>
        <v>0</v>
      </c>
      <c r="Y49" s="87">
        <f t="shared" si="13"/>
        <v>0</v>
      </c>
      <c r="Z49" s="87" t="str">
        <f t="shared" si="14"/>
        <v/>
      </c>
      <c r="AA49" s="88">
        <f t="shared" si="15"/>
        <v>0</v>
      </c>
      <c r="AB49" s="88" t="str">
        <f t="shared" si="16"/>
        <v/>
      </c>
    </row>
    <row r="50" spans="1:28" ht="25.15" customHeight="1" x14ac:dyDescent="0.15">
      <c r="A50" s="28">
        <f t="shared" si="0"/>
        <v>39</v>
      </c>
      <c r="B50" s="46" t="str">
        <f t="shared" si="6"/>
        <v/>
      </c>
      <c r="C50" s="82"/>
      <c r="D50" s="29" t="str">
        <f t="shared" si="7"/>
        <v/>
      </c>
      <c r="E50" s="29" t="str">
        <f t="shared" si="8"/>
        <v/>
      </c>
      <c r="F50" s="79"/>
      <c r="G50" s="79"/>
      <c r="H50" s="79"/>
      <c r="I50" s="29" t="str">
        <f t="shared" si="11"/>
        <v/>
      </c>
      <c r="J50" s="79"/>
      <c r="K50" s="47" t="str">
        <f t="shared" si="12"/>
        <v xml:space="preserve"> </v>
      </c>
      <c r="L50" s="83"/>
      <c r="M50" s="84"/>
      <c r="N50" s="84"/>
      <c r="O50" s="29"/>
      <c r="P50" s="85"/>
      <c r="Q50" s="79"/>
      <c r="R50" s="86"/>
      <c r="S50" s="56"/>
      <c r="T50" s="26"/>
      <c r="U50" s="22"/>
      <c r="V50" s="23"/>
      <c r="X50" s="87">
        <f t="shared" si="9"/>
        <v>0</v>
      </c>
      <c r="Y50" s="87">
        <f t="shared" si="13"/>
        <v>0</v>
      </c>
      <c r="Z50" s="87" t="str">
        <f t="shared" si="14"/>
        <v/>
      </c>
      <c r="AA50" s="88">
        <f t="shared" si="15"/>
        <v>0</v>
      </c>
      <c r="AB50" s="88" t="str">
        <f t="shared" si="16"/>
        <v/>
      </c>
    </row>
    <row r="51" spans="1:28" ht="25.15" customHeight="1" x14ac:dyDescent="0.15">
      <c r="A51" s="28">
        <f t="shared" si="0"/>
        <v>40</v>
      </c>
      <c r="B51" s="46" t="str">
        <f t="shared" si="6"/>
        <v/>
      </c>
      <c r="C51" s="82"/>
      <c r="D51" s="29" t="str">
        <f t="shared" si="7"/>
        <v/>
      </c>
      <c r="E51" s="29" t="str">
        <f t="shared" si="8"/>
        <v/>
      </c>
      <c r="F51" s="79"/>
      <c r="G51" s="79"/>
      <c r="H51" s="79"/>
      <c r="I51" s="29" t="str">
        <f t="shared" si="11"/>
        <v/>
      </c>
      <c r="J51" s="79"/>
      <c r="K51" s="47" t="str">
        <f t="shared" si="12"/>
        <v xml:space="preserve"> </v>
      </c>
      <c r="L51" s="83"/>
      <c r="M51" s="84"/>
      <c r="N51" s="84"/>
      <c r="O51" s="29"/>
      <c r="P51" s="85"/>
      <c r="Q51" s="79"/>
      <c r="R51" s="86"/>
      <c r="S51" s="56"/>
      <c r="T51" s="26"/>
      <c r="U51" s="22"/>
      <c r="V51" s="23"/>
      <c r="X51" s="87">
        <f t="shared" si="9"/>
        <v>0</v>
      </c>
      <c r="Y51" s="87">
        <f t="shared" si="13"/>
        <v>0</v>
      </c>
      <c r="Z51" s="87" t="str">
        <f t="shared" si="14"/>
        <v/>
      </c>
      <c r="AA51" s="88">
        <f t="shared" si="15"/>
        <v>0</v>
      </c>
      <c r="AB51" s="88" t="str">
        <f t="shared" si="16"/>
        <v/>
      </c>
    </row>
    <row r="52" spans="1:28" ht="25.15" customHeight="1" x14ac:dyDescent="0.15">
      <c r="A52" s="28">
        <f t="shared" si="0"/>
        <v>41</v>
      </c>
      <c r="B52" s="46" t="str">
        <f t="shared" si="6"/>
        <v/>
      </c>
      <c r="C52" s="82"/>
      <c r="D52" s="29" t="str">
        <f t="shared" si="7"/>
        <v/>
      </c>
      <c r="E52" s="29" t="str">
        <f t="shared" si="8"/>
        <v/>
      </c>
      <c r="F52" s="79"/>
      <c r="G52" s="79"/>
      <c r="H52" s="79"/>
      <c r="I52" s="29" t="str">
        <f t="shared" si="11"/>
        <v/>
      </c>
      <c r="J52" s="79"/>
      <c r="K52" s="47" t="str">
        <f t="shared" si="12"/>
        <v xml:space="preserve"> </v>
      </c>
      <c r="L52" s="83"/>
      <c r="M52" s="84"/>
      <c r="N52" s="84"/>
      <c r="O52" s="29"/>
      <c r="P52" s="85"/>
      <c r="Q52" s="79"/>
      <c r="R52" s="86"/>
      <c r="S52" s="56"/>
      <c r="T52" s="26"/>
      <c r="U52" s="22"/>
      <c r="V52" s="23"/>
      <c r="X52" s="87">
        <f t="shared" si="9"/>
        <v>0</v>
      </c>
      <c r="Y52" s="87">
        <f t="shared" si="13"/>
        <v>0</v>
      </c>
      <c r="Z52" s="87" t="str">
        <f t="shared" si="14"/>
        <v/>
      </c>
      <c r="AA52" s="88">
        <f t="shared" si="15"/>
        <v>0</v>
      </c>
      <c r="AB52" s="88" t="str">
        <f t="shared" si="16"/>
        <v/>
      </c>
    </row>
    <row r="53" spans="1:28" ht="25.15" customHeight="1" x14ac:dyDescent="0.15">
      <c r="A53" s="28">
        <f t="shared" si="0"/>
        <v>42</v>
      </c>
      <c r="B53" s="46" t="str">
        <f t="shared" si="6"/>
        <v/>
      </c>
      <c r="C53" s="82"/>
      <c r="D53" s="29" t="str">
        <f t="shared" si="7"/>
        <v/>
      </c>
      <c r="E53" s="29" t="str">
        <f t="shared" si="8"/>
        <v/>
      </c>
      <c r="F53" s="79"/>
      <c r="G53" s="79"/>
      <c r="H53" s="79"/>
      <c r="I53" s="29" t="str">
        <f t="shared" si="11"/>
        <v/>
      </c>
      <c r="J53" s="79"/>
      <c r="K53" s="47" t="str">
        <f t="shared" si="12"/>
        <v xml:space="preserve"> </v>
      </c>
      <c r="L53" s="83"/>
      <c r="M53" s="84"/>
      <c r="N53" s="84"/>
      <c r="O53" s="29"/>
      <c r="P53" s="85"/>
      <c r="Q53" s="79"/>
      <c r="R53" s="86"/>
      <c r="S53" s="56"/>
      <c r="T53" s="26"/>
      <c r="U53" s="22"/>
      <c r="V53" s="23"/>
      <c r="X53" s="87">
        <f t="shared" si="9"/>
        <v>0</v>
      </c>
      <c r="Y53" s="87">
        <f t="shared" si="13"/>
        <v>0</v>
      </c>
      <c r="Z53" s="87" t="str">
        <f t="shared" si="14"/>
        <v/>
      </c>
      <c r="AA53" s="88">
        <f t="shared" si="15"/>
        <v>0</v>
      </c>
      <c r="AB53" s="88" t="str">
        <f t="shared" si="16"/>
        <v/>
      </c>
    </row>
    <row r="54" spans="1:28" ht="25.15" customHeight="1" x14ac:dyDescent="0.15">
      <c r="A54" s="28">
        <f t="shared" si="0"/>
        <v>43</v>
      </c>
      <c r="B54" s="46" t="str">
        <f t="shared" si="6"/>
        <v/>
      </c>
      <c r="C54" s="82"/>
      <c r="D54" s="29" t="str">
        <f t="shared" si="7"/>
        <v/>
      </c>
      <c r="E54" s="29" t="str">
        <f t="shared" si="8"/>
        <v/>
      </c>
      <c r="F54" s="79"/>
      <c r="G54" s="79"/>
      <c r="H54" s="79"/>
      <c r="I54" s="29" t="str">
        <f t="shared" si="11"/>
        <v/>
      </c>
      <c r="J54" s="79"/>
      <c r="K54" s="47" t="str">
        <f t="shared" si="12"/>
        <v xml:space="preserve"> </v>
      </c>
      <c r="L54" s="83"/>
      <c r="M54" s="84"/>
      <c r="N54" s="84"/>
      <c r="O54" s="29"/>
      <c r="P54" s="85"/>
      <c r="Q54" s="79"/>
      <c r="R54" s="86"/>
      <c r="S54" s="56"/>
      <c r="T54" s="26"/>
      <c r="U54" s="22"/>
      <c r="V54" s="23"/>
      <c r="X54" s="87">
        <f t="shared" si="9"/>
        <v>0</v>
      </c>
      <c r="Y54" s="87">
        <f t="shared" si="13"/>
        <v>0</v>
      </c>
      <c r="Z54" s="87" t="str">
        <f t="shared" si="14"/>
        <v/>
      </c>
      <c r="AA54" s="88">
        <f t="shared" si="15"/>
        <v>0</v>
      </c>
      <c r="AB54" s="88" t="str">
        <f t="shared" si="16"/>
        <v/>
      </c>
    </row>
    <row r="55" spans="1:28" ht="25.15" customHeight="1" x14ac:dyDescent="0.15">
      <c r="A55" s="28">
        <f t="shared" si="0"/>
        <v>44</v>
      </c>
      <c r="B55" s="46" t="str">
        <f t="shared" si="6"/>
        <v/>
      </c>
      <c r="C55" s="82"/>
      <c r="D55" s="29" t="str">
        <f t="shared" si="7"/>
        <v/>
      </c>
      <c r="E55" s="29" t="str">
        <f t="shared" si="8"/>
        <v/>
      </c>
      <c r="F55" s="79"/>
      <c r="G55" s="79"/>
      <c r="H55" s="79"/>
      <c r="I55" s="29" t="str">
        <f t="shared" si="11"/>
        <v/>
      </c>
      <c r="J55" s="79"/>
      <c r="K55" s="47" t="str">
        <f t="shared" si="12"/>
        <v xml:space="preserve"> </v>
      </c>
      <c r="L55" s="83"/>
      <c r="M55" s="84"/>
      <c r="N55" s="84"/>
      <c r="O55" s="29"/>
      <c r="P55" s="85"/>
      <c r="Q55" s="79"/>
      <c r="R55" s="86"/>
      <c r="S55" s="56"/>
      <c r="T55" s="26"/>
      <c r="U55" s="22"/>
      <c r="V55" s="23"/>
      <c r="X55" s="87">
        <f t="shared" si="9"/>
        <v>0</v>
      </c>
      <c r="Y55" s="87">
        <f t="shared" si="13"/>
        <v>0</v>
      </c>
      <c r="Z55" s="87" t="str">
        <f t="shared" si="14"/>
        <v/>
      </c>
      <c r="AA55" s="88">
        <f t="shared" si="15"/>
        <v>0</v>
      </c>
      <c r="AB55" s="88" t="str">
        <f t="shared" si="16"/>
        <v/>
      </c>
    </row>
    <row r="56" spans="1:28" ht="25.15" customHeight="1" x14ac:dyDescent="0.15">
      <c r="A56" s="28">
        <f t="shared" si="0"/>
        <v>45</v>
      </c>
      <c r="B56" s="46" t="str">
        <f t="shared" si="6"/>
        <v/>
      </c>
      <c r="C56" s="82"/>
      <c r="D56" s="29" t="str">
        <f t="shared" si="7"/>
        <v/>
      </c>
      <c r="E56" s="29" t="str">
        <f t="shared" si="8"/>
        <v/>
      </c>
      <c r="F56" s="79"/>
      <c r="G56" s="79"/>
      <c r="H56" s="79"/>
      <c r="I56" s="29" t="str">
        <f t="shared" si="11"/>
        <v/>
      </c>
      <c r="J56" s="79"/>
      <c r="K56" s="47" t="str">
        <f t="shared" si="12"/>
        <v xml:space="preserve"> </v>
      </c>
      <c r="L56" s="83"/>
      <c r="M56" s="84"/>
      <c r="N56" s="84"/>
      <c r="O56" s="29"/>
      <c r="P56" s="85"/>
      <c r="Q56" s="79"/>
      <c r="R56" s="86"/>
      <c r="S56" s="56"/>
      <c r="T56" s="26"/>
      <c r="U56" s="22"/>
      <c r="V56" s="23"/>
      <c r="X56" s="87">
        <f t="shared" si="9"/>
        <v>0</v>
      </c>
      <c r="Y56" s="87">
        <f t="shared" si="13"/>
        <v>0</v>
      </c>
      <c r="Z56" s="87" t="str">
        <f t="shared" si="14"/>
        <v/>
      </c>
      <c r="AA56" s="88">
        <f t="shared" si="15"/>
        <v>0</v>
      </c>
      <c r="AB56" s="88" t="str">
        <f t="shared" si="16"/>
        <v/>
      </c>
    </row>
    <row r="57" spans="1:28" ht="25.15" customHeight="1" x14ac:dyDescent="0.15">
      <c r="A57" s="28">
        <f t="shared" si="0"/>
        <v>46</v>
      </c>
      <c r="B57" s="46" t="str">
        <f t="shared" si="6"/>
        <v/>
      </c>
      <c r="C57" s="82"/>
      <c r="D57" s="29" t="str">
        <f t="shared" si="7"/>
        <v/>
      </c>
      <c r="E57" s="29" t="str">
        <f t="shared" si="8"/>
        <v/>
      </c>
      <c r="F57" s="79"/>
      <c r="G57" s="79"/>
      <c r="H57" s="79"/>
      <c r="I57" s="29" t="str">
        <f t="shared" si="11"/>
        <v/>
      </c>
      <c r="J57" s="79"/>
      <c r="K57" s="47" t="str">
        <f t="shared" si="12"/>
        <v xml:space="preserve"> </v>
      </c>
      <c r="L57" s="83"/>
      <c r="M57" s="84"/>
      <c r="N57" s="84"/>
      <c r="O57" s="29"/>
      <c r="P57" s="85"/>
      <c r="Q57" s="79"/>
      <c r="R57" s="86"/>
      <c r="S57" s="56"/>
      <c r="T57" s="26"/>
      <c r="U57" s="22"/>
      <c r="V57" s="23"/>
      <c r="X57" s="87">
        <f t="shared" si="9"/>
        <v>0</v>
      </c>
      <c r="Y57" s="87">
        <f t="shared" si="13"/>
        <v>0</v>
      </c>
      <c r="Z57" s="87" t="str">
        <f t="shared" si="14"/>
        <v/>
      </c>
      <c r="AA57" s="88">
        <f t="shared" si="15"/>
        <v>0</v>
      </c>
      <c r="AB57" s="88" t="str">
        <f t="shared" si="16"/>
        <v/>
      </c>
    </row>
    <row r="58" spans="1:28" ht="25.15" customHeight="1" x14ac:dyDescent="0.15">
      <c r="A58" s="28">
        <f t="shared" si="0"/>
        <v>47</v>
      </c>
      <c r="B58" s="46" t="str">
        <f t="shared" si="6"/>
        <v/>
      </c>
      <c r="C58" s="82"/>
      <c r="D58" s="29" t="str">
        <f t="shared" si="7"/>
        <v/>
      </c>
      <c r="E58" s="29" t="str">
        <f t="shared" si="8"/>
        <v/>
      </c>
      <c r="F58" s="79"/>
      <c r="G58" s="79"/>
      <c r="H58" s="79"/>
      <c r="I58" s="29" t="str">
        <f t="shared" si="11"/>
        <v/>
      </c>
      <c r="J58" s="79"/>
      <c r="K58" s="47" t="str">
        <f t="shared" si="12"/>
        <v xml:space="preserve"> </v>
      </c>
      <c r="L58" s="83"/>
      <c r="M58" s="84"/>
      <c r="N58" s="84"/>
      <c r="O58" s="29"/>
      <c r="P58" s="85"/>
      <c r="Q58" s="79"/>
      <c r="R58" s="86"/>
      <c r="S58" s="56"/>
      <c r="T58" s="26"/>
      <c r="U58" s="22"/>
      <c r="V58" s="23"/>
      <c r="X58" s="87">
        <f t="shared" si="9"/>
        <v>0</v>
      </c>
      <c r="Y58" s="87">
        <f t="shared" si="13"/>
        <v>0</v>
      </c>
      <c r="Z58" s="87" t="str">
        <f t="shared" si="14"/>
        <v/>
      </c>
      <c r="AA58" s="88">
        <f t="shared" si="15"/>
        <v>0</v>
      </c>
      <c r="AB58" s="88" t="str">
        <f t="shared" si="16"/>
        <v/>
      </c>
    </row>
    <row r="59" spans="1:28" ht="25.15" customHeight="1" x14ac:dyDescent="0.15">
      <c r="A59" s="28">
        <f t="shared" si="0"/>
        <v>48</v>
      </c>
      <c r="B59" s="46" t="str">
        <f t="shared" si="6"/>
        <v/>
      </c>
      <c r="C59" s="82"/>
      <c r="D59" s="29" t="str">
        <f t="shared" si="7"/>
        <v/>
      </c>
      <c r="E59" s="29" t="str">
        <f t="shared" si="8"/>
        <v/>
      </c>
      <c r="F59" s="79"/>
      <c r="G59" s="79"/>
      <c r="H59" s="79"/>
      <c r="I59" s="29" t="str">
        <f t="shared" si="11"/>
        <v/>
      </c>
      <c r="J59" s="79"/>
      <c r="K59" s="47" t="str">
        <f t="shared" si="12"/>
        <v xml:space="preserve"> </v>
      </c>
      <c r="L59" s="83"/>
      <c r="M59" s="84"/>
      <c r="N59" s="84"/>
      <c r="O59" s="29"/>
      <c r="P59" s="85"/>
      <c r="Q59" s="79"/>
      <c r="R59" s="86"/>
      <c r="S59" s="56"/>
      <c r="T59" s="26"/>
      <c r="U59" s="22"/>
      <c r="V59" s="23"/>
      <c r="X59" s="87">
        <f t="shared" si="9"/>
        <v>0</v>
      </c>
      <c r="Y59" s="87">
        <f t="shared" si="13"/>
        <v>0</v>
      </c>
      <c r="Z59" s="87" t="str">
        <f t="shared" si="14"/>
        <v/>
      </c>
      <c r="AA59" s="88">
        <f t="shared" si="15"/>
        <v>0</v>
      </c>
      <c r="AB59" s="88" t="str">
        <f t="shared" si="16"/>
        <v/>
      </c>
    </row>
    <row r="60" spans="1:28" ht="25.15" customHeight="1" x14ac:dyDescent="0.15">
      <c r="A60" s="28">
        <f t="shared" si="0"/>
        <v>49</v>
      </c>
      <c r="B60" s="46" t="str">
        <f t="shared" si="6"/>
        <v/>
      </c>
      <c r="C60" s="82"/>
      <c r="D60" s="29" t="str">
        <f t="shared" si="7"/>
        <v/>
      </c>
      <c r="E60" s="29" t="str">
        <f t="shared" si="8"/>
        <v/>
      </c>
      <c r="F60" s="79"/>
      <c r="G60" s="79"/>
      <c r="H60" s="79"/>
      <c r="I60" s="29" t="str">
        <f t="shared" si="11"/>
        <v/>
      </c>
      <c r="J60" s="79"/>
      <c r="K60" s="47" t="str">
        <f t="shared" si="12"/>
        <v xml:space="preserve"> </v>
      </c>
      <c r="L60" s="83"/>
      <c r="M60" s="84"/>
      <c r="N60" s="84"/>
      <c r="O60" s="29"/>
      <c r="P60" s="85"/>
      <c r="Q60" s="79"/>
      <c r="R60" s="86"/>
      <c r="S60" s="56"/>
      <c r="T60" s="26"/>
      <c r="U60" s="22"/>
      <c r="V60" s="23"/>
      <c r="X60" s="87">
        <f t="shared" si="9"/>
        <v>0</v>
      </c>
      <c r="Y60" s="87">
        <f t="shared" si="13"/>
        <v>0</v>
      </c>
      <c r="Z60" s="87" t="str">
        <f t="shared" si="14"/>
        <v/>
      </c>
      <c r="AA60" s="88">
        <f t="shared" si="15"/>
        <v>0</v>
      </c>
      <c r="AB60" s="88" t="str">
        <f t="shared" si="16"/>
        <v/>
      </c>
    </row>
    <row r="61" spans="1:28" ht="25.15" customHeight="1" x14ac:dyDescent="0.15">
      <c r="A61" s="28">
        <f t="shared" si="0"/>
        <v>50</v>
      </c>
      <c r="B61" s="46" t="str">
        <f t="shared" si="6"/>
        <v/>
      </c>
      <c r="C61" s="82"/>
      <c r="D61" s="29" t="str">
        <f t="shared" si="7"/>
        <v/>
      </c>
      <c r="E61" s="29" t="str">
        <f t="shared" si="8"/>
        <v/>
      </c>
      <c r="F61" s="79"/>
      <c r="G61" s="79"/>
      <c r="H61" s="79"/>
      <c r="I61" s="29" t="str">
        <f t="shared" si="11"/>
        <v/>
      </c>
      <c r="J61" s="79"/>
      <c r="K61" s="47" t="str">
        <f t="shared" si="12"/>
        <v xml:space="preserve"> </v>
      </c>
      <c r="L61" s="83"/>
      <c r="M61" s="84"/>
      <c r="N61" s="84"/>
      <c r="O61" s="29"/>
      <c r="P61" s="85"/>
      <c r="Q61" s="79"/>
      <c r="R61" s="86"/>
      <c r="S61" s="56"/>
      <c r="T61" s="26"/>
      <c r="U61" s="22"/>
      <c r="V61" s="23"/>
      <c r="X61" s="87">
        <f t="shared" si="9"/>
        <v>0</v>
      </c>
      <c r="Y61" s="87">
        <f t="shared" si="13"/>
        <v>0</v>
      </c>
      <c r="Z61" s="87" t="str">
        <f t="shared" si="14"/>
        <v/>
      </c>
      <c r="AA61" s="88">
        <f t="shared" si="15"/>
        <v>0</v>
      </c>
      <c r="AB61" s="88" t="str">
        <f t="shared" si="16"/>
        <v/>
      </c>
    </row>
    <row r="62" spans="1:28" ht="25.15" customHeight="1" x14ac:dyDescent="0.15">
      <c r="A62" s="28">
        <f t="shared" si="0"/>
        <v>51</v>
      </c>
      <c r="B62" s="46" t="str">
        <f t="shared" si="6"/>
        <v/>
      </c>
      <c r="C62" s="82"/>
      <c r="D62" s="29" t="str">
        <f t="shared" si="7"/>
        <v/>
      </c>
      <c r="E62" s="29" t="str">
        <f t="shared" si="8"/>
        <v/>
      </c>
      <c r="F62" s="79"/>
      <c r="G62" s="79"/>
      <c r="H62" s="79"/>
      <c r="I62" s="29" t="str">
        <f t="shared" si="11"/>
        <v/>
      </c>
      <c r="J62" s="79"/>
      <c r="K62" s="47" t="str">
        <f t="shared" si="12"/>
        <v xml:space="preserve"> </v>
      </c>
      <c r="L62" s="83"/>
      <c r="M62" s="84"/>
      <c r="N62" s="84"/>
      <c r="O62" s="29"/>
      <c r="P62" s="85"/>
      <c r="Q62" s="79"/>
      <c r="R62" s="86"/>
      <c r="S62" s="56"/>
      <c r="T62" s="26"/>
      <c r="U62" s="22"/>
      <c r="V62" s="23"/>
      <c r="X62" s="87">
        <f t="shared" si="9"/>
        <v>0</v>
      </c>
      <c r="Y62" s="87">
        <f t="shared" si="13"/>
        <v>0</v>
      </c>
      <c r="Z62" s="87" t="str">
        <f t="shared" si="14"/>
        <v/>
      </c>
      <c r="AA62" s="88">
        <f t="shared" si="15"/>
        <v>0</v>
      </c>
      <c r="AB62" s="88" t="str">
        <f t="shared" si="16"/>
        <v/>
      </c>
    </row>
    <row r="63" spans="1:28" ht="25.15" customHeight="1" x14ac:dyDescent="0.15">
      <c r="A63" s="28">
        <f t="shared" si="0"/>
        <v>52</v>
      </c>
      <c r="B63" s="46" t="str">
        <f t="shared" si="6"/>
        <v/>
      </c>
      <c r="C63" s="82"/>
      <c r="D63" s="29" t="str">
        <f t="shared" si="7"/>
        <v/>
      </c>
      <c r="E63" s="29" t="str">
        <f t="shared" si="8"/>
        <v/>
      </c>
      <c r="F63" s="79"/>
      <c r="G63" s="79"/>
      <c r="H63" s="79"/>
      <c r="I63" s="29" t="str">
        <f t="shared" si="11"/>
        <v/>
      </c>
      <c r="J63" s="79"/>
      <c r="K63" s="47" t="str">
        <f t="shared" si="12"/>
        <v xml:space="preserve"> </v>
      </c>
      <c r="L63" s="83"/>
      <c r="M63" s="84"/>
      <c r="N63" s="84"/>
      <c r="O63" s="29"/>
      <c r="P63" s="85"/>
      <c r="Q63" s="79"/>
      <c r="R63" s="86"/>
      <c r="S63" s="56"/>
      <c r="T63" s="26"/>
      <c r="U63" s="22"/>
      <c r="V63" s="23"/>
      <c r="X63" s="87">
        <f t="shared" si="9"/>
        <v>0</v>
      </c>
      <c r="Y63" s="87">
        <f t="shared" si="13"/>
        <v>0</v>
      </c>
      <c r="Z63" s="87" t="str">
        <f t="shared" si="14"/>
        <v/>
      </c>
      <c r="AA63" s="88">
        <f t="shared" si="15"/>
        <v>0</v>
      </c>
      <c r="AB63" s="88" t="str">
        <f t="shared" si="16"/>
        <v/>
      </c>
    </row>
    <row r="64" spans="1:28" ht="25.15" customHeight="1" x14ac:dyDescent="0.15">
      <c r="A64" s="28">
        <f t="shared" si="0"/>
        <v>53</v>
      </c>
      <c r="B64" s="46" t="str">
        <f t="shared" si="6"/>
        <v/>
      </c>
      <c r="C64" s="82"/>
      <c r="D64" s="29" t="str">
        <f t="shared" si="7"/>
        <v/>
      </c>
      <c r="E64" s="29" t="str">
        <f t="shared" si="8"/>
        <v/>
      </c>
      <c r="F64" s="79"/>
      <c r="G64" s="79"/>
      <c r="H64" s="79"/>
      <c r="I64" s="29" t="str">
        <f t="shared" si="11"/>
        <v/>
      </c>
      <c r="J64" s="79"/>
      <c r="K64" s="47" t="str">
        <f t="shared" si="12"/>
        <v xml:space="preserve"> </v>
      </c>
      <c r="L64" s="83"/>
      <c r="M64" s="84"/>
      <c r="N64" s="84"/>
      <c r="O64" s="29"/>
      <c r="P64" s="85"/>
      <c r="Q64" s="79"/>
      <c r="R64" s="86"/>
      <c r="S64" s="56"/>
      <c r="T64" s="26"/>
      <c r="U64" s="22"/>
      <c r="V64" s="23"/>
      <c r="X64" s="87">
        <f t="shared" si="9"/>
        <v>0</v>
      </c>
      <c r="Y64" s="87">
        <f t="shared" si="13"/>
        <v>0</v>
      </c>
      <c r="Z64" s="87" t="str">
        <f t="shared" si="14"/>
        <v/>
      </c>
      <c r="AA64" s="88">
        <f t="shared" si="15"/>
        <v>0</v>
      </c>
      <c r="AB64" s="88" t="str">
        <f t="shared" si="16"/>
        <v/>
      </c>
    </row>
    <row r="65" spans="1:28" ht="25.15" customHeight="1" x14ac:dyDescent="0.15">
      <c r="A65" s="28">
        <f t="shared" si="0"/>
        <v>54</v>
      </c>
      <c r="B65" s="46" t="str">
        <f t="shared" si="6"/>
        <v/>
      </c>
      <c r="C65" s="82"/>
      <c r="D65" s="29" t="str">
        <f t="shared" si="7"/>
        <v/>
      </c>
      <c r="E65" s="29" t="str">
        <f t="shared" si="8"/>
        <v/>
      </c>
      <c r="F65" s="79"/>
      <c r="G65" s="79"/>
      <c r="H65" s="79"/>
      <c r="I65" s="29" t="str">
        <f t="shared" si="11"/>
        <v/>
      </c>
      <c r="J65" s="79"/>
      <c r="K65" s="47" t="str">
        <f t="shared" si="12"/>
        <v xml:space="preserve"> </v>
      </c>
      <c r="L65" s="83"/>
      <c r="M65" s="84"/>
      <c r="N65" s="84"/>
      <c r="O65" s="29"/>
      <c r="P65" s="85"/>
      <c r="Q65" s="79"/>
      <c r="R65" s="86"/>
      <c r="S65" s="56"/>
      <c r="T65" s="26"/>
      <c r="U65" s="22"/>
      <c r="V65" s="23"/>
      <c r="X65" s="87">
        <f t="shared" si="9"/>
        <v>0</v>
      </c>
      <c r="Y65" s="87">
        <f t="shared" si="13"/>
        <v>0</v>
      </c>
      <c r="Z65" s="87" t="str">
        <f t="shared" si="14"/>
        <v/>
      </c>
      <c r="AA65" s="88">
        <f t="shared" si="15"/>
        <v>0</v>
      </c>
      <c r="AB65" s="88" t="str">
        <f t="shared" si="16"/>
        <v/>
      </c>
    </row>
    <row r="66" spans="1:28" ht="25.15" customHeight="1" x14ac:dyDescent="0.15">
      <c r="A66" s="28">
        <f t="shared" si="0"/>
        <v>55</v>
      </c>
      <c r="B66" s="46" t="str">
        <f t="shared" si="6"/>
        <v/>
      </c>
      <c r="C66" s="82"/>
      <c r="D66" s="29" t="str">
        <f t="shared" si="7"/>
        <v/>
      </c>
      <c r="E66" s="29" t="str">
        <f t="shared" si="8"/>
        <v/>
      </c>
      <c r="F66" s="79"/>
      <c r="G66" s="79"/>
      <c r="H66" s="79"/>
      <c r="I66" s="29" t="str">
        <f t="shared" si="11"/>
        <v/>
      </c>
      <c r="J66" s="79"/>
      <c r="K66" s="47" t="str">
        <f t="shared" si="12"/>
        <v xml:space="preserve"> </v>
      </c>
      <c r="L66" s="83"/>
      <c r="M66" s="84"/>
      <c r="N66" s="84"/>
      <c r="O66" s="29"/>
      <c r="P66" s="85"/>
      <c r="Q66" s="79"/>
      <c r="R66" s="86"/>
      <c r="S66" s="56"/>
      <c r="T66" s="26"/>
      <c r="U66" s="22"/>
      <c r="V66" s="23"/>
      <c r="X66" s="87">
        <f t="shared" si="9"/>
        <v>0</v>
      </c>
      <c r="Y66" s="87">
        <f t="shared" si="13"/>
        <v>0</v>
      </c>
      <c r="Z66" s="87" t="str">
        <f t="shared" si="14"/>
        <v/>
      </c>
      <c r="AA66" s="88">
        <f t="shared" si="15"/>
        <v>0</v>
      </c>
      <c r="AB66" s="88" t="str">
        <f t="shared" si="16"/>
        <v/>
      </c>
    </row>
    <row r="67" spans="1:28" ht="25.15" customHeight="1" x14ac:dyDescent="0.15">
      <c r="A67" s="28">
        <f t="shared" si="0"/>
        <v>56</v>
      </c>
      <c r="B67" s="46" t="str">
        <f t="shared" si="6"/>
        <v/>
      </c>
      <c r="C67" s="82"/>
      <c r="D67" s="29" t="str">
        <f t="shared" si="7"/>
        <v/>
      </c>
      <c r="E67" s="29" t="str">
        <f t="shared" si="8"/>
        <v/>
      </c>
      <c r="F67" s="79"/>
      <c r="G67" s="79"/>
      <c r="H67" s="79"/>
      <c r="I67" s="29" t="str">
        <f t="shared" si="11"/>
        <v/>
      </c>
      <c r="J67" s="79"/>
      <c r="K67" s="47" t="str">
        <f t="shared" si="12"/>
        <v xml:space="preserve"> </v>
      </c>
      <c r="L67" s="83"/>
      <c r="M67" s="84"/>
      <c r="N67" s="84"/>
      <c r="O67" s="29"/>
      <c r="P67" s="85"/>
      <c r="Q67" s="79"/>
      <c r="R67" s="86"/>
      <c r="S67" s="56"/>
      <c r="T67" s="26"/>
      <c r="U67" s="22"/>
      <c r="V67" s="23"/>
      <c r="X67" s="87">
        <f t="shared" si="9"/>
        <v>0</v>
      </c>
      <c r="Y67" s="87">
        <f t="shared" si="13"/>
        <v>0</v>
      </c>
      <c r="Z67" s="87" t="str">
        <f t="shared" si="14"/>
        <v/>
      </c>
      <c r="AA67" s="88">
        <f t="shared" si="15"/>
        <v>0</v>
      </c>
      <c r="AB67" s="88" t="str">
        <f t="shared" si="16"/>
        <v/>
      </c>
    </row>
    <row r="68" spans="1:28" ht="25.15" customHeight="1" x14ac:dyDescent="0.15">
      <c r="A68" s="28">
        <f t="shared" si="0"/>
        <v>57</v>
      </c>
      <c r="B68" s="46" t="str">
        <f t="shared" si="6"/>
        <v/>
      </c>
      <c r="C68" s="82"/>
      <c r="D68" s="29" t="str">
        <f t="shared" si="7"/>
        <v/>
      </c>
      <c r="E68" s="29" t="str">
        <f t="shared" si="8"/>
        <v/>
      </c>
      <c r="F68" s="79"/>
      <c r="G68" s="79"/>
      <c r="H68" s="79"/>
      <c r="I68" s="29" t="str">
        <f t="shared" si="11"/>
        <v/>
      </c>
      <c r="J68" s="79"/>
      <c r="K68" s="47" t="str">
        <f t="shared" si="12"/>
        <v xml:space="preserve"> </v>
      </c>
      <c r="L68" s="83"/>
      <c r="M68" s="84"/>
      <c r="N68" s="84"/>
      <c r="O68" s="29"/>
      <c r="P68" s="85"/>
      <c r="Q68" s="79"/>
      <c r="R68" s="86"/>
      <c r="S68" s="56"/>
      <c r="T68" s="26"/>
      <c r="U68" s="22"/>
      <c r="V68" s="23"/>
      <c r="X68" s="87">
        <f t="shared" si="9"/>
        <v>0</v>
      </c>
      <c r="Y68" s="87">
        <f t="shared" si="13"/>
        <v>0</v>
      </c>
      <c r="Z68" s="87" t="str">
        <f t="shared" si="14"/>
        <v/>
      </c>
      <c r="AA68" s="88">
        <f t="shared" si="15"/>
        <v>0</v>
      </c>
      <c r="AB68" s="88" t="str">
        <f t="shared" si="16"/>
        <v/>
      </c>
    </row>
    <row r="69" spans="1:28" ht="25.15" customHeight="1" x14ac:dyDescent="0.15">
      <c r="A69" s="28">
        <f t="shared" si="0"/>
        <v>58</v>
      </c>
      <c r="B69" s="46" t="str">
        <f t="shared" si="6"/>
        <v/>
      </c>
      <c r="C69" s="82"/>
      <c r="D69" s="29" t="str">
        <f t="shared" si="7"/>
        <v/>
      </c>
      <c r="E69" s="29" t="str">
        <f t="shared" si="8"/>
        <v/>
      </c>
      <c r="F69" s="79"/>
      <c r="G69" s="79"/>
      <c r="H69" s="79"/>
      <c r="I69" s="29" t="str">
        <f t="shared" si="11"/>
        <v/>
      </c>
      <c r="J69" s="79"/>
      <c r="K69" s="47" t="str">
        <f t="shared" si="12"/>
        <v xml:space="preserve"> </v>
      </c>
      <c r="L69" s="83"/>
      <c r="M69" s="84"/>
      <c r="N69" s="84"/>
      <c r="O69" s="29"/>
      <c r="P69" s="85"/>
      <c r="Q69" s="79"/>
      <c r="R69" s="86"/>
      <c r="S69" s="56"/>
      <c r="T69" s="26"/>
      <c r="U69" s="22"/>
      <c r="V69" s="23"/>
      <c r="X69" s="87">
        <f t="shared" si="9"/>
        <v>0</v>
      </c>
      <c r="Y69" s="87">
        <f t="shared" si="13"/>
        <v>0</v>
      </c>
      <c r="Z69" s="87" t="str">
        <f t="shared" si="14"/>
        <v/>
      </c>
      <c r="AA69" s="88">
        <f t="shared" si="15"/>
        <v>0</v>
      </c>
      <c r="AB69" s="88" t="str">
        <f t="shared" si="16"/>
        <v/>
      </c>
    </row>
    <row r="70" spans="1:28" ht="25.15" customHeight="1" x14ac:dyDescent="0.15">
      <c r="A70" s="28">
        <f t="shared" si="0"/>
        <v>59</v>
      </c>
      <c r="B70" s="46" t="str">
        <f t="shared" si="6"/>
        <v/>
      </c>
      <c r="C70" s="82"/>
      <c r="D70" s="29" t="str">
        <f t="shared" si="7"/>
        <v/>
      </c>
      <c r="E70" s="29" t="str">
        <f t="shared" si="8"/>
        <v/>
      </c>
      <c r="F70" s="79"/>
      <c r="G70" s="79"/>
      <c r="H70" s="79"/>
      <c r="I70" s="29" t="str">
        <f t="shared" si="11"/>
        <v/>
      </c>
      <c r="J70" s="79"/>
      <c r="K70" s="47" t="str">
        <f t="shared" si="12"/>
        <v xml:space="preserve"> </v>
      </c>
      <c r="L70" s="83"/>
      <c r="M70" s="84"/>
      <c r="N70" s="84"/>
      <c r="O70" s="29"/>
      <c r="P70" s="85"/>
      <c r="Q70" s="79"/>
      <c r="R70" s="86"/>
      <c r="S70" s="56"/>
      <c r="T70" s="26"/>
      <c r="U70" s="22"/>
      <c r="V70" s="23"/>
      <c r="X70" s="87">
        <f t="shared" si="9"/>
        <v>0</v>
      </c>
      <c r="Y70" s="87">
        <f t="shared" si="13"/>
        <v>0</v>
      </c>
      <c r="Z70" s="87" t="str">
        <f t="shared" si="14"/>
        <v/>
      </c>
      <c r="AA70" s="88">
        <f t="shared" si="15"/>
        <v>0</v>
      </c>
      <c r="AB70" s="88" t="str">
        <f t="shared" si="16"/>
        <v/>
      </c>
    </row>
    <row r="71" spans="1:28" ht="25.15" customHeight="1" x14ac:dyDescent="0.15">
      <c r="A71" s="28">
        <f t="shared" si="0"/>
        <v>60</v>
      </c>
      <c r="B71" s="46" t="str">
        <f t="shared" si="6"/>
        <v/>
      </c>
      <c r="C71" s="82"/>
      <c r="D71" s="29" t="str">
        <f t="shared" si="7"/>
        <v/>
      </c>
      <c r="E71" s="29" t="str">
        <f t="shared" si="8"/>
        <v/>
      </c>
      <c r="F71" s="79"/>
      <c r="G71" s="79"/>
      <c r="H71" s="79"/>
      <c r="I71" s="29" t="str">
        <f t="shared" si="11"/>
        <v/>
      </c>
      <c r="J71" s="79"/>
      <c r="K71" s="47" t="str">
        <f t="shared" si="12"/>
        <v xml:space="preserve"> </v>
      </c>
      <c r="L71" s="83"/>
      <c r="M71" s="84"/>
      <c r="N71" s="84"/>
      <c r="O71" s="29"/>
      <c r="P71" s="85"/>
      <c r="Q71" s="79"/>
      <c r="R71" s="86"/>
      <c r="S71" s="56"/>
      <c r="T71" s="26"/>
      <c r="U71" s="22"/>
      <c r="V71" s="23"/>
      <c r="X71" s="87">
        <f t="shared" si="9"/>
        <v>0</v>
      </c>
      <c r="Y71" s="87">
        <f t="shared" si="13"/>
        <v>0</v>
      </c>
      <c r="Z71" s="87" t="str">
        <f t="shared" si="14"/>
        <v/>
      </c>
      <c r="AA71" s="88">
        <f t="shared" si="15"/>
        <v>0</v>
      </c>
      <c r="AB71" s="88" t="str">
        <f t="shared" si="16"/>
        <v/>
      </c>
    </row>
    <row r="72" spans="1:28" ht="25.15" customHeight="1" x14ac:dyDescent="0.15">
      <c r="A72" s="28">
        <f t="shared" si="0"/>
        <v>61</v>
      </c>
      <c r="B72" s="46" t="str">
        <f t="shared" si="6"/>
        <v/>
      </c>
      <c r="C72" s="82"/>
      <c r="D72" s="29" t="str">
        <f t="shared" si="7"/>
        <v/>
      </c>
      <c r="E72" s="29" t="str">
        <f t="shared" si="8"/>
        <v/>
      </c>
      <c r="F72" s="79"/>
      <c r="G72" s="79"/>
      <c r="H72" s="79"/>
      <c r="I72" s="29" t="str">
        <f t="shared" si="11"/>
        <v/>
      </c>
      <c r="J72" s="79"/>
      <c r="K72" s="47" t="str">
        <f t="shared" si="12"/>
        <v xml:space="preserve"> </v>
      </c>
      <c r="L72" s="83"/>
      <c r="M72" s="84"/>
      <c r="N72" s="84"/>
      <c r="O72" s="29"/>
      <c r="P72" s="85"/>
      <c r="Q72" s="79"/>
      <c r="R72" s="86"/>
      <c r="S72" s="56"/>
      <c r="T72" s="26"/>
      <c r="U72" s="22"/>
      <c r="V72" s="23"/>
      <c r="X72" s="87">
        <f t="shared" si="9"/>
        <v>0</v>
      </c>
      <c r="Y72" s="87">
        <f t="shared" si="13"/>
        <v>0</v>
      </c>
      <c r="Z72" s="87" t="str">
        <f t="shared" si="14"/>
        <v/>
      </c>
      <c r="AA72" s="88">
        <f t="shared" si="15"/>
        <v>0</v>
      </c>
      <c r="AB72" s="88" t="str">
        <f t="shared" si="16"/>
        <v/>
      </c>
    </row>
    <row r="73" spans="1:28" ht="25.15" customHeight="1" x14ac:dyDescent="0.15">
      <c r="A73" s="28">
        <f t="shared" si="0"/>
        <v>62</v>
      </c>
      <c r="B73" s="46" t="str">
        <f t="shared" si="6"/>
        <v/>
      </c>
      <c r="C73" s="82"/>
      <c r="D73" s="29" t="str">
        <f t="shared" si="7"/>
        <v/>
      </c>
      <c r="E73" s="29" t="str">
        <f t="shared" si="8"/>
        <v/>
      </c>
      <c r="F73" s="79"/>
      <c r="G73" s="79"/>
      <c r="H73" s="79"/>
      <c r="I73" s="29" t="str">
        <f t="shared" si="11"/>
        <v/>
      </c>
      <c r="J73" s="79"/>
      <c r="K73" s="47" t="str">
        <f t="shared" si="12"/>
        <v xml:space="preserve"> </v>
      </c>
      <c r="L73" s="83"/>
      <c r="M73" s="84"/>
      <c r="N73" s="84"/>
      <c r="O73" s="29"/>
      <c r="P73" s="85"/>
      <c r="Q73" s="79"/>
      <c r="R73" s="86"/>
      <c r="S73" s="56"/>
      <c r="T73" s="26"/>
      <c r="U73" s="22"/>
      <c r="V73" s="23"/>
      <c r="X73" s="87">
        <f t="shared" si="9"/>
        <v>0</v>
      </c>
      <c r="Y73" s="87">
        <f t="shared" si="13"/>
        <v>0</v>
      </c>
      <c r="Z73" s="87" t="str">
        <f t="shared" si="14"/>
        <v/>
      </c>
      <c r="AA73" s="88">
        <f t="shared" si="15"/>
        <v>0</v>
      </c>
      <c r="AB73" s="88" t="str">
        <f t="shared" si="16"/>
        <v/>
      </c>
    </row>
    <row r="74" spans="1:28" ht="25.15" customHeight="1" x14ac:dyDescent="0.15">
      <c r="A74" s="28">
        <f t="shared" si="0"/>
        <v>63</v>
      </c>
      <c r="B74" s="46" t="str">
        <f t="shared" si="6"/>
        <v/>
      </c>
      <c r="C74" s="82"/>
      <c r="D74" s="29" t="str">
        <f t="shared" si="7"/>
        <v/>
      </c>
      <c r="E74" s="29" t="str">
        <f t="shared" si="8"/>
        <v/>
      </c>
      <c r="F74" s="79"/>
      <c r="G74" s="79"/>
      <c r="H74" s="79"/>
      <c r="I74" s="29" t="str">
        <f t="shared" si="11"/>
        <v/>
      </c>
      <c r="J74" s="79"/>
      <c r="K74" s="47" t="str">
        <f t="shared" si="12"/>
        <v xml:space="preserve"> </v>
      </c>
      <c r="L74" s="83"/>
      <c r="M74" s="84"/>
      <c r="N74" s="84"/>
      <c r="O74" s="29"/>
      <c r="P74" s="85"/>
      <c r="Q74" s="79"/>
      <c r="R74" s="86"/>
      <c r="S74" s="56"/>
      <c r="T74" s="26"/>
      <c r="U74" s="22"/>
      <c r="V74" s="23"/>
      <c r="X74" s="87">
        <f t="shared" si="9"/>
        <v>0</v>
      </c>
      <c r="Y74" s="87">
        <f t="shared" si="13"/>
        <v>0</v>
      </c>
      <c r="Z74" s="87" t="str">
        <f t="shared" si="14"/>
        <v/>
      </c>
      <c r="AA74" s="88">
        <f t="shared" si="15"/>
        <v>0</v>
      </c>
      <c r="AB74" s="88" t="str">
        <f t="shared" si="16"/>
        <v/>
      </c>
    </row>
    <row r="75" spans="1:28" ht="25.15" customHeight="1" x14ac:dyDescent="0.15">
      <c r="A75" s="28">
        <f t="shared" si="0"/>
        <v>64</v>
      </c>
      <c r="B75" s="46" t="str">
        <f t="shared" si="6"/>
        <v/>
      </c>
      <c r="C75" s="82"/>
      <c r="D75" s="29" t="str">
        <f t="shared" si="7"/>
        <v/>
      </c>
      <c r="E75" s="29" t="str">
        <f t="shared" si="8"/>
        <v/>
      </c>
      <c r="F75" s="79"/>
      <c r="G75" s="79"/>
      <c r="H75" s="79"/>
      <c r="I75" s="29" t="str">
        <f t="shared" si="11"/>
        <v/>
      </c>
      <c r="J75" s="79"/>
      <c r="K75" s="47" t="str">
        <f t="shared" si="12"/>
        <v xml:space="preserve"> </v>
      </c>
      <c r="L75" s="83"/>
      <c r="M75" s="84"/>
      <c r="N75" s="84"/>
      <c r="O75" s="29"/>
      <c r="P75" s="85"/>
      <c r="Q75" s="79"/>
      <c r="R75" s="86"/>
      <c r="S75" s="56"/>
      <c r="T75" s="26"/>
      <c r="U75" s="22"/>
      <c r="V75" s="23"/>
      <c r="X75" s="87">
        <f t="shared" si="9"/>
        <v>0</v>
      </c>
      <c r="Y75" s="87">
        <f t="shared" si="13"/>
        <v>0</v>
      </c>
      <c r="Z75" s="87" t="str">
        <f t="shared" si="14"/>
        <v/>
      </c>
      <c r="AA75" s="88">
        <f t="shared" si="15"/>
        <v>0</v>
      </c>
      <c r="AB75" s="88" t="str">
        <f t="shared" si="16"/>
        <v/>
      </c>
    </row>
    <row r="76" spans="1:28" ht="25.15" customHeight="1" x14ac:dyDescent="0.15">
      <c r="A76" s="28">
        <f t="shared" ref="A76:A82" si="17">ROW()-11</f>
        <v>65</v>
      </c>
      <c r="B76" s="46" t="str">
        <f t="shared" si="6"/>
        <v/>
      </c>
      <c r="C76" s="82"/>
      <c r="D76" s="29" t="str">
        <f t="shared" si="7"/>
        <v/>
      </c>
      <c r="E76" s="29" t="str">
        <f t="shared" si="8"/>
        <v/>
      </c>
      <c r="F76" s="79"/>
      <c r="G76" s="79"/>
      <c r="H76" s="79"/>
      <c r="I76" s="29" t="str">
        <f t="shared" ref="I76:I82" si="18">IF(G76="","",G76&amp;"（"&amp;H76&amp;"）")</f>
        <v/>
      </c>
      <c r="J76" s="79"/>
      <c r="K76" s="47" t="str">
        <f t="shared" ref="K76:K82" si="19">IF(C76&lt;&gt;"",N(95)," ")</f>
        <v xml:space="preserve"> </v>
      </c>
      <c r="L76" s="83"/>
      <c r="M76" s="84"/>
      <c r="N76" s="84"/>
      <c r="O76" s="29"/>
      <c r="P76" s="85"/>
      <c r="Q76" s="79"/>
      <c r="R76" s="86"/>
      <c r="S76" s="56"/>
      <c r="T76" s="26"/>
      <c r="U76" s="22"/>
      <c r="V76" s="23"/>
      <c r="X76" s="87">
        <f t="shared" si="9"/>
        <v>0</v>
      </c>
      <c r="Y76" s="87">
        <f t="shared" ref="Y76:Y82" si="20">IF(AND($G76&lt;&gt;"",COUNTIF($G76,"*■*")&gt;0,$Q76=""),1,0)</f>
        <v>0</v>
      </c>
      <c r="Z76" s="87" t="str">
        <f t="shared" si="14"/>
        <v/>
      </c>
      <c r="AA76" s="88">
        <f t="shared" ref="AA76:AA82" si="21">IF(Z76="",0,COUNTIF($Z$12:$Z$1048576,Z76))</f>
        <v>0</v>
      </c>
      <c r="AB76" s="88" t="str">
        <f t="shared" ref="AB76:AB82" si="22">IF(OR($C76="",$L76=""),"",IF($K76&gt;$L76,1,""))</f>
        <v/>
      </c>
    </row>
    <row r="77" spans="1:28" ht="25.15" customHeight="1" x14ac:dyDescent="0.15">
      <c r="A77" s="28">
        <f t="shared" si="17"/>
        <v>66</v>
      </c>
      <c r="B77" s="46" t="str">
        <f t="shared" ref="B77:B82" si="23">IF($C77="","","高性能ボイラ")</f>
        <v/>
      </c>
      <c r="C77" s="82"/>
      <c r="D77" s="29" t="str">
        <f t="shared" ref="D77:D82" si="24">IF($B77&lt;&gt;"",$C$2,"")</f>
        <v/>
      </c>
      <c r="E77" s="29" t="str">
        <f t="shared" ref="E77:E82" si="25">IF($B77&lt;&gt;"",$F$2,"")</f>
        <v/>
      </c>
      <c r="F77" s="79"/>
      <c r="G77" s="79"/>
      <c r="H77" s="79"/>
      <c r="I77" s="29" t="str">
        <f t="shared" si="18"/>
        <v/>
      </c>
      <c r="J77" s="79"/>
      <c r="K77" s="47" t="str">
        <f t="shared" si="19"/>
        <v xml:space="preserve"> </v>
      </c>
      <c r="L77" s="83"/>
      <c r="M77" s="84"/>
      <c r="N77" s="84"/>
      <c r="O77" s="29"/>
      <c r="P77" s="85"/>
      <c r="Q77" s="79"/>
      <c r="R77" s="86"/>
      <c r="S77" s="56"/>
      <c r="T77" s="26"/>
      <c r="U77" s="22"/>
      <c r="V77" s="23"/>
      <c r="X77" s="87">
        <f t="shared" ref="X77:X82" si="26">IF(AND(($C77&lt;&gt;""),(OR($C$2="",$F$2="",$G$3="",F77="",G77="",J77="",L77="",AND(M77="",N77=""),O77="",H77=""))),1,0)</f>
        <v>0</v>
      </c>
      <c r="Y77" s="87">
        <f t="shared" si="20"/>
        <v>0</v>
      </c>
      <c r="Z77" s="87" t="str">
        <f t="shared" ref="Z77:Z82" si="27">TEXT(I77,"G/標準")</f>
        <v/>
      </c>
      <c r="AA77" s="88">
        <f t="shared" si="21"/>
        <v>0</v>
      </c>
      <c r="AB77" s="88" t="str">
        <f t="shared" si="22"/>
        <v/>
      </c>
    </row>
    <row r="78" spans="1:28" ht="25.15" customHeight="1" x14ac:dyDescent="0.15">
      <c r="A78" s="28">
        <f t="shared" si="17"/>
        <v>67</v>
      </c>
      <c r="B78" s="46" t="str">
        <f t="shared" si="23"/>
        <v/>
      </c>
      <c r="C78" s="82"/>
      <c r="D78" s="29" t="str">
        <f t="shared" si="24"/>
        <v/>
      </c>
      <c r="E78" s="29" t="str">
        <f t="shared" si="25"/>
        <v/>
      </c>
      <c r="F78" s="79"/>
      <c r="G78" s="79"/>
      <c r="H78" s="79"/>
      <c r="I78" s="29" t="str">
        <f t="shared" si="18"/>
        <v/>
      </c>
      <c r="J78" s="79"/>
      <c r="K78" s="47" t="str">
        <f t="shared" si="19"/>
        <v xml:space="preserve"> </v>
      </c>
      <c r="L78" s="83"/>
      <c r="M78" s="84"/>
      <c r="N78" s="84"/>
      <c r="O78" s="29"/>
      <c r="P78" s="85"/>
      <c r="Q78" s="79"/>
      <c r="R78" s="86"/>
      <c r="S78" s="56"/>
      <c r="T78" s="26"/>
      <c r="U78" s="22"/>
      <c r="V78" s="23"/>
      <c r="X78" s="87">
        <f t="shared" si="26"/>
        <v>0</v>
      </c>
      <c r="Y78" s="87">
        <f t="shared" si="20"/>
        <v>0</v>
      </c>
      <c r="Z78" s="87" t="str">
        <f t="shared" si="27"/>
        <v/>
      </c>
      <c r="AA78" s="88">
        <f t="shared" si="21"/>
        <v>0</v>
      </c>
      <c r="AB78" s="88" t="str">
        <f t="shared" si="22"/>
        <v/>
      </c>
    </row>
    <row r="79" spans="1:28" ht="25.15" customHeight="1" x14ac:dyDescent="0.15">
      <c r="A79" s="28">
        <f t="shared" si="17"/>
        <v>68</v>
      </c>
      <c r="B79" s="46" t="str">
        <f t="shared" si="23"/>
        <v/>
      </c>
      <c r="C79" s="82"/>
      <c r="D79" s="29" t="str">
        <f t="shared" si="24"/>
        <v/>
      </c>
      <c r="E79" s="29" t="str">
        <f t="shared" si="25"/>
        <v/>
      </c>
      <c r="F79" s="79"/>
      <c r="G79" s="79"/>
      <c r="H79" s="79"/>
      <c r="I79" s="29" t="str">
        <f t="shared" si="18"/>
        <v/>
      </c>
      <c r="J79" s="79"/>
      <c r="K79" s="47" t="str">
        <f t="shared" si="19"/>
        <v xml:space="preserve"> </v>
      </c>
      <c r="L79" s="83"/>
      <c r="M79" s="84"/>
      <c r="N79" s="84"/>
      <c r="O79" s="29"/>
      <c r="P79" s="85"/>
      <c r="Q79" s="79"/>
      <c r="R79" s="86"/>
      <c r="S79" s="56"/>
      <c r="T79" s="26"/>
      <c r="U79" s="22"/>
      <c r="V79" s="23"/>
      <c r="X79" s="87">
        <f t="shared" si="26"/>
        <v>0</v>
      </c>
      <c r="Y79" s="87">
        <f t="shared" si="20"/>
        <v>0</v>
      </c>
      <c r="Z79" s="87" t="str">
        <f t="shared" si="27"/>
        <v/>
      </c>
      <c r="AA79" s="88">
        <f t="shared" si="21"/>
        <v>0</v>
      </c>
      <c r="AB79" s="88" t="str">
        <f t="shared" si="22"/>
        <v/>
      </c>
    </row>
    <row r="80" spans="1:28" ht="25.15" customHeight="1" x14ac:dyDescent="0.15">
      <c r="A80" s="28">
        <f t="shared" si="17"/>
        <v>69</v>
      </c>
      <c r="B80" s="46" t="str">
        <f t="shared" si="23"/>
        <v/>
      </c>
      <c r="C80" s="82"/>
      <c r="D80" s="29" t="str">
        <f t="shared" si="24"/>
        <v/>
      </c>
      <c r="E80" s="29" t="str">
        <f t="shared" si="25"/>
        <v/>
      </c>
      <c r="F80" s="79"/>
      <c r="G80" s="79"/>
      <c r="H80" s="79"/>
      <c r="I80" s="29" t="str">
        <f t="shared" si="18"/>
        <v/>
      </c>
      <c r="J80" s="79"/>
      <c r="K80" s="47" t="str">
        <f t="shared" si="19"/>
        <v xml:space="preserve"> </v>
      </c>
      <c r="L80" s="83"/>
      <c r="M80" s="84"/>
      <c r="N80" s="84"/>
      <c r="O80" s="29"/>
      <c r="P80" s="85"/>
      <c r="Q80" s="79"/>
      <c r="R80" s="86"/>
      <c r="S80" s="56"/>
      <c r="T80" s="26"/>
      <c r="U80" s="22"/>
      <c r="V80" s="23"/>
      <c r="X80" s="87">
        <f t="shared" si="26"/>
        <v>0</v>
      </c>
      <c r="Y80" s="87">
        <f t="shared" si="20"/>
        <v>0</v>
      </c>
      <c r="Z80" s="87" t="str">
        <f t="shared" si="27"/>
        <v/>
      </c>
      <c r="AA80" s="88">
        <f t="shared" si="21"/>
        <v>0</v>
      </c>
      <c r="AB80" s="88" t="str">
        <f t="shared" si="22"/>
        <v/>
      </c>
    </row>
    <row r="81" spans="1:28" ht="25.15" customHeight="1" x14ac:dyDescent="0.15">
      <c r="A81" s="28">
        <f t="shared" si="17"/>
        <v>70</v>
      </c>
      <c r="B81" s="46" t="str">
        <f t="shared" si="23"/>
        <v/>
      </c>
      <c r="C81" s="82"/>
      <c r="D81" s="29" t="str">
        <f t="shared" si="24"/>
        <v/>
      </c>
      <c r="E81" s="29" t="str">
        <f t="shared" si="25"/>
        <v/>
      </c>
      <c r="F81" s="79"/>
      <c r="G81" s="79"/>
      <c r="H81" s="79"/>
      <c r="I81" s="29" t="str">
        <f t="shared" si="18"/>
        <v/>
      </c>
      <c r="J81" s="79"/>
      <c r="K81" s="47" t="str">
        <f t="shared" si="19"/>
        <v xml:space="preserve"> </v>
      </c>
      <c r="L81" s="83"/>
      <c r="M81" s="84"/>
      <c r="N81" s="84"/>
      <c r="O81" s="29"/>
      <c r="P81" s="85"/>
      <c r="Q81" s="79"/>
      <c r="R81" s="86"/>
      <c r="S81" s="56"/>
      <c r="T81" s="26"/>
      <c r="U81" s="22"/>
      <c r="V81" s="23"/>
      <c r="X81" s="87">
        <f t="shared" si="26"/>
        <v>0</v>
      </c>
      <c r="Y81" s="87">
        <f t="shared" si="20"/>
        <v>0</v>
      </c>
      <c r="Z81" s="87" t="str">
        <f t="shared" si="27"/>
        <v/>
      </c>
      <c r="AA81" s="88">
        <f t="shared" si="21"/>
        <v>0</v>
      </c>
      <c r="AB81" s="88" t="str">
        <f t="shared" si="22"/>
        <v/>
      </c>
    </row>
    <row r="82" spans="1:28" ht="25.15" customHeight="1" thickBot="1" x14ac:dyDescent="0.2">
      <c r="A82" s="30">
        <f t="shared" si="17"/>
        <v>71</v>
      </c>
      <c r="B82" s="52" t="str">
        <f t="shared" si="23"/>
        <v/>
      </c>
      <c r="C82" s="89"/>
      <c r="D82" s="53" t="str">
        <f t="shared" si="24"/>
        <v/>
      </c>
      <c r="E82" s="53" t="str">
        <f t="shared" si="25"/>
        <v/>
      </c>
      <c r="F82" s="90"/>
      <c r="G82" s="90"/>
      <c r="H82" s="90"/>
      <c r="I82" s="53" t="str">
        <f t="shared" si="18"/>
        <v/>
      </c>
      <c r="J82" s="79"/>
      <c r="K82" s="54" t="str">
        <f t="shared" si="19"/>
        <v xml:space="preserve"> </v>
      </c>
      <c r="L82" s="91"/>
      <c r="M82" s="92"/>
      <c r="N82" s="92"/>
      <c r="O82" s="53"/>
      <c r="P82" s="93"/>
      <c r="Q82" s="90"/>
      <c r="R82" s="94"/>
      <c r="S82" s="95"/>
      <c r="T82" s="26"/>
      <c r="U82" s="22"/>
      <c r="V82" s="23"/>
      <c r="X82" s="87">
        <f t="shared" si="26"/>
        <v>0</v>
      </c>
      <c r="Y82" s="87">
        <f t="shared" si="20"/>
        <v>0</v>
      </c>
      <c r="Z82" s="87" t="str">
        <f t="shared" si="27"/>
        <v/>
      </c>
      <c r="AA82" s="88">
        <f t="shared" si="21"/>
        <v>0</v>
      </c>
      <c r="AB82" s="88" t="str">
        <f t="shared" si="22"/>
        <v/>
      </c>
    </row>
    <row r="83" spans="1:28" x14ac:dyDescent="0.15">
      <c r="X83" s="10">
        <f>SUM(X12:X82)</f>
        <v>2</v>
      </c>
      <c r="Y83" s="10">
        <f>SUM(Y12:Y82)</f>
        <v>0</v>
      </c>
      <c r="AA83" s="10">
        <f>IF(COUNTIF(AA12:AA82,"&gt;=2"),2,"1")</f>
        <v>2</v>
      </c>
      <c r="AB83" s="10">
        <f>SUM(AB12:AB82)</f>
        <v>1</v>
      </c>
    </row>
  </sheetData>
  <sheetProtection selectLockedCells="1" selectUnlockedCells="1"/>
  <autoFilter ref="A10:AC10" xr:uid="{6CCE6E35-2ED4-4226-BBBF-5623C39FE483}"/>
  <mergeCells count="28">
    <mergeCell ref="T9:V9"/>
    <mergeCell ref="G9:G10"/>
    <mergeCell ref="Q9:Q10"/>
    <mergeCell ref="H9:H10"/>
    <mergeCell ref="I9:I10"/>
    <mergeCell ref="J9:J10"/>
    <mergeCell ref="K9:K10"/>
    <mergeCell ref="L9:L10"/>
    <mergeCell ref="M9:O9"/>
    <mergeCell ref="P9:P10"/>
    <mergeCell ref="R9:R10"/>
    <mergeCell ref="S9:S10"/>
    <mergeCell ref="A3:E4"/>
    <mergeCell ref="M6:O6"/>
    <mergeCell ref="A9:A10"/>
    <mergeCell ref="B9:B10"/>
    <mergeCell ref="C9:C10"/>
    <mergeCell ref="D9:D10"/>
    <mergeCell ref="E9:E10"/>
    <mergeCell ref="F9:F10"/>
    <mergeCell ref="K3:N3"/>
    <mergeCell ref="K4:N4"/>
    <mergeCell ref="A1:G1"/>
    <mergeCell ref="J1:N1"/>
    <mergeCell ref="A2:B2"/>
    <mergeCell ref="C2:D2"/>
    <mergeCell ref="F2:G2"/>
    <mergeCell ref="K2:N2"/>
  </mergeCells>
  <phoneticPr fontId="9"/>
  <conditionalFormatting sqref="C2:D2">
    <cfRule type="expression" dxfId="25" priority="22">
      <formula>$C$12=""</formula>
    </cfRule>
    <cfRule type="expression" dxfId="24" priority="23">
      <formula>$C$2=""</formula>
    </cfRule>
  </conditionalFormatting>
  <conditionalFormatting sqref="L12:L82">
    <cfRule type="expression" dxfId="23" priority="21">
      <formula>AND($K12&gt;$L12,$L12&lt;&gt;"")</formula>
    </cfRule>
  </conditionalFormatting>
  <conditionalFormatting sqref="K3">
    <cfRule type="expression" dxfId="22" priority="25">
      <formula>AA83=2</formula>
    </cfRule>
  </conditionalFormatting>
  <conditionalFormatting sqref="K4">
    <cfRule type="expression" dxfId="21" priority="26">
      <formula>AB83&gt;=1</formula>
    </cfRule>
  </conditionalFormatting>
  <conditionalFormatting sqref="Q12:Q82">
    <cfRule type="expression" dxfId="20" priority="7">
      <formula>AND(COUNTIF(G12,"*■*")&gt;=1,Q12="")</formula>
    </cfRule>
    <cfRule type="expression" dxfId="19" priority="14">
      <formula>COUNTIF(G12,"*■*")=0</formula>
    </cfRule>
  </conditionalFormatting>
  <conditionalFormatting sqref="Q11">
    <cfRule type="expression" dxfId="18" priority="19">
      <formula>COUNTIF(G11,"*■*")=0</formula>
    </cfRule>
  </conditionalFormatting>
  <conditionalFormatting sqref="F2:G2">
    <cfRule type="expression" dxfId="17" priority="17">
      <formula>$C$12=""</formula>
    </cfRule>
    <cfRule type="expression" dxfId="16" priority="18">
      <formula>$C$2=""</formula>
    </cfRule>
  </conditionalFormatting>
  <conditionalFormatting sqref="G3">
    <cfRule type="expression" dxfId="15" priority="15">
      <formula>$C$12=""</formula>
    </cfRule>
    <cfRule type="expression" dxfId="14" priority="16">
      <formula>$C$2=""</formula>
    </cfRule>
  </conditionalFormatting>
  <conditionalFormatting sqref="G12:H82">
    <cfRule type="expression" dxfId="13" priority="20">
      <formula>$AA12&gt;1</formula>
    </cfRule>
  </conditionalFormatting>
  <conditionalFormatting sqref="C12">
    <cfRule type="expression" dxfId="12" priority="13">
      <formula>AND($X12=1,C12="")</formula>
    </cfRule>
  </conditionalFormatting>
  <conditionalFormatting sqref="K2">
    <cfRule type="expression" dxfId="11" priority="10">
      <formula>OR($C$2="",$F$2="")</formula>
    </cfRule>
  </conditionalFormatting>
  <conditionalFormatting sqref="L12:L82 O12:O82 F12:H82 J12:J82">
    <cfRule type="expression" dxfId="10" priority="8">
      <formula>AND(F12="",$X12=1)</formula>
    </cfRule>
  </conditionalFormatting>
  <conditionalFormatting sqref="K2">
    <cfRule type="expression" dxfId="9" priority="125">
      <formula>OR($X$83&gt;=1,$Y$83&gt;=1)</formula>
    </cfRule>
    <cfRule type="expression" dxfId="8" priority="126">
      <formula>$G$3=""</formula>
    </cfRule>
    <cfRule type="expression" dxfId="7" priority="127">
      <formula>$F$2=""</formula>
    </cfRule>
    <cfRule type="expression" dxfId="6" priority="128">
      <formula>$C$2=""</formula>
    </cfRule>
  </conditionalFormatting>
  <conditionalFormatting sqref="M12:N82">
    <cfRule type="expression" dxfId="5" priority="6">
      <formula>AND(M12="",$X12=1)</formula>
    </cfRule>
  </conditionalFormatting>
  <conditionalFormatting sqref="M12:M82">
    <cfRule type="expression" dxfId="4" priority="5">
      <formula>$C12="温水ボイラ"</formula>
    </cfRule>
  </conditionalFormatting>
  <conditionalFormatting sqref="N12:N82">
    <cfRule type="expression" dxfId="3" priority="4">
      <formula>$C12="蒸気ボイラ"</formula>
    </cfRule>
  </conditionalFormatting>
  <conditionalFormatting sqref="M11:N11">
    <cfRule type="expression" dxfId="2" priority="3">
      <formula>AND(M11="",$X11=1)</formula>
    </cfRule>
  </conditionalFormatting>
  <conditionalFormatting sqref="M11">
    <cfRule type="expression" dxfId="1" priority="2">
      <formula>$C11="温水ボイラ"</formula>
    </cfRule>
  </conditionalFormatting>
  <conditionalFormatting sqref="N11">
    <cfRule type="expression" dxfId="0" priority="1">
      <formula>$C11="蒸気ボイラ"</formula>
    </cfRule>
  </conditionalFormatting>
  <dataValidations count="18">
    <dataValidation allowBlank="1" showInputMessage="1" sqref="S9 R9:R11 P9:Q10" xr:uid="{F77A0811-B2E5-4726-A638-74445078CE8F}"/>
    <dataValidation type="textLength" operator="lessThanOrEqual" allowBlank="1" showInputMessage="1" showErrorMessage="1" errorTitle="無効な入力" error="40文字以下で入力してください。" sqref="R12:R82" xr:uid="{86ED4CC4-EBCB-456D-BF87-FCC8DC58C2F9}">
      <formula1>40</formula1>
    </dataValidation>
    <dataValidation type="list" allowBlank="1" showInputMessage="1" showErrorMessage="1" sqref="S11:S82" xr:uid="{F8F3A6B6-2C38-42B1-8F72-FD2A63465037}">
      <formula1>"✓"</formula1>
    </dataValidation>
    <dataValidation type="custom" allowBlank="1" showInputMessage="1" showErrorMessage="1" errorTitle="無効な入力" error="整数で値を入力して下さい。" sqref="P12:P82" xr:uid="{BADFB9B4-0164-4959-80E0-73F02AAC3401}">
      <formula1>P12=INT(P12)</formula1>
    </dataValidation>
    <dataValidation allowBlank="1" sqref="K12:K82" xr:uid="{3160CD10-44DD-4A61-8A66-10A19F460F83}"/>
    <dataValidation type="custom" allowBlank="1" showErrorMessage="1" error="整数で数値を入力してください。" sqref="M11:N82" xr:uid="{4A49F9B4-D73B-42BC-A30C-AC3E441CD042}">
      <formula1>M11=INT(M11)</formula1>
    </dataValidation>
    <dataValidation type="textLength" operator="lessThanOrEqual" allowBlank="1" showErrorMessage="1" error="40字以内で入力してください。" sqref="F12:G82" xr:uid="{02699363-A26B-4857-A207-1CE74C82F3A3}">
      <formula1>40</formula1>
    </dataValidation>
    <dataValidation type="custom" allowBlank="1" showErrorMessage="1" error="小数点第一位までの数値を入力してください。" sqref="L12:L82" xr:uid="{61B1E0C9-8F53-498F-B3E0-3318564F62D1}">
      <formula1>L12*10=INT(L12*10)</formula1>
    </dataValidation>
    <dataValidation type="list" allowBlank="1" showInputMessage="1" showErrorMessage="1" sqref="O12:O82" xr:uid="{B74B103A-F4DC-47EE-A86E-50E4FF25EC9A}">
      <formula1>"kg/h,kW"</formula1>
    </dataValidation>
    <dataValidation type="textLength" operator="lessThanOrEqual" allowBlank="1" showInputMessage="1" showErrorMessage="1" error="40字以内で入力してください。" prompt="40字以内で入力してください。" sqref="C2:D2" xr:uid="{FDECAFD8-1DF7-4FBA-84AC-D1B6289DF3C9}">
      <formula1>40</formula1>
    </dataValidation>
    <dataValidation imeMode="fullKatakana" operator="lessThanOrEqual" allowBlank="1" showInputMessage="1" showErrorMessage="1" sqref="E2" xr:uid="{022F3A23-0494-4117-8B32-7482CFBDBD63}"/>
    <dataValidation allowBlank="1" showErrorMessage="1" sqref="D11:E82 I12:I82 O11 F11:L11" xr:uid="{B53864D5-A4D4-41DF-AF8B-4FEB43D4B040}"/>
    <dataValidation type="list" allowBlank="1" showInputMessage="1" showErrorMessage="1" sqref="T11:T82" xr:uid="{B20553AE-85DE-4817-8A8B-9B8537B258D1}">
      <formula1>#REF!</formula1>
    </dataValidation>
    <dataValidation type="list" allowBlank="1" showInputMessage="1" showErrorMessage="1" sqref="U11:U82" xr:uid="{8D7121F1-C806-4191-9970-0648373573B6}">
      <formula1>$I$5:$I$8</formula1>
    </dataValidation>
    <dataValidation type="date" imeMode="disabled" operator="greaterThanOrEqual" allowBlank="1" showInputMessage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G3:I3" xr:uid="{5C56B642-9B05-4071-BBE7-72D2B6E18865}">
      <formula1>44256</formula1>
    </dataValidation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F2:I2" xr:uid="{6016123A-F080-44D5-9B27-2D7352EDE4FA}">
      <formula1>40</formula1>
    </dataValidation>
    <dataValidation type="textLength" operator="lessThanOrEqual" allowBlank="1" showInputMessage="1" showErrorMessage="1" error="200字以内で入力してください。" sqref="Q11:Q82" xr:uid="{B795C24D-DD7A-4F00-90D3-1582C5B1F71C}">
      <formula1>200</formula1>
    </dataValidation>
    <dataValidation type="list" allowBlank="1" showInputMessage="1" showErrorMessage="1" sqref="J12:J82" xr:uid="{AC669BE9-7771-4128-86FF-248BA25CB288}">
      <formula1>"貫流ボイラ,炉筒煙管ボイラ,水管ボイラ,-"</formula1>
    </dataValidation>
  </dataValidations>
  <pageMargins left="0.59055118110236227" right="0" top="0.78740157480314965" bottom="0" header="0.31496062992125984" footer="0.31496062992125984"/>
  <pageSetup paperSize="8" scale="36" fitToHeight="0" orientation="landscape" r:id="rId1"/>
  <headerFooter>
    <oddHeader>&amp;R&amp;"Meiryo UI,太字"&amp;26&amp;F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operator="lessThanOrEqual" allowBlank="1" showErrorMessage="1" error="プルダウンから選択して下さい" xr:uid="{6F0D6095-4DCE-4DB8-9054-219049495932}">
          <x14:formula1>
            <xm:f>※編集不可※選択項目!$D$2:$D$19</xm:f>
          </x14:formula1>
          <xm:sqref>H12:H82</xm:sqref>
        </x14:dataValidation>
        <x14:dataValidation type="list" allowBlank="1" showErrorMessage="1" xr:uid="{CB48EA09-CCCF-4B42-B33A-23D3601D6BB0}">
          <x14:formula1>
            <xm:f>※編集不可※選択項目!$C$2:$C$16</xm:f>
          </x14:formula1>
          <xm:sqref>H12:H82</xm:sqref>
        </x14:dataValidation>
        <x14:dataValidation type="list" allowBlank="1" showErrorMessage="1" xr:uid="{A2B00891-3A22-46D7-BD64-0848A814A2DF}">
          <x14:formula1>
            <xm:f>※編集不可※選択項目!$A$2:$A$3</xm:f>
          </x14:formula1>
          <xm:sqref>C12:C82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499984740745262"/>
    <pageSetUpPr fitToPage="1"/>
  </sheetPr>
  <dimension ref="A1:F19"/>
  <sheetViews>
    <sheetView zoomScaleNormal="100" workbookViewId="0"/>
  </sheetViews>
  <sheetFormatPr defaultRowHeight="14.25" x14ac:dyDescent="0.15"/>
  <cols>
    <col min="1" max="1" width="22.125" customWidth="1"/>
    <col min="2" max="2" width="22.125" style="5" customWidth="1"/>
    <col min="3" max="3" width="30.25" customWidth="1"/>
    <col min="4" max="4" width="30.25" style="5" customWidth="1"/>
    <col min="5" max="5" width="22.125" style="5" customWidth="1"/>
  </cols>
  <sheetData>
    <row r="1" spans="1:6" ht="15.75" x14ac:dyDescent="0.15">
      <c r="A1" s="2" t="s">
        <v>1</v>
      </c>
      <c r="B1" s="2" t="s">
        <v>73</v>
      </c>
      <c r="C1" s="2" t="s">
        <v>110</v>
      </c>
      <c r="D1" s="2" t="s">
        <v>28</v>
      </c>
      <c r="E1" s="2" t="s">
        <v>72</v>
      </c>
      <c r="F1" s="2" t="s">
        <v>25</v>
      </c>
    </row>
    <row r="2" spans="1:6" ht="15.75" x14ac:dyDescent="0.15">
      <c r="A2" s="4" t="s">
        <v>5</v>
      </c>
      <c r="B2" s="6" t="s">
        <v>74</v>
      </c>
      <c r="C2" s="4" t="s">
        <v>10</v>
      </c>
      <c r="D2" s="6" t="s">
        <v>10</v>
      </c>
      <c r="E2" s="6" t="s">
        <v>70</v>
      </c>
      <c r="F2" s="7">
        <v>95</v>
      </c>
    </row>
    <row r="3" spans="1:6" ht="15.75" x14ac:dyDescent="0.15">
      <c r="A3" s="4" t="s">
        <v>6</v>
      </c>
      <c r="B3" s="6" t="s">
        <v>75</v>
      </c>
      <c r="C3" s="4" t="s">
        <v>27</v>
      </c>
      <c r="D3" s="8" t="s">
        <v>11</v>
      </c>
      <c r="E3" s="6" t="s">
        <v>71</v>
      </c>
    </row>
    <row r="4" spans="1:6" ht="15.75" x14ac:dyDescent="0.15">
      <c r="A4" s="3"/>
      <c r="B4" s="6" t="s">
        <v>76</v>
      </c>
      <c r="C4" s="6" t="s">
        <v>29</v>
      </c>
      <c r="D4" s="8" t="s">
        <v>111</v>
      </c>
    </row>
    <row r="5" spans="1:6" ht="15.75" x14ac:dyDescent="0.15">
      <c r="A5" s="3"/>
      <c r="B5" s="6" t="s">
        <v>78</v>
      </c>
      <c r="C5" s="6" t="s">
        <v>30</v>
      </c>
      <c r="D5" s="8" t="s">
        <v>112</v>
      </c>
    </row>
    <row r="6" spans="1:6" ht="15.75" x14ac:dyDescent="0.15">
      <c r="A6" s="3"/>
      <c r="C6" s="6" t="s">
        <v>115</v>
      </c>
      <c r="D6" s="8" t="s">
        <v>113</v>
      </c>
    </row>
    <row r="7" spans="1:6" ht="15.75" x14ac:dyDescent="0.15">
      <c r="C7" s="6" t="s">
        <v>116</v>
      </c>
      <c r="D7" s="8" t="s">
        <v>114</v>
      </c>
    </row>
    <row r="8" spans="1:6" ht="15.75" x14ac:dyDescent="0.15">
      <c r="C8" s="6" t="s">
        <v>15</v>
      </c>
      <c r="D8" s="8" t="s">
        <v>115</v>
      </c>
    </row>
    <row r="9" spans="1:6" s="5" customFormat="1" ht="15.75" x14ac:dyDescent="0.15">
      <c r="C9" s="6" t="s">
        <v>16</v>
      </c>
      <c r="D9" s="8" t="s">
        <v>13</v>
      </c>
    </row>
    <row r="10" spans="1:6" ht="15.75" x14ac:dyDescent="0.15">
      <c r="C10" s="6" t="s">
        <v>17</v>
      </c>
      <c r="D10" s="8" t="s">
        <v>14</v>
      </c>
    </row>
    <row r="11" spans="1:6" ht="15.75" x14ac:dyDescent="0.15">
      <c r="C11" s="6" t="s">
        <v>18</v>
      </c>
      <c r="D11" s="8" t="s">
        <v>15</v>
      </c>
    </row>
    <row r="12" spans="1:6" ht="15.75" x14ac:dyDescent="0.15">
      <c r="C12" s="6" t="s">
        <v>19</v>
      </c>
      <c r="D12" s="8" t="s">
        <v>16</v>
      </c>
    </row>
    <row r="13" spans="1:6" ht="15.75" x14ac:dyDescent="0.15">
      <c r="C13" s="6" t="s">
        <v>20</v>
      </c>
      <c r="D13" s="8" t="s">
        <v>17</v>
      </c>
    </row>
    <row r="14" spans="1:6" ht="15.75" x14ac:dyDescent="0.15">
      <c r="C14" s="6" t="s">
        <v>21</v>
      </c>
      <c r="D14" s="8" t="s">
        <v>18</v>
      </c>
    </row>
    <row r="15" spans="1:6" ht="15.75" x14ac:dyDescent="0.15">
      <c r="C15" s="6" t="s">
        <v>23</v>
      </c>
      <c r="D15" s="8" t="s">
        <v>19</v>
      </c>
    </row>
    <row r="16" spans="1:6" ht="15.75" x14ac:dyDescent="0.15">
      <c r="C16" s="6" t="s">
        <v>24</v>
      </c>
      <c r="D16" s="8" t="s">
        <v>20</v>
      </c>
    </row>
    <row r="17" spans="4:4" ht="15.75" x14ac:dyDescent="0.15">
      <c r="D17" s="8" t="s">
        <v>21</v>
      </c>
    </row>
    <row r="18" spans="4:4" ht="15.75" x14ac:dyDescent="0.15">
      <c r="D18" s="8" t="s">
        <v>23</v>
      </c>
    </row>
    <row r="19" spans="4:4" ht="15.75" x14ac:dyDescent="0.15">
      <c r="D19" s="8" t="s">
        <v>22</v>
      </c>
    </row>
  </sheetData>
  <phoneticPr fontId="15"/>
  <pageMargins left="0.7" right="0.7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</vt:i4>
      </vt:variant>
    </vt:vector>
  </HeadingPairs>
  <TitlesOfParts>
    <vt:vector size="16" baseType="lpstr">
      <vt:lpstr>入力例</vt:lpstr>
      <vt:lpstr>新規登録用</vt:lpstr>
      <vt:lpstr>基準値</vt:lpstr>
      <vt:lpstr>登録申請メールテンプレート</vt:lpstr>
      <vt:lpstr>【前】入力例</vt:lpstr>
      <vt:lpstr>※編集不可※選択項目</vt:lpstr>
      <vt:lpstr>【前】入力例!Print_Area</vt:lpstr>
      <vt:lpstr>基準値!Print_Area</vt:lpstr>
      <vt:lpstr>新規登録用!Print_Area</vt:lpstr>
      <vt:lpstr>登録申請メールテンプレート!Print_Area</vt:lpstr>
      <vt:lpstr>入力例!Print_Area</vt:lpstr>
      <vt:lpstr>【前】入力例!Print_Titles</vt:lpstr>
      <vt:lpstr>新規登録用!Print_Titles</vt:lpstr>
      <vt:lpstr>入力例!Print_Titles</vt:lpstr>
      <vt:lpstr>温水ボイラ</vt:lpstr>
      <vt:lpstr>蒸気ボイラ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2023-02-17T01:24:21Z</dcterms:modified>
</cp:coreProperties>
</file>