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70EFB5BC-B4D2-4A49-9138-BB3FF2BBCB24}" xr6:coauthVersionLast="47" xr6:coauthVersionMax="47" xr10:uidLastSave="{00000000-0000-0000-0000-000000000000}"/>
  <workbookProtection workbookAlgorithmName="SHA-512" workbookHashValue="4pHYWI2Xzh48S0B9pmL2ZGZ+R4pO70gVGUhDnzxN5Lurl1jA5ucSDL1IfOXWfwnvAEApfXAE3RDGcjIWsrlJNg==" workbookSaltValue="wucL2cWhaYZtBTIr94DgBQ==" workbookSpinCount="100000" lockStructure="1"/>
  <bookViews>
    <workbookView xWindow="-120" yWindow="-120" windowWidth="29040" windowHeight="15840" tabRatio="540" xr2:uid="{00000000-000D-0000-FFFF-FFFF00000000}"/>
  </bookViews>
  <sheets>
    <sheet name="入力例" sheetId="19" r:id="rId1"/>
    <sheet name="新規登録用" sheetId="14" r:id="rId2"/>
    <sheet name="基準値" sheetId="20" r:id="rId3"/>
    <sheet name="＜参考＞カテゴリー一覧" sheetId="18" r:id="rId4"/>
    <sheet name="登録申請メールテンプレート" sheetId="21" r:id="rId5"/>
    <sheet name="カテゴリ―番号※非表示" sheetId="17" state="hidden" r:id="rId6"/>
    <sheet name="※編集不可※選択項目" sheetId="22" state="hidden" r:id="rId7"/>
    <sheet name="読み取り用(非表示)" sheetId="15" state="hidden" r:id="rId8"/>
  </sheets>
  <externalReferences>
    <externalReference r:id="rId9"/>
    <externalReference r:id="rId10"/>
  </externalReferences>
  <definedNames>
    <definedName name="_" localSheetId="2">#REF!</definedName>
    <definedName name="_" localSheetId="4">#REF!</definedName>
    <definedName name="_" localSheetId="0">入力例!$U$12</definedName>
    <definedName name="_">新規登録用!$U$12</definedName>
    <definedName name="_xlnm._FilterDatabase" localSheetId="2" hidden="1">基準値!#REF!</definedName>
    <definedName name="_xlnm._FilterDatabase" localSheetId="1" hidden="1">新規登録用!$A$11:$BI$11</definedName>
    <definedName name="_xlnm._FilterDatabase" localSheetId="0" hidden="1">入力例!$A$11:$BI$11</definedName>
    <definedName name="_xlnm.Print_Area" localSheetId="3">'＜参考＞カテゴリー一覧'!$A$1:$T$58</definedName>
    <definedName name="_xlnm.Print_Area" localSheetId="2">基準値!$A$1:$K$15</definedName>
    <definedName name="_xlnm.Print_Area" localSheetId="1">新規登録用!$A$1:$AO$312</definedName>
    <definedName name="_xlnm.Print_Area" localSheetId="4">登録申請メールテンプレート!$A$1:$B$27</definedName>
    <definedName name="_xlnm.Print_Area" localSheetId="0">入力例!$A$1:$AO$52</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4">[1]製品型番リスト管理表!$AY$5:$AY$8</definedName>
    <definedName name="工業会">[1]製品型番リスト管理表!$AY$5:$AY$8</definedName>
    <definedName name="無効化" localSheetId="2">[2]型番リスト!$AQ:$AQ</definedName>
    <definedName name="無効化" localSheetId="4">[2]型番リスト!$AQ:$AQ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2" i="19" l="1"/>
  <c r="AJ6" i="14" l="1"/>
  <c r="AI6" i="14"/>
  <c r="AH6" i="14"/>
  <c r="AG6" i="14"/>
  <c r="AF6" i="14"/>
  <c r="AE6" i="14"/>
  <c r="AJ6" i="19"/>
  <c r="AI6" i="19"/>
  <c r="AH6" i="19"/>
  <c r="AG6" i="19"/>
  <c r="AF6" i="19"/>
  <c r="AE6" i="19"/>
  <c r="G4" i="19"/>
  <c r="BB52" i="19"/>
  <c r="BA52" i="19"/>
  <c r="BB51" i="19"/>
  <c r="BA51" i="19"/>
  <c r="BB50" i="19"/>
  <c r="BA50" i="19"/>
  <c r="BB49" i="19"/>
  <c r="BA49" i="19"/>
  <c r="BB48" i="19"/>
  <c r="BA48" i="19"/>
  <c r="BB47" i="19"/>
  <c r="BA47" i="19"/>
  <c r="BB46" i="19"/>
  <c r="BA46" i="19"/>
  <c r="BB45" i="19"/>
  <c r="BA45" i="19"/>
  <c r="BB44" i="19"/>
  <c r="BA44" i="19"/>
  <c r="BB43" i="19"/>
  <c r="BA43" i="19"/>
  <c r="BB42" i="19"/>
  <c r="BA42" i="19"/>
  <c r="BB41" i="19"/>
  <c r="BA41" i="19"/>
  <c r="BB40" i="19"/>
  <c r="BA40" i="19"/>
  <c r="BB39" i="19"/>
  <c r="BA39" i="19"/>
  <c r="BB38" i="19"/>
  <c r="BA38" i="19"/>
  <c r="BB37" i="19"/>
  <c r="BA37" i="19"/>
  <c r="BB36" i="19"/>
  <c r="BA36" i="19"/>
  <c r="BB35" i="19"/>
  <c r="BA35" i="19"/>
  <c r="BB34" i="19"/>
  <c r="BA34" i="19"/>
  <c r="BB33" i="19"/>
  <c r="BA33" i="19"/>
  <c r="BB32" i="19"/>
  <c r="BA32" i="19"/>
  <c r="BB31" i="19"/>
  <c r="BA31" i="19"/>
  <c r="BB30" i="19"/>
  <c r="BA30" i="19"/>
  <c r="BB29" i="19"/>
  <c r="BA29" i="19"/>
  <c r="BB28" i="19"/>
  <c r="BA28" i="19"/>
  <c r="BB27" i="19"/>
  <c r="BA27" i="19"/>
  <c r="BB26" i="19"/>
  <c r="BA26" i="19"/>
  <c r="BB25" i="19"/>
  <c r="BA25" i="19"/>
  <c r="BB24" i="19"/>
  <c r="BA24" i="19"/>
  <c r="BB23" i="19"/>
  <c r="BA23" i="19"/>
  <c r="BB22" i="19"/>
  <c r="BA22" i="19"/>
  <c r="BB21" i="19"/>
  <c r="BA21" i="19"/>
  <c r="BB20" i="19"/>
  <c r="BA20" i="19"/>
  <c r="BB19" i="19"/>
  <c r="BA19" i="19"/>
  <c r="BB18" i="19"/>
  <c r="BA18" i="19"/>
  <c r="BB17" i="19"/>
  <c r="BA17" i="19"/>
  <c r="BB16" i="19"/>
  <c r="BA16" i="19"/>
  <c r="BB15" i="19"/>
  <c r="BA15" i="19"/>
  <c r="BB14" i="19"/>
  <c r="BA14" i="19"/>
  <c r="BB13" i="19"/>
  <c r="BA13" i="19"/>
  <c r="BF52" i="19"/>
  <c r="BE52" i="19"/>
  <c r="BD52" i="19"/>
  <c r="BC52" i="19" s="1"/>
  <c r="BF51" i="19"/>
  <c r="BE51" i="19"/>
  <c r="BD51" i="19"/>
  <c r="BF50" i="19"/>
  <c r="BE50" i="19"/>
  <c r="BD50" i="19"/>
  <c r="BF49" i="19"/>
  <c r="BE49" i="19"/>
  <c r="BD49" i="19"/>
  <c r="BF48" i="19"/>
  <c r="BE48" i="19"/>
  <c r="BD48" i="19"/>
  <c r="BF47" i="19"/>
  <c r="BE47" i="19"/>
  <c r="BD47" i="19"/>
  <c r="BF46" i="19"/>
  <c r="BE46" i="19"/>
  <c r="BD46" i="19"/>
  <c r="BC46" i="19" s="1"/>
  <c r="BF45" i="19"/>
  <c r="BE45" i="19"/>
  <c r="BD45" i="19"/>
  <c r="BF44" i="19"/>
  <c r="BE44" i="19"/>
  <c r="BD44" i="19"/>
  <c r="BF43" i="19"/>
  <c r="BE43" i="19"/>
  <c r="BD43" i="19"/>
  <c r="BF42" i="19"/>
  <c r="BE42" i="19"/>
  <c r="BD42" i="19"/>
  <c r="BF41" i="19"/>
  <c r="BE41" i="19"/>
  <c r="BD41" i="19"/>
  <c r="BF40" i="19"/>
  <c r="BE40" i="19"/>
  <c r="BD40" i="19"/>
  <c r="BF39" i="19"/>
  <c r="BE39" i="19"/>
  <c r="BD39" i="19"/>
  <c r="BF38" i="19"/>
  <c r="BE38" i="19"/>
  <c r="BD38" i="19"/>
  <c r="BF37" i="19"/>
  <c r="BE37" i="19"/>
  <c r="BD37" i="19"/>
  <c r="BF36" i="19"/>
  <c r="BE36" i="19"/>
  <c r="BD36" i="19"/>
  <c r="BF35" i="19"/>
  <c r="BE35" i="19"/>
  <c r="BD35" i="19"/>
  <c r="BF34" i="19"/>
  <c r="BE34" i="19"/>
  <c r="BD34" i="19"/>
  <c r="BF33" i="19"/>
  <c r="BE33" i="19"/>
  <c r="BD33" i="19"/>
  <c r="BF32" i="19"/>
  <c r="BE32" i="19"/>
  <c r="BD32" i="19"/>
  <c r="BF31" i="19"/>
  <c r="BE31" i="19"/>
  <c r="BD31" i="19"/>
  <c r="BF30" i="19"/>
  <c r="BE30" i="19"/>
  <c r="BD30" i="19"/>
  <c r="BC30" i="19" s="1"/>
  <c r="BF29" i="19"/>
  <c r="BE29" i="19"/>
  <c r="BD29" i="19"/>
  <c r="BF28" i="19"/>
  <c r="BE28" i="19"/>
  <c r="BD28" i="19"/>
  <c r="BF27" i="19"/>
  <c r="BE27" i="19"/>
  <c r="BD27" i="19"/>
  <c r="BF26" i="19"/>
  <c r="BE26" i="19"/>
  <c r="BD26" i="19"/>
  <c r="BF25" i="19"/>
  <c r="BE25" i="19"/>
  <c r="BD25" i="19"/>
  <c r="BF24" i="19"/>
  <c r="BE24" i="19"/>
  <c r="BD24" i="19"/>
  <c r="BF23" i="19"/>
  <c r="BE23" i="19"/>
  <c r="BD23" i="19"/>
  <c r="BF22" i="19"/>
  <c r="BE22" i="19"/>
  <c r="BD22" i="19"/>
  <c r="BC22" i="19" s="1"/>
  <c r="BF21" i="19"/>
  <c r="BE21" i="19"/>
  <c r="BD21" i="19"/>
  <c r="BF20" i="19"/>
  <c r="BE20" i="19"/>
  <c r="BD20" i="19"/>
  <c r="BF19" i="19"/>
  <c r="BE19" i="19"/>
  <c r="BD19" i="19"/>
  <c r="BF18" i="19"/>
  <c r="BE18" i="19"/>
  <c r="BD18" i="19"/>
  <c r="BF17" i="19"/>
  <c r="BE17" i="19"/>
  <c r="BD17" i="19"/>
  <c r="BF16" i="19"/>
  <c r="BE16" i="19"/>
  <c r="BD16" i="19"/>
  <c r="BF15" i="19"/>
  <c r="BE15" i="19"/>
  <c r="BD15" i="19"/>
  <c r="BF14" i="19"/>
  <c r="BE14" i="19"/>
  <c r="BD14" i="19"/>
  <c r="BC14" i="19" s="1"/>
  <c r="AW52" i="19"/>
  <c r="AV52" i="19"/>
  <c r="AU52" i="19"/>
  <c r="AW51" i="19"/>
  <c r="AV51" i="19"/>
  <c r="AU51" i="19"/>
  <c r="AW50" i="19"/>
  <c r="AV50" i="19"/>
  <c r="AU50" i="19"/>
  <c r="AW49" i="19"/>
  <c r="AV49" i="19"/>
  <c r="AU49" i="19"/>
  <c r="AW48" i="19"/>
  <c r="AV48" i="19"/>
  <c r="AU48" i="19"/>
  <c r="AW47" i="19"/>
  <c r="AV47" i="19"/>
  <c r="AU47" i="19"/>
  <c r="AW46" i="19"/>
  <c r="AV46" i="19"/>
  <c r="AU46" i="19"/>
  <c r="AW45" i="19"/>
  <c r="AV45" i="19"/>
  <c r="AU45" i="19"/>
  <c r="AW44" i="19"/>
  <c r="AV44" i="19"/>
  <c r="AU44" i="19"/>
  <c r="AW43" i="19"/>
  <c r="AV43" i="19"/>
  <c r="AU43" i="19"/>
  <c r="AW42" i="19"/>
  <c r="AV42" i="19"/>
  <c r="AU42" i="19"/>
  <c r="AW41" i="19"/>
  <c r="AV41" i="19"/>
  <c r="AU41" i="19"/>
  <c r="AW40" i="19"/>
  <c r="AV40" i="19"/>
  <c r="AU40" i="19"/>
  <c r="AW39" i="19"/>
  <c r="AV39" i="19"/>
  <c r="AU39" i="19"/>
  <c r="AW38" i="19"/>
  <c r="AV38" i="19"/>
  <c r="AU38" i="19"/>
  <c r="AW37" i="19"/>
  <c r="AV37" i="19"/>
  <c r="AU37" i="19"/>
  <c r="AW36" i="19"/>
  <c r="AV36" i="19"/>
  <c r="AU36" i="19"/>
  <c r="AW35" i="19"/>
  <c r="AV35" i="19"/>
  <c r="AU35" i="19"/>
  <c r="AW34" i="19"/>
  <c r="AV34" i="19"/>
  <c r="AU34" i="19"/>
  <c r="AT34" i="19" s="1"/>
  <c r="AW33" i="19"/>
  <c r="AV33" i="19"/>
  <c r="AU33" i="19"/>
  <c r="AW32" i="19"/>
  <c r="AV32" i="19"/>
  <c r="AU32" i="19"/>
  <c r="AW31" i="19"/>
  <c r="AV31" i="19"/>
  <c r="AU31" i="19"/>
  <c r="AW30" i="19"/>
  <c r="AV30" i="19"/>
  <c r="AU30" i="19"/>
  <c r="AW29" i="19"/>
  <c r="AV29" i="19"/>
  <c r="AU29" i="19"/>
  <c r="AW28" i="19"/>
  <c r="AV28" i="19"/>
  <c r="AU28" i="19"/>
  <c r="AW27" i="19"/>
  <c r="AV27" i="19"/>
  <c r="AU27" i="19"/>
  <c r="AW26" i="19"/>
  <c r="AV26" i="19"/>
  <c r="AU26" i="19"/>
  <c r="AT26" i="19" s="1"/>
  <c r="AW25" i="19"/>
  <c r="AV25" i="19"/>
  <c r="AU25" i="19"/>
  <c r="AW24" i="19"/>
  <c r="AV24" i="19"/>
  <c r="AU24" i="19"/>
  <c r="AW23" i="19"/>
  <c r="AV23" i="19"/>
  <c r="AU23" i="19"/>
  <c r="AW22" i="19"/>
  <c r="AV22" i="19"/>
  <c r="AU22" i="19"/>
  <c r="AW21" i="19"/>
  <c r="AV21" i="19"/>
  <c r="AU21" i="19"/>
  <c r="AW20" i="19"/>
  <c r="AV20" i="19"/>
  <c r="AU20" i="19"/>
  <c r="AW19" i="19"/>
  <c r="AV19" i="19"/>
  <c r="AU19" i="19"/>
  <c r="AW18" i="19"/>
  <c r="AV18" i="19"/>
  <c r="AU18" i="19"/>
  <c r="AT18" i="19" s="1"/>
  <c r="AW17" i="19"/>
  <c r="AV17" i="19"/>
  <c r="AU17" i="19"/>
  <c r="AW16" i="19"/>
  <c r="AV16" i="19"/>
  <c r="AU16" i="19"/>
  <c r="AW15" i="19"/>
  <c r="AV15" i="19"/>
  <c r="AU15" i="19"/>
  <c r="AW14" i="19"/>
  <c r="AV14" i="19"/>
  <c r="AU14" i="19"/>
  <c r="BF13" i="19"/>
  <c r="BE13" i="19"/>
  <c r="BD13" i="19"/>
  <c r="AW13" i="19"/>
  <c r="AV13" i="19"/>
  <c r="AU13" i="19"/>
  <c r="AX14" i="14"/>
  <c r="AX13" i="14"/>
  <c r="AX15" i="14"/>
  <c r="AX16" i="14"/>
  <c r="AX17" i="14"/>
  <c r="AX18" i="14"/>
  <c r="AX19" i="14"/>
  <c r="AX20" i="14"/>
  <c r="AX21" i="14"/>
  <c r="AX22" i="14"/>
  <c r="AX23" i="14"/>
  <c r="AX24" i="14"/>
  <c r="AX25" i="14"/>
  <c r="AX26" i="14"/>
  <c r="AX27" i="14"/>
  <c r="AX28" i="14"/>
  <c r="AX29" i="14"/>
  <c r="AX30" i="14"/>
  <c r="AX31" i="14"/>
  <c r="AX32" i="14"/>
  <c r="AX33" i="14"/>
  <c r="AX34" i="14"/>
  <c r="AX35" i="14"/>
  <c r="AX36" i="14"/>
  <c r="AX37" i="14"/>
  <c r="AX38" i="14"/>
  <c r="AX39" i="14"/>
  <c r="AX40" i="14"/>
  <c r="AX41" i="14"/>
  <c r="AX42" i="14"/>
  <c r="AX43" i="14"/>
  <c r="AX44" i="14"/>
  <c r="AX45" i="14"/>
  <c r="AX46" i="14"/>
  <c r="AX47" i="14"/>
  <c r="AX48" i="14"/>
  <c r="AX49" i="14"/>
  <c r="AX50" i="14"/>
  <c r="AX51" i="14"/>
  <c r="AX52" i="14"/>
  <c r="AX53" i="14"/>
  <c r="AX54" i="14"/>
  <c r="AX55" i="14"/>
  <c r="AX56" i="14"/>
  <c r="AX57" i="14"/>
  <c r="AX58" i="14"/>
  <c r="AX59" i="14"/>
  <c r="AX60" i="14"/>
  <c r="AX61" i="14"/>
  <c r="AX62" i="14"/>
  <c r="AX63" i="14"/>
  <c r="AX64" i="14"/>
  <c r="AX65" i="14"/>
  <c r="AX66" i="14"/>
  <c r="AX67" i="14"/>
  <c r="AX68" i="14"/>
  <c r="AX69" i="14"/>
  <c r="AX70" i="14"/>
  <c r="AX71" i="14"/>
  <c r="AX72" i="14"/>
  <c r="AX73" i="14"/>
  <c r="AX74" i="14"/>
  <c r="AX75" i="14"/>
  <c r="AX76" i="14"/>
  <c r="AX77" i="14"/>
  <c r="AX78" i="14"/>
  <c r="AX79" i="14"/>
  <c r="AX80" i="14"/>
  <c r="AX81" i="14"/>
  <c r="AX82" i="14"/>
  <c r="AX83" i="14"/>
  <c r="AX84" i="14"/>
  <c r="AX85" i="14"/>
  <c r="AX86" i="14"/>
  <c r="AX87" i="14"/>
  <c r="AX88" i="14"/>
  <c r="AX89" i="14"/>
  <c r="AX90" i="14"/>
  <c r="AX91" i="14"/>
  <c r="AX92" i="14"/>
  <c r="AX93" i="14"/>
  <c r="AX94" i="14"/>
  <c r="AX95" i="14"/>
  <c r="AX96" i="14"/>
  <c r="AX97" i="14"/>
  <c r="AX98" i="14"/>
  <c r="AX99" i="14"/>
  <c r="AX100" i="14"/>
  <c r="AX101" i="14"/>
  <c r="AX102" i="14"/>
  <c r="AX103" i="14"/>
  <c r="AX104" i="14"/>
  <c r="AX105" i="14"/>
  <c r="AX106" i="14"/>
  <c r="AX107" i="14"/>
  <c r="AX108" i="14"/>
  <c r="AX109" i="14"/>
  <c r="AX110" i="14"/>
  <c r="AX111" i="14"/>
  <c r="AX112" i="14"/>
  <c r="AX113" i="14"/>
  <c r="AX114" i="14"/>
  <c r="AX115" i="14"/>
  <c r="AX116" i="14"/>
  <c r="AX117" i="14"/>
  <c r="AX118" i="14"/>
  <c r="AX119" i="14"/>
  <c r="AX120" i="14"/>
  <c r="AX121" i="14"/>
  <c r="AX122" i="14"/>
  <c r="AX123" i="14"/>
  <c r="AX124" i="14"/>
  <c r="AX125" i="14"/>
  <c r="AX126" i="14"/>
  <c r="AX127" i="14"/>
  <c r="AX128" i="14"/>
  <c r="AX129" i="14"/>
  <c r="AX130" i="14"/>
  <c r="AX131" i="14"/>
  <c r="AX132" i="14"/>
  <c r="AX133" i="14"/>
  <c r="AX134" i="14"/>
  <c r="AX135" i="14"/>
  <c r="AX136" i="14"/>
  <c r="AX137" i="14"/>
  <c r="AX138" i="14"/>
  <c r="AX139" i="14"/>
  <c r="AX140" i="14"/>
  <c r="AX141" i="14"/>
  <c r="AX142" i="14"/>
  <c r="AX143" i="14"/>
  <c r="AX144" i="14"/>
  <c r="AX145" i="14"/>
  <c r="AX146" i="14"/>
  <c r="AX147" i="14"/>
  <c r="AX148" i="14"/>
  <c r="AX149" i="14"/>
  <c r="AX150" i="14"/>
  <c r="AX151" i="14"/>
  <c r="AX152" i="14"/>
  <c r="AX153" i="14"/>
  <c r="AX154" i="14"/>
  <c r="AX155" i="14"/>
  <c r="AX156" i="14"/>
  <c r="AX157" i="14"/>
  <c r="AX158" i="14"/>
  <c r="AX159" i="14"/>
  <c r="AX160" i="14"/>
  <c r="AX161" i="14"/>
  <c r="AX162" i="14"/>
  <c r="AX163" i="14"/>
  <c r="AX164" i="14"/>
  <c r="AX165" i="14"/>
  <c r="AX166" i="14"/>
  <c r="AX167" i="14"/>
  <c r="AX168" i="14"/>
  <c r="AX169" i="14"/>
  <c r="AX170" i="14"/>
  <c r="AX171" i="14"/>
  <c r="AX172" i="14"/>
  <c r="AX173" i="14"/>
  <c r="AX174" i="14"/>
  <c r="AX175" i="14"/>
  <c r="AX176" i="14"/>
  <c r="AX177" i="14"/>
  <c r="AX178" i="14"/>
  <c r="AX179" i="14"/>
  <c r="AX180" i="14"/>
  <c r="AX181" i="14"/>
  <c r="AX182" i="14"/>
  <c r="AX183" i="14"/>
  <c r="AX184" i="14"/>
  <c r="AX185" i="14"/>
  <c r="AX186" i="14"/>
  <c r="AX187" i="14"/>
  <c r="AX188" i="14"/>
  <c r="AX189" i="14"/>
  <c r="AX190" i="14"/>
  <c r="AX191" i="14"/>
  <c r="AX192" i="14"/>
  <c r="AX193" i="14"/>
  <c r="AX194" i="14"/>
  <c r="AX195" i="14"/>
  <c r="AX196" i="14"/>
  <c r="AX197" i="14"/>
  <c r="AX198" i="14"/>
  <c r="AX199" i="14"/>
  <c r="AX200" i="14"/>
  <c r="AX201" i="14"/>
  <c r="AX202" i="14"/>
  <c r="AX203" i="14"/>
  <c r="AX204" i="14"/>
  <c r="AX205" i="14"/>
  <c r="AX206" i="14"/>
  <c r="AX207" i="14"/>
  <c r="AX208" i="14"/>
  <c r="AX209" i="14"/>
  <c r="AX210" i="14"/>
  <c r="AX211" i="14"/>
  <c r="AX212" i="14"/>
  <c r="AX213" i="14"/>
  <c r="AX214" i="14"/>
  <c r="AX215" i="14"/>
  <c r="AX216" i="14"/>
  <c r="AX217" i="14"/>
  <c r="AX218" i="14"/>
  <c r="AX219" i="14"/>
  <c r="AX220" i="14"/>
  <c r="AX221" i="14"/>
  <c r="AX222" i="14"/>
  <c r="AX223" i="14"/>
  <c r="AX224" i="14"/>
  <c r="AX225" i="14"/>
  <c r="AX226" i="14"/>
  <c r="AX227" i="14"/>
  <c r="AX228" i="14"/>
  <c r="AX229" i="14"/>
  <c r="AX230" i="14"/>
  <c r="AX231" i="14"/>
  <c r="AX232" i="14"/>
  <c r="AX233" i="14"/>
  <c r="AX234" i="14"/>
  <c r="AX235" i="14"/>
  <c r="AX236" i="14"/>
  <c r="AX237" i="14"/>
  <c r="AX238" i="14"/>
  <c r="AX239" i="14"/>
  <c r="AX240" i="14"/>
  <c r="AX241" i="14"/>
  <c r="AX242" i="14"/>
  <c r="AX243" i="14"/>
  <c r="AX244" i="14"/>
  <c r="AX245" i="14"/>
  <c r="AX246" i="14"/>
  <c r="AX247" i="14"/>
  <c r="AX248" i="14"/>
  <c r="AX249" i="14"/>
  <c r="AX250" i="14"/>
  <c r="AX251" i="14"/>
  <c r="AX252" i="14"/>
  <c r="AX253" i="14"/>
  <c r="AX254" i="14"/>
  <c r="AX255" i="14"/>
  <c r="AX256" i="14"/>
  <c r="AX257" i="14"/>
  <c r="AX258" i="14"/>
  <c r="AX259" i="14"/>
  <c r="AX260" i="14"/>
  <c r="AX261" i="14"/>
  <c r="AX262" i="14"/>
  <c r="AX263" i="14"/>
  <c r="AX264" i="14"/>
  <c r="AX265" i="14"/>
  <c r="AX266" i="14"/>
  <c r="AX267" i="14"/>
  <c r="AX268" i="14"/>
  <c r="AX269" i="14"/>
  <c r="AX270" i="14"/>
  <c r="AX271" i="14"/>
  <c r="AX272" i="14"/>
  <c r="AX273" i="14"/>
  <c r="AX274" i="14"/>
  <c r="AX275" i="14"/>
  <c r="AX276" i="14"/>
  <c r="AX277" i="14"/>
  <c r="AX278" i="14"/>
  <c r="AX279" i="14"/>
  <c r="AX280" i="14"/>
  <c r="AX281" i="14"/>
  <c r="AX282" i="14"/>
  <c r="AX283" i="14"/>
  <c r="AX284" i="14"/>
  <c r="AX285" i="14"/>
  <c r="AX286" i="14"/>
  <c r="AX287" i="14"/>
  <c r="AX288" i="14"/>
  <c r="AX289" i="14"/>
  <c r="AX290" i="14"/>
  <c r="AX291" i="14"/>
  <c r="AX292" i="14"/>
  <c r="AX293" i="14"/>
  <c r="AX294" i="14"/>
  <c r="AX295" i="14"/>
  <c r="AX296" i="14"/>
  <c r="AX297" i="14"/>
  <c r="AX298" i="14"/>
  <c r="AX299" i="14"/>
  <c r="AX300" i="14"/>
  <c r="AX301" i="14"/>
  <c r="AX302" i="14"/>
  <c r="AX303" i="14"/>
  <c r="AX304" i="14"/>
  <c r="AX305" i="14"/>
  <c r="AX306" i="14"/>
  <c r="AX307" i="14"/>
  <c r="AX308" i="14"/>
  <c r="AX309" i="14"/>
  <c r="AX310" i="14"/>
  <c r="AX311" i="14"/>
  <c r="AX312" i="14"/>
  <c r="BG312" i="14"/>
  <c r="BH312" i="14" s="1"/>
  <c r="BF312" i="14"/>
  <c r="BE312" i="14"/>
  <c r="BD312" i="14"/>
  <c r="BB312" i="14"/>
  <c r="BA312" i="14"/>
  <c r="AZ312" i="14"/>
  <c r="AY312" i="14"/>
  <c r="AW312" i="14"/>
  <c r="AV312" i="14"/>
  <c r="AU312" i="14"/>
  <c r="AS312" i="14"/>
  <c r="AR312" i="14"/>
  <c r="AQ312" i="14"/>
  <c r="BG311" i="14"/>
  <c r="BH311" i="14" s="1"/>
  <c r="BF311" i="14"/>
  <c r="BE311" i="14"/>
  <c r="BD311" i="14"/>
  <c r="BB311" i="14"/>
  <c r="BA311" i="14"/>
  <c r="AZ311" i="14"/>
  <c r="AY311" i="14"/>
  <c r="AW311" i="14"/>
  <c r="AV311" i="14"/>
  <c r="AT311" i="14" s="1"/>
  <c r="AU311" i="14"/>
  <c r="AS311" i="14"/>
  <c r="AR311" i="14"/>
  <c r="AQ311" i="14"/>
  <c r="BH310" i="14"/>
  <c r="BG310" i="14"/>
  <c r="BF310" i="14"/>
  <c r="BC310" i="14" s="1"/>
  <c r="BE310" i="14"/>
  <c r="BD310" i="14"/>
  <c r="BB310" i="14"/>
  <c r="BA310" i="14"/>
  <c r="AZ310" i="14"/>
  <c r="AY310" i="14"/>
  <c r="AW310" i="14"/>
  <c r="AV310" i="14"/>
  <c r="AU310" i="14"/>
  <c r="AS310" i="14"/>
  <c r="AR310" i="14"/>
  <c r="AQ310" i="14"/>
  <c r="BG309" i="14"/>
  <c r="BH309" i="14" s="1"/>
  <c r="BF309" i="14"/>
  <c r="BE309" i="14"/>
  <c r="BD309" i="14"/>
  <c r="BB309" i="14"/>
  <c r="BA309" i="14"/>
  <c r="AZ309" i="14"/>
  <c r="AY309" i="14"/>
  <c r="AW309" i="14"/>
  <c r="AV309" i="14"/>
  <c r="AU309" i="14"/>
  <c r="AS309" i="14"/>
  <c r="AR309" i="14"/>
  <c r="AQ309" i="14"/>
  <c r="BG308" i="14"/>
  <c r="BH308" i="14" s="1"/>
  <c r="BF308" i="14"/>
  <c r="BE308" i="14"/>
  <c r="BD308" i="14"/>
  <c r="BC308" i="14" s="1"/>
  <c r="BB308" i="14"/>
  <c r="BA308" i="14"/>
  <c r="AZ308" i="14"/>
  <c r="AY308" i="14"/>
  <c r="AW308" i="14"/>
  <c r="AV308" i="14"/>
  <c r="AU308" i="14"/>
  <c r="AS308" i="14"/>
  <c r="AR308" i="14"/>
  <c r="AQ308" i="14"/>
  <c r="BG307" i="14"/>
  <c r="BH307" i="14" s="1"/>
  <c r="BF307" i="14"/>
  <c r="BE307" i="14"/>
  <c r="BD307" i="14"/>
  <c r="BB307" i="14"/>
  <c r="BA307" i="14"/>
  <c r="AZ307" i="14"/>
  <c r="AY307" i="14"/>
  <c r="AW307" i="14"/>
  <c r="AV307" i="14"/>
  <c r="AT307" i="14" s="1"/>
  <c r="AU307" i="14"/>
  <c r="AS307" i="14"/>
  <c r="AR307" i="14"/>
  <c r="AQ307" i="14"/>
  <c r="BG306" i="14"/>
  <c r="BH306" i="14" s="1"/>
  <c r="BF306" i="14"/>
  <c r="BE306" i="14"/>
  <c r="BD306" i="14"/>
  <c r="BB306" i="14"/>
  <c r="BA306" i="14"/>
  <c r="AZ306" i="14"/>
  <c r="AY306" i="14"/>
  <c r="AW306" i="14"/>
  <c r="AV306" i="14"/>
  <c r="AU306" i="14"/>
  <c r="AS306" i="14"/>
  <c r="AR306" i="14"/>
  <c r="AQ306" i="14"/>
  <c r="BG305" i="14"/>
  <c r="BH305" i="14" s="1"/>
  <c r="BF305" i="14"/>
  <c r="BE305" i="14"/>
  <c r="BD305" i="14"/>
  <c r="BB305" i="14"/>
  <c r="BA305" i="14"/>
  <c r="AZ305" i="14"/>
  <c r="AY305" i="14"/>
  <c r="AW305" i="14"/>
  <c r="AV305" i="14"/>
  <c r="AU305" i="14"/>
  <c r="AT305" i="14" s="1"/>
  <c r="AS305" i="14"/>
  <c r="AR305" i="14"/>
  <c r="AQ305" i="14"/>
  <c r="BG304" i="14"/>
  <c r="BH304" i="14" s="1"/>
  <c r="BF304" i="14"/>
  <c r="BE304" i="14"/>
  <c r="BD304" i="14"/>
  <c r="BB304" i="14"/>
  <c r="BA304" i="14"/>
  <c r="AZ304" i="14"/>
  <c r="AY304" i="14"/>
  <c r="AW304" i="14"/>
  <c r="AV304" i="14"/>
  <c r="AU304" i="14"/>
  <c r="AT304" i="14" s="1"/>
  <c r="AS304" i="14"/>
  <c r="AR304" i="14"/>
  <c r="AQ304" i="14"/>
  <c r="BH303" i="14"/>
  <c r="BG303" i="14"/>
  <c r="BF303" i="14"/>
  <c r="BE303" i="14"/>
  <c r="BD303" i="14"/>
  <c r="BB303" i="14"/>
  <c r="BA303" i="14"/>
  <c r="AZ303" i="14"/>
  <c r="AY303" i="14"/>
  <c r="AW303" i="14"/>
  <c r="AV303" i="14"/>
  <c r="AT303" i="14" s="1"/>
  <c r="AU303" i="14"/>
  <c r="AS303" i="14"/>
  <c r="AR303" i="14"/>
  <c r="AQ303" i="14"/>
  <c r="BG302" i="14"/>
  <c r="BH302" i="14" s="1"/>
  <c r="BF302" i="14"/>
  <c r="BE302" i="14"/>
  <c r="BD302" i="14"/>
  <c r="BC302" i="14" s="1"/>
  <c r="BB302" i="14"/>
  <c r="BA302" i="14"/>
  <c r="AZ302" i="14"/>
  <c r="AY302" i="14"/>
  <c r="AW302" i="14"/>
  <c r="AV302" i="14"/>
  <c r="AU302" i="14"/>
  <c r="AS302" i="14"/>
  <c r="AR302" i="14"/>
  <c r="AQ302" i="14"/>
  <c r="BG301" i="14"/>
  <c r="BH301" i="14" s="1"/>
  <c r="BF301" i="14"/>
  <c r="BE301" i="14"/>
  <c r="BD301" i="14"/>
  <c r="BC301" i="14" s="1"/>
  <c r="BB301" i="14"/>
  <c r="BA301" i="14"/>
  <c r="AZ301" i="14"/>
  <c r="AY301" i="14"/>
  <c r="AW301" i="14"/>
  <c r="AV301" i="14"/>
  <c r="AU301" i="14"/>
  <c r="AS301" i="14"/>
  <c r="AR301" i="14"/>
  <c r="AQ301" i="14"/>
  <c r="BG300" i="14"/>
  <c r="BH300" i="14" s="1"/>
  <c r="BF300" i="14"/>
  <c r="BE300" i="14"/>
  <c r="BD300" i="14"/>
  <c r="BC300" i="14" s="1"/>
  <c r="BB300" i="14"/>
  <c r="BA300" i="14"/>
  <c r="AZ300" i="14"/>
  <c r="AY300" i="14"/>
  <c r="AW300" i="14"/>
  <c r="AV300" i="14"/>
  <c r="AU300" i="14"/>
  <c r="AS300" i="14"/>
  <c r="AR300" i="14"/>
  <c r="AQ300" i="14"/>
  <c r="BG299" i="14"/>
  <c r="BH299" i="14" s="1"/>
  <c r="BF299" i="14"/>
  <c r="BE299" i="14"/>
  <c r="BD299" i="14"/>
  <c r="BB299" i="14"/>
  <c r="BA299" i="14"/>
  <c r="AZ299" i="14"/>
  <c r="AY299" i="14"/>
  <c r="AW299" i="14"/>
  <c r="AV299" i="14"/>
  <c r="AU299" i="14"/>
  <c r="AS299" i="14"/>
  <c r="AR299" i="14"/>
  <c r="AQ299" i="14"/>
  <c r="BG298" i="14"/>
  <c r="BH298" i="14" s="1"/>
  <c r="BF298" i="14"/>
  <c r="BE298" i="14"/>
  <c r="BD298" i="14"/>
  <c r="BB298" i="14"/>
  <c r="BA298" i="14"/>
  <c r="AZ298" i="14"/>
  <c r="AY298" i="14"/>
  <c r="AW298" i="14"/>
  <c r="AV298" i="14"/>
  <c r="AU298" i="14"/>
  <c r="AS298" i="14"/>
  <c r="AR298" i="14"/>
  <c r="AQ298" i="14"/>
  <c r="BG297" i="14"/>
  <c r="BH297" i="14" s="1"/>
  <c r="BF297" i="14"/>
  <c r="BE297" i="14"/>
  <c r="BD297" i="14"/>
  <c r="BB297" i="14"/>
  <c r="BA297" i="14"/>
  <c r="AZ297" i="14"/>
  <c r="AY297" i="14"/>
  <c r="AW297" i="14"/>
  <c r="AV297" i="14"/>
  <c r="AU297" i="14"/>
  <c r="AT297" i="14" s="1"/>
  <c r="AS297" i="14"/>
  <c r="AR297" i="14"/>
  <c r="AQ297" i="14"/>
  <c r="BG296" i="14"/>
  <c r="BH296" i="14" s="1"/>
  <c r="BF296" i="14"/>
  <c r="BE296" i="14"/>
  <c r="BD296" i="14"/>
  <c r="BB296" i="14"/>
  <c r="BA296" i="14"/>
  <c r="AZ296" i="14"/>
  <c r="AY296" i="14"/>
  <c r="AW296" i="14"/>
  <c r="AV296" i="14"/>
  <c r="AU296" i="14"/>
  <c r="AS296" i="14"/>
  <c r="AR296" i="14"/>
  <c r="AQ296" i="14"/>
  <c r="BH295" i="14"/>
  <c r="BG295" i="14"/>
  <c r="BF295" i="14"/>
  <c r="BE295" i="14"/>
  <c r="BD295" i="14"/>
  <c r="BB295" i="14"/>
  <c r="BA295" i="14"/>
  <c r="AZ295" i="14"/>
  <c r="AY295" i="14"/>
  <c r="AW295" i="14"/>
  <c r="AV295" i="14"/>
  <c r="AU295" i="14"/>
  <c r="AS295" i="14"/>
  <c r="AR295" i="14"/>
  <c r="AQ295" i="14"/>
  <c r="BG294" i="14"/>
  <c r="BH294" i="14" s="1"/>
  <c r="BF294" i="14"/>
  <c r="BE294" i="14"/>
  <c r="BD294" i="14"/>
  <c r="BC294" i="14" s="1"/>
  <c r="BB294" i="14"/>
  <c r="BA294" i="14"/>
  <c r="AZ294" i="14"/>
  <c r="AY294" i="14"/>
  <c r="AW294" i="14"/>
  <c r="AV294" i="14"/>
  <c r="AU294" i="14"/>
  <c r="AS294" i="14"/>
  <c r="AR294" i="14"/>
  <c r="AQ294" i="14"/>
  <c r="BG293" i="14"/>
  <c r="BH293" i="14" s="1"/>
  <c r="BF293" i="14"/>
  <c r="BE293" i="14"/>
  <c r="BD293" i="14"/>
  <c r="BB293" i="14"/>
  <c r="BA293" i="14"/>
  <c r="AZ293" i="14"/>
  <c r="AY293" i="14"/>
  <c r="AW293" i="14"/>
  <c r="AV293" i="14"/>
  <c r="AU293" i="14"/>
  <c r="AS293" i="14"/>
  <c r="AR293" i="14"/>
  <c r="AQ293" i="14"/>
  <c r="BH292" i="14"/>
  <c r="BG292" i="14"/>
  <c r="BF292" i="14"/>
  <c r="BC292" i="14" s="1"/>
  <c r="BE292" i="14"/>
  <c r="BD292" i="14"/>
  <c r="BB292" i="14"/>
  <c r="BA292" i="14"/>
  <c r="AZ292" i="14"/>
  <c r="AY292" i="14"/>
  <c r="AW292" i="14"/>
  <c r="AV292" i="14"/>
  <c r="AU292" i="14"/>
  <c r="AS292" i="14"/>
  <c r="AR292" i="14"/>
  <c r="AQ292" i="14"/>
  <c r="BG291" i="14"/>
  <c r="BH291" i="14" s="1"/>
  <c r="BF291" i="14"/>
  <c r="BE291" i="14"/>
  <c r="BD291" i="14"/>
  <c r="BB291" i="14"/>
  <c r="BA291" i="14"/>
  <c r="AZ291" i="14"/>
  <c r="AY291" i="14"/>
  <c r="AW291" i="14"/>
  <c r="AV291" i="14"/>
  <c r="AU291" i="14"/>
  <c r="AS291" i="14"/>
  <c r="AR291" i="14"/>
  <c r="AQ291" i="14"/>
  <c r="BG290" i="14"/>
  <c r="BH290" i="14" s="1"/>
  <c r="BF290" i="14"/>
  <c r="BE290" i="14"/>
  <c r="BC290" i="14" s="1"/>
  <c r="BD290" i="14"/>
  <c r="BB290" i="14"/>
  <c r="BA290" i="14"/>
  <c r="AZ290" i="14"/>
  <c r="AY290" i="14"/>
  <c r="AW290" i="14"/>
  <c r="AV290" i="14"/>
  <c r="AU290" i="14"/>
  <c r="AS290" i="14"/>
  <c r="AR290" i="14"/>
  <c r="AQ290" i="14"/>
  <c r="BG289" i="14"/>
  <c r="BH289" i="14" s="1"/>
  <c r="BF289" i="14"/>
  <c r="BE289" i="14"/>
  <c r="BD289" i="14"/>
  <c r="BB289" i="14"/>
  <c r="BA289" i="14"/>
  <c r="AZ289" i="14"/>
  <c r="AY289" i="14"/>
  <c r="AW289" i="14"/>
  <c r="AV289" i="14"/>
  <c r="AU289" i="14"/>
  <c r="AT289" i="14" s="1"/>
  <c r="AS289" i="14"/>
  <c r="AR289" i="14"/>
  <c r="AQ289" i="14"/>
  <c r="BG288" i="14"/>
  <c r="BH288" i="14" s="1"/>
  <c r="BF288" i="14"/>
  <c r="BE288" i="14"/>
  <c r="BD288" i="14"/>
  <c r="BB288" i="14"/>
  <c r="BA288" i="14"/>
  <c r="AZ288" i="14"/>
  <c r="AY288" i="14"/>
  <c r="AW288" i="14"/>
  <c r="AV288" i="14"/>
  <c r="AU288" i="14"/>
  <c r="AS288" i="14"/>
  <c r="AR288" i="14"/>
  <c r="AQ288" i="14"/>
  <c r="BG287" i="14"/>
  <c r="BH287" i="14" s="1"/>
  <c r="BF287" i="14"/>
  <c r="BE287" i="14"/>
  <c r="BD287" i="14"/>
  <c r="BB287" i="14"/>
  <c r="BA287" i="14"/>
  <c r="AZ287" i="14"/>
  <c r="AY287" i="14"/>
  <c r="AW287" i="14"/>
  <c r="AV287" i="14"/>
  <c r="AT287" i="14" s="1"/>
  <c r="AU287" i="14"/>
  <c r="AS287" i="14"/>
  <c r="AR287" i="14"/>
  <c r="AQ287" i="14"/>
  <c r="BH286" i="14"/>
  <c r="BG286" i="14"/>
  <c r="BF286" i="14"/>
  <c r="BC286" i="14" s="1"/>
  <c r="BE286" i="14"/>
  <c r="BD286" i="14"/>
  <c r="BB286" i="14"/>
  <c r="BA286" i="14"/>
  <c r="AZ286" i="14"/>
  <c r="AY286" i="14"/>
  <c r="AW286" i="14"/>
  <c r="AV286" i="14"/>
  <c r="AU286" i="14"/>
  <c r="AS286" i="14"/>
  <c r="AR286" i="14"/>
  <c r="AQ286" i="14"/>
  <c r="BG285" i="14"/>
  <c r="BH285" i="14" s="1"/>
  <c r="BF285" i="14"/>
  <c r="BE285" i="14"/>
  <c r="BD285" i="14"/>
  <c r="BB285" i="14"/>
  <c r="BA285" i="14"/>
  <c r="AZ285" i="14"/>
  <c r="AY285" i="14"/>
  <c r="AW285" i="14"/>
  <c r="AV285" i="14"/>
  <c r="AU285" i="14"/>
  <c r="AS285" i="14"/>
  <c r="AR285" i="14"/>
  <c r="AQ285" i="14"/>
  <c r="BH284" i="14"/>
  <c r="BG284" i="14"/>
  <c r="BF284" i="14"/>
  <c r="BE284" i="14"/>
  <c r="BD284" i="14"/>
  <c r="BC284" i="14" s="1"/>
  <c r="BB284" i="14"/>
  <c r="BA284" i="14"/>
  <c r="AZ284" i="14"/>
  <c r="AY284" i="14"/>
  <c r="AW284" i="14"/>
  <c r="AV284" i="14"/>
  <c r="AU284" i="14"/>
  <c r="AS284" i="14"/>
  <c r="AR284" i="14"/>
  <c r="AQ284" i="14"/>
  <c r="BG283" i="14"/>
  <c r="BH283" i="14" s="1"/>
  <c r="BF283" i="14"/>
  <c r="BE283" i="14"/>
  <c r="BD283" i="14"/>
  <c r="BB283" i="14"/>
  <c r="BA283" i="14"/>
  <c r="AZ283" i="14"/>
  <c r="AY283" i="14"/>
  <c r="AW283" i="14"/>
  <c r="AV283" i="14"/>
  <c r="AU283" i="14"/>
  <c r="AS283" i="14"/>
  <c r="AR283" i="14"/>
  <c r="AQ283" i="14"/>
  <c r="BG282" i="14"/>
  <c r="BH282" i="14" s="1"/>
  <c r="BF282" i="14"/>
  <c r="BE282" i="14"/>
  <c r="BD282" i="14"/>
  <c r="BB282" i="14"/>
  <c r="BA282" i="14"/>
  <c r="AZ282" i="14"/>
  <c r="AY282" i="14"/>
  <c r="AW282" i="14"/>
  <c r="AV282" i="14"/>
  <c r="AU282" i="14"/>
  <c r="AS282" i="14"/>
  <c r="AR282" i="14"/>
  <c r="AQ282" i="14"/>
  <c r="BG281" i="14"/>
  <c r="BH281" i="14" s="1"/>
  <c r="BF281" i="14"/>
  <c r="BE281" i="14"/>
  <c r="BD281" i="14"/>
  <c r="BB281" i="14"/>
  <c r="BA281" i="14"/>
  <c r="AZ281" i="14"/>
  <c r="AY281" i="14"/>
  <c r="AW281" i="14"/>
  <c r="AV281" i="14"/>
  <c r="AU281" i="14"/>
  <c r="AS281" i="14"/>
  <c r="AR281" i="14"/>
  <c r="AQ281" i="14"/>
  <c r="BH280" i="14"/>
  <c r="BG280" i="14"/>
  <c r="BF280" i="14"/>
  <c r="BE280" i="14"/>
  <c r="BD280" i="14"/>
  <c r="BB280" i="14"/>
  <c r="BA280" i="14"/>
  <c r="AZ280" i="14"/>
  <c r="AY280" i="14"/>
  <c r="AW280" i="14"/>
  <c r="AV280" i="14"/>
  <c r="AU280" i="14"/>
  <c r="AT280" i="14" s="1"/>
  <c r="AS280" i="14"/>
  <c r="AR280" i="14"/>
  <c r="AQ280" i="14"/>
  <c r="BG279" i="14"/>
  <c r="BH279" i="14" s="1"/>
  <c r="BF279" i="14"/>
  <c r="BE279" i="14"/>
  <c r="BD279" i="14"/>
  <c r="BB279" i="14"/>
  <c r="BA279" i="14"/>
  <c r="AZ279" i="14"/>
  <c r="AY279" i="14"/>
  <c r="AW279" i="14"/>
  <c r="AV279" i="14"/>
  <c r="AU279" i="14"/>
  <c r="AS279" i="14"/>
  <c r="AR279" i="14"/>
  <c r="AQ279" i="14"/>
  <c r="BG278" i="14"/>
  <c r="BH278" i="14" s="1"/>
  <c r="BF278" i="14"/>
  <c r="BE278" i="14"/>
  <c r="BD278" i="14"/>
  <c r="BB278" i="14"/>
  <c r="BA278" i="14"/>
  <c r="AZ278" i="14"/>
  <c r="AY278" i="14"/>
  <c r="AW278" i="14"/>
  <c r="AV278" i="14"/>
  <c r="AU278" i="14"/>
  <c r="AS278" i="14"/>
  <c r="AR278" i="14"/>
  <c r="AQ278" i="14"/>
  <c r="BG277" i="14"/>
  <c r="BH277" i="14" s="1"/>
  <c r="BF277" i="14"/>
  <c r="BE277" i="14"/>
  <c r="BD277" i="14"/>
  <c r="BB277" i="14"/>
  <c r="BA277" i="14"/>
  <c r="AZ277" i="14"/>
  <c r="AY277" i="14"/>
  <c r="AW277" i="14"/>
  <c r="AV277" i="14"/>
  <c r="AU277" i="14"/>
  <c r="AS277" i="14"/>
  <c r="AR277" i="14"/>
  <c r="AQ277" i="14"/>
  <c r="BG276" i="14"/>
  <c r="BH276" i="14" s="1"/>
  <c r="BF276" i="14"/>
  <c r="BE276" i="14"/>
  <c r="BD276" i="14"/>
  <c r="BC276" i="14" s="1"/>
  <c r="BB276" i="14"/>
  <c r="BA276" i="14"/>
  <c r="AZ276" i="14"/>
  <c r="AY276" i="14"/>
  <c r="AW276" i="14"/>
  <c r="AV276" i="14"/>
  <c r="AU276" i="14"/>
  <c r="AS276" i="14"/>
  <c r="AR276" i="14"/>
  <c r="AQ276" i="14"/>
  <c r="BG275" i="14"/>
  <c r="BH275" i="14" s="1"/>
  <c r="BF275" i="14"/>
  <c r="BE275" i="14"/>
  <c r="BD275" i="14"/>
  <c r="BB275" i="14"/>
  <c r="BA275" i="14"/>
  <c r="AZ275" i="14"/>
  <c r="AY275" i="14"/>
  <c r="AW275" i="14"/>
  <c r="AV275" i="14"/>
  <c r="AU275" i="14"/>
  <c r="AS275" i="14"/>
  <c r="AR275" i="14"/>
  <c r="AQ275" i="14"/>
  <c r="BG274" i="14"/>
  <c r="BH274" i="14" s="1"/>
  <c r="BF274" i="14"/>
  <c r="BE274" i="14"/>
  <c r="BD274" i="14"/>
  <c r="BB274" i="14"/>
  <c r="BA274" i="14"/>
  <c r="AZ274" i="14"/>
  <c r="AY274" i="14"/>
  <c r="AW274" i="14"/>
  <c r="AV274" i="14"/>
  <c r="AU274" i="14"/>
  <c r="AS274" i="14"/>
  <c r="AR274" i="14"/>
  <c r="AQ274" i="14"/>
  <c r="BG273" i="14"/>
  <c r="BH273" i="14" s="1"/>
  <c r="BF273" i="14"/>
  <c r="BE273" i="14"/>
  <c r="BD273" i="14"/>
  <c r="BB273" i="14"/>
  <c r="BA273" i="14"/>
  <c r="AZ273" i="14"/>
  <c r="AY273" i="14"/>
  <c r="AW273" i="14"/>
  <c r="AV273" i="14"/>
  <c r="AU273" i="14"/>
  <c r="AT273" i="14" s="1"/>
  <c r="AS273" i="14"/>
  <c r="AR273" i="14"/>
  <c r="AQ273" i="14"/>
  <c r="BG272" i="14"/>
  <c r="BH272" i="14" s="1"/>
  <c r="BF272" i="14"/>
  <c r="BE272" i="14"/>
  <c r="BD272" i="14"/>
  <c r="BB272" i="14"/>
  <c r="BA272" i="14"/>
  <c r="AZ272" i="14"/>
  <c r="AY272" i="14"/>
  <c r="AW272" i="14"/>
  <c r="AV272" i="14"/>
  <c r="AU272" i="14"/>
  <c r="AS272" i="14"/>
  <c r="AR272" i="14"/>
  <c r="AQ272" i="14"/>
  <c r="BG271" i="14"/>
  <c r="BH271" i="14" s="1"/>
  <c r="BF271" i="14"/>
  <c r="BE271" i="14"/>
  <c r="BD271" i="14"/>
  <c r="BB271" i="14"/>
  <c r="BA271" i="14"/>
  <c r="AZ271" i="14"/>
  <c r="AY271" i="14"/>
  <c r="AW271" i="14"/>
  <c r="AV271" i="14"/>
  <c r="AU271" i="14"/>
  <c r="AS271" i="14"/>
  <c r="AR271" i="14"/>
  <c r="AQ271" i="14"/>
  <c r="BG270" i="14"/>
  <c r="BH270" i="14" s="1"/>
  <c r="BC270" i="14"/>
  <c r="BF270" i="14"/>
  <c r="BE270" i="14"/>
  <c r="BD270" i="14"/>
  <c r="BB270" i="14"/>
  <c r="BA270" i="14"/>
  <c r="AZ270" i="14"/>
  <c r="AY270" i="14"/>
  <c r="AW270" i="14"/>
  <c r="AV270" i="14"/>
  <c r="AU270" i="14"/>
  <c r="AS270" i="14"/>
  <c r="AR270" i="14"/>
  <c r="AQ270" i="14"/>
  <c r="BG269" i="14"/>
  <c r="BH269" i="14" s="1"/>
  <c r="BF269" i="14"/>
  <c r="BE269" i="14"/>
  <c r="BD269" i="14"/>
  <c r="BB269" i="14"/>
  <c r="BA269" i="14"/>
  <c r="AZ269" i="14"/>
  <c r="AY269" i="14"/>
  <c r="AW269" i="14"/>
  <c r="AV269" i="14"/>
  <c r="AU269" i="14"/>
  <c r="AS269" i="14"/>
  <c r="AR269" i="14"/>
  <c r="AQ269" i="14"/>
  <c r="BG268" i="14"/>
  <c r="BH268" i="14" s="1"/>
  <c r="BF268" i="14"/>
  <c r="BE268" i="14"/>
  <c r="BC268" i="14" s="1"/>
  <c r="BD268" i="14"/>
  <c r="BB268" i="14"/>
  <c r="BA268" i="14"/>
  <c r="AZ268" i="14"/>
  <c r="AY268" i="14"/>
  <c r="AW268" i="14"/>
  <c r="AV268" i="14"/>
  <c r="AU268" i="14"/>
  <c r="AS268" i="14"/>
  <c r="AR268" i="14"/>
  <c r="AQ268" i="14"/>
  <c r="BG267" i="14"/>
  <c r="BH267" i="14" s="1"/>
  <c r="BF267" i="14"/>
  <c r="BE267" i="14"/>
  <c r="BD267" i="14"/>
  <c r="BB267" i="14"/>
  <c r="BA267" i="14"/>
  <c r="AZ267" i="14"/>
  <c r="AY267" i="14"/>
  <c r="AW267" i="14"/>
  <c r="AV267" i="14"/>
  <c r="AT267" i="14" s="1"/>
  <c r="AU267" i="14"/>
  <c r="AS267" i="14"/>
  <c r="AR267" i="14"/>
  <c r="AQ267" i="14"/>
  <c r="BG266" i="14"/>
  <c r="BH266" i="14" s="1"/>
  <c r="BF266" i="14"/>
  <c r="BE266" i="14"/>
  <c r="BD266" i="14"/>
  <c r="BB266" i="14"/>
  <c r="BA266" i="14"/>
  <c r="AZ266" i="14"/>
  <c r="AY266" i="14"/>
  <c r="AW266" i="14"/>
  <c r="AV266" i="14"/>
  <c r="AU266" i="14"/>
  <c r="AS266" i="14"/>
  <c r="AR266" i="14"/>
  <c r="AQ266" i="14"/>
  <c r="BG265" i="14"/>
  <c r="BH265" i="14" s="1"/>
  <c r="BF265" i="14"/>
  <c r="BE265" i="14"/>
  <c r="BD265" i="14"/>
  <c r="BB265" i="14"/>
  <c r="BA265" i="14"/>
  <c r="AZ265" i="14"/>
  <c r="AY265" i="14"/>
  <c r="AW265" i="14"/>
  <c r="AV265" i="14"/>
  <c r="AU265" i="14"/>
  <c r="AS265" i="14"/>
  <c r="AR265" i="14"/>
  <c r="AQ265" i="14"/>
  <c r="BG264" i="14"/>
  <c r="BH264" i="14" s="1"/>
  <c r="BF264" i="14"/>
  <c r="BE264" i="14"/>
  <c r="BD264" i="14"/>
  <c r="BB264" i="14"/>
  <c r="BA264" i="14"/>
  <c r="AZ264" i="14"/>
  <c r="AY264" i="14"/>
  <c r="AW264" i="14"/>
  <c r="AV264" i="14"/>
  <c r="AU264" i="14"/>
  <c r="AS264" i="14"/>
  <c r="AR264" i="14"/>
  <c r="AQ264" i="14"/>
  <c r="BG263" i="14"/>
  <c r="BH263" i="14" s="1"/>
  <c r="BF263" i="14"/>
  <c r="BE263" i="14"/>
  <c r="BD263" i="14"/>
  <c r="BB263" i="14"/>
  <c r="BA263" i="14"/>
  <c r="AZ263" i="14"/>
  <c r="AY263" i="14"/>
  <c r="AW263" i="14"/>
  <c r="AV263" i="14"/>
  <c r="AU263" i="14"/>
  <c r="AS263" i="14"/>
  <c r="AR263" i="14"/>
  <c r="AQ263" i="14"/>
  <c r="BG262" i="14"/>
  <c r="BH262" i="14" s="1"/>
  <c r="BF262" i="14"/>
  <c r="BE262" i="14"/>
  <c r="BC262" i="14" s="1"/>
  <c r="BD262" i="14"/>
  <c r="BB262" i="14"/>
  <c r="BA262" i="14"/>
  <c r="AZ262" i="14"/>
  <c r="AY262" i="14"/>
  <c r="AW262" i="14"/>
  <c r="AV262" i="14"/>
  <c r="AT262" i="14" s="1"/>
  <c r="AU262" i="14"/>
  <c r="AS262" i="14"/>
  <c r="AR262" i="14"/>
  <c r="AQ262" i="14"/>
  <c r="BG261" i="14"/>
  <c r="BH261" i="14" s="1"/>
  <c r="BF261" i="14"/>
  <c r="BE261" i="14"/>
  <c r="BD261" i="14"/>
  <c r="BC261" i="14" s="1"/>
  <c r="BB261" i="14"/>
  <c r="BA261" i="14"/>
  <c r="AZ261" i="14"/>
  <c r="AY261" i="14"/>
  <c r="AW261" i="14"/>
  <c r="AV261" i="14"/>
  <c r="AU261" i="14"/>
  <c r="AS261" i="14"/>
  <c r="AR261" i="14"/>
  <c r="AQ261" i="14"/>
  <c r="BG260" i="14"/>
  <c r="BH260" i="14" s="1"/>
  <c r="BF260" i="14"/>
  <c r="BE260" i="14"/>
  <c r="BD260" i="14"/>
  <c r="BC260" i="14" s="1"/>
  <c r="BB260" i="14"/>
  <c r="BA260" i="14"/>
  <c r="AZ260" i="14"/>
  <c r="AY260" i="14"/>
  <c r="AW260" i="14"/>
  <c r="AV260" i="14"/>
  <c r="AU260" i="14"/>
  <c r="AS260" i="14"/>
  <c r="AR260" i="14"/>
  <c r="AQ260" i="14"/>
  <c r="BG259" i="14"/>
  <c r="BH259" i="14" s="1"/>
  <c r="BF259" i="14"/>
  <c r="BE259" i="14"/>
  <c r="BD259" i="14"/>
  <c r="BB259" i="14"/>
  <c r="BA259" i="14"/>
  <c r="AZ259" i="14"/>
  <c r="AY259" i="14"/>
  <c r="AW259" i="14"/>
  <c r="AV259" i="14"/>
  <c r="AU259" i="14"/>
  <c r="AS259" i="14"/>
  <c r="AR259" i="14"/>
  <c r="AQ259" i="14"/>
  <c r="BG258" i="14"/>
  <c r="BH258" i="14" s="1"/>
  <c r="BF258" i="14"/>
  <c r="BE258" i="14"/>
  <c r="BD258" i="14"/>
  <c r="BB258" i="14"/>
  <c r="BA258" i="14"/>
  <c r="AZ258" i="14"/>
  <c r="AY258" i="14"/>
  <c r="AW258" i="14"/>
  <c r="AV258" i="14"/>
  <c r="AU258" i="14"/>
  <c r="AS258" i="14"/>
  <c r="AR258" i="14"/>
  <c r="AQ258" i="14"/>
  <c r="BG257" i="14"/>
  <c r="BH257" i="14" s="1"/>
  <c r="BF257" i="14"/>
  <c r="BE257" i="14"/>
  <c r="BD257" i="14"/>
  <c r="BB257" i="14"/>
  <c r="BA257" i="14"/>
  <c r="AZ257" i="14"/>
  <c r="AY257" i="14"/>
  <c r="AW257" i="14"/>
  <c r="AV257" i="14"/>
  <c r="AU257" i="14"/>
  <c r="AT257" i="14" s="1"/>
  <c r="AS257" i="14"/>
  <c r="AR257" i="14"/>
  <c r="AQ257" i="14"/>
  <c r="BG256" i="14"/>
  <c r="BH256" i="14" s="1"/>
  <c r="BF256" i="14"/>
  <c r="BE256" i="14"/>
  <c r="BD256" i="14"/>
  <c r="BB256" i="14"/>
  <c r="BA256" i="14"/>
  <c r="AZ256" i="14"/>
  <c r="AY256" i="14"/>
  <c r="AW256" i="14"/>
  <c r="AV256" i="14"/>
  <c r="AU256" i="14"/>
  <c r="AS256" i="14"/>
  <c r="AR256" i="14"/>
  <c r="AQ256" i="14"/>
  <c r="BG255" i="14"/>
  <c r="BH255" i="14" s="1"/>
  <c r="BF255" i="14"/>
  <c r="BE255" i="14"/>
  <c r="BD255" i="14"/>
  <c r="BB255" i="14"/>
  <c r="BA255" i="14"/>
  <c r="AZ255" i="14"/>
  <c r="AY255" i="14"/>
  <c r="AW255" i="14"/>
  <c r="AV255" i="14"/>
  <c r="AU255" i="14"/>
  <c r="AT255" i="14" s="1"/>
  <c r="AS255" i="14"/>
  <c r="AR255" i="14"/>
  <c r="AQ255" i="14"/>
  <c r="BG254" i="14"/>
  <c r="BH254" i="14" s="1"/>
  <c r="BF254" i="14"/>
  <c r="BE254" i="14"/>
  <c r="BD254" i="14"/>
  <c r="BB254" i="14"/>
  <c r="BA254" i="14"/>
  <c r="AZ254" i="14"/>
  <c r="AY254" i="14"/>
  <c r="AW254" i="14"/>
  <c r="AV254" i="14"/>
  <c r="AT254" i="14" s="1"/>
  <c r="AU254" i="14"/>
  <c r="AS254" i="14"/>
  <c r="AR254" i="14"/>
  <c r="AQ254" i="14"/>
  <c r="BH253" i="14"/>
  <c r="BG253" i="14"/>
  <c r="BF253" i="14"/>
  <c r="BE253" i="14"/>
  <c r="BD253" i="14"/>
  <c r="BB253" i="14"/>
  <c r="BA253" i="14"/>
  <c r="AZ253" i="14"/>
  <c r="AY253" i="14"/>
  <c r="AW253" i="14"/>
  <c r="AV253" i="14"/>
  <c r="AU253" i="14"/>
  <c r="AS253" i="14"/>
  <c r="AR253" i="14"/>
  <c r="AQ253" i="14"/>
  <c r="BG252" i="14"/>
  <c r="BH252" i="14" s="1"/>
  <c r="BF252" i="14"/>
  <c r="BE252" i="14"/>
  <c r="BD252" i="14"/>
  <c r="BB252" i="14"/>
  <c r="BA252" i="14"/>
  <c r="AZ252" i="14"/>
  <c r="AY252" i="14"/>
  <c r="AW252" i="14"/>
  <c r="AV252" i="14"/>
  <c r="AU252" i="14"/>
  <c r="AS252" i="14"/>
  <c r="AR252" i="14"/>
  <c r="AQ252" i="14"/>
  <c r="BG251" i="14"/>
  <c r="BH251" i="14" s="1"/>
  <c r="BF251" i="14"/>
  <c r="BE251" i="14"/>
  <c r="BD251" i="14"/>
  <c r="BB251" i="14"/>
  <c r="BA251" i="14"/>
  <c r="AZ251" i="14"/>
  <c r="AY251" i="14"/>
  <c r="AW251" i="14"/>
  <c r="AV251" i="14"/>
  <c r="AU251" i="14"/>
  <c r="AS251" i="14"/>
  <c r="AR251" i="14"/>
  <c r="AQ251" i="14"/>
  <c r="BG250" i="14"/>
  <c r="BH250" i="14" s="1"/>
  <c r="BF250" i="14"/>
  <c r="BE250" i="14"/>
  <c r="BD250" i="14"/>
  <c r="BB250" i="14"/>
  <c r="BA250" i="14"/>
  <c r="AZ250" i="14"/>
  <c r="AY250" i="14"/>
  <c r="AW250" i="14"/>
  <c r="AV250" i="14"/>
  <c r="AU250" i="14"/>
  <c r="AS250" i="14"/>
  <c r="AR250" i="14"/>
  <c r="AQ250" i="14"/>
  <c r="BG249" i="14"/>
  <c r="BH249" i="14" s="1"/>
  <c r="BF249" i="14"/>
  <c r="BE249" i="14"/>
  <c r="BD249" i="14"/>
  <c r="BB249" i="14"/>
  <c r="BA249" i="14"/>
  <c r="AZ249" i="14"/>
  <c r="AY249" i="14"/>
  <c r="AT249" i="14"/>
  <c r="AW249" i="14"/>
  <c r="AV249" i="14"/>
  <c r="AU249" i="14"/>
  <c r="AS249" i="14"/>
  <c r="AR249" i="14"/>
  <c r="AQ249" i="14"/>
  <c r="BH248" i="14"/>
  <c r="BG248" i="14"/>
  <c r="BF248" i="14"/>
  <c r="BE248" i="14"/>
  <c r="BD248" i="14"/>
  <c r="BB248" i="14"/>
  <c r="BA248" i="14"/>
  <c r="AZ248" i="14"/>
  <c r="AY248" i="14"/>
  <c r="AW248" i="14"/>
  <c r="AV248" i="14"/>
  <c r="AU248" i="14"/>
  <c r="AS248" i="14"/>
  <c r="AR248" i="14"/>
  <c r="AQ248" i="14"/>
  <c r="BG247" i="14"/>
  <c r="BH247" i="14" s="1"/>
  <c r="BF247" i="14"/>
  <c r="BE247" i="14"/>
  <c r="BD247" i="14"/>
  <c r="BB247" i="14"/>
  <c r="BA247" i="14"/>
  <c r="AZ247" i="14"/>
  <c r="AY247" i="14"/>
  <c r="AW247" i="14"/>
  <c r="AT247" i="14" s="1"/>
  <c r="AV247" i="14"/>
  <c r="AU247" i="14"/>
  <c r="AS247" i="14"/>
  <c r="AR247" i="14"/>
  <c r="AQ247" i="14"/>
  <c r="BG246" i="14"/>
  <c r="BH246" i="14" s="1"/>
  <c r="BF246" i="14"/>
  <c r="BE246" i="14"/>
  <c r="BD246" i="14"/>
  <c r="BB246" i="14"/>
  <c r="BA246" i="14"/>
  <c r="AZ246" i="14"/>
  <c r="AY246" i="14"/>
  <c r="AW246" i="14"/>
  <c r="AV246" i="14"/>
  <c r="AU246" i="14"/>
  <c r="AS246" i="14"/>
  <c r="AR246" i="14"/>
  <c r="AQ246" i="14"/>
  <c r="BH245" i="14"/>
  <c r="BG245" i="14"/>
  <c r="BF245" i="14"/>
  <c r="BE245" i="14"/>
  <c r="BD245" i="14"/>
  <c r="BB245" i="14"/>
  <c r="BA245" i="14"/>
  <c r="AZ245" i="14"/>
  <c r="AY245" i="14"/>
  <c r="AW245" i="14"/>
  <c r="AV245" i="14"/>
  <c r="AU245" i="14"/>
  <c r="AS245" i="14"/>
  <c r="AR245" i="14"/>
  <c r="AQ245" i="14"/>
  <c r="BG244" i="14"/>
  <c r="BH244" i="14" s="1"/>
  <c r="BF244" i="14"/>
  <c r="BE244" i="14"/>
  <c r="BD244" i="14"/>
  <c r="BB244" i="14"/>
  <c r="BA244" i="14"/>
  <c r="AZ244" i="14"/>
  <c r="AY244" i="14"/>
  <c r="AW244" i="14"/>
  <c r="AV244" i="14"/>
  <c r="AU244" i="14"/>
  <c r="AS244" i="14"/>
  <c r="AR244" i="14"/>
  <c r="AQ244" i="14"/>
  <c r="BG243" i="14"/>
  <c r="BH243" i="14" s="1"/>
  <c r="BF243" i="14"/>
  <c r="BE243" i="14"/>
  <c r="BD243" i="14"/>
  <c r="BC243" i="14" s="1"/>
  <c r="BB243" i="14"/>
  <c r="BA243" i="14"/>
  <c r="AZ243" i="14"/>
  <c r="AY243" i="14"/>
  <c r="AW243" i="14"/>
  <c r="AV243" i="14"/>
  <c r="AU243" i="14"/>
  <c r="AS243" i="14"/>
  <c r="AR243" i="14"/>
  <c r="AQ243" i="14"/>
  <c r="BG242" i="14"/>
  <c r="BH242" i="14" s="1"/>
  <c r="BF242" i="14"/>
  <c r="BE242" i="14"/>
  <c r="BD242" i="14"/>
  <c r="BB242" i="14"/>
  <c r="BA242" i="14"/>
  <c r="AZ242" i="14"/>
  <c r="AY242" i="14"/>
  <c r="AW242" i="14"/>
  <c r="AV242" i="14"/>
  <c r="AU242" i="14"/>
  <c r="AS242" i="14"/>
  <c r="AR242" i="14"/>
  <c r="AQ242" i="14"/>
  <c r="BG241" i="14"/>
  <c r="BH241" i="14" s="1"/>
  <c r="BF241" i="14"/>
  <c r="BE241" i="14"/>
  <c r="BD241" i="14"/>
  <c r="BB241" i="14"/>
  <c r="BA241" i="14"/>
  <c r="AZ241" i="14"/>
  <c r="AY241" i="14"/>
  <c r="AW241" i="14"/>
  <c r="AV241" i="14"/>
  <c r="AU241" i="14"/>
  <c r="AT241" i="14" s="1"/>
  <c r="AS241" i="14"/>
  <c r="AR241" i="14"/>
  <c r="AQ241" i="14"/>
  <c r="BH240" i="14"/>
  <c r="BG240" i="14"/>
  <c r="BF240" i="14"/>
  <c r="BE240" i="14"/>
  <c r="BD240" i="14"/>
  <c r="BB240" i="14"/>
  <c r="BA240" i="14"/>
  <c r="AZ240" i="14"/>
  <c r="AY240" i="14"/>
  <c r="AW240" i="14"/>
  <c r="AV240" i="14"/>
  <c r="AU240" i="14"/>
  <c r="AS240" i="14"/>
  <c r="AR240" i="14"/>
  <c r="AQ240" i="14"/>
  <c r="BG239" i="14"/>
  <c r="BH239" i="14" s="1"/>
  <c r="BF239" i="14"/>
  <c r="BE239" i="14"/>
  <c r="BD239" i="14"/>
  <c r="BB239" i="14"/>
  <c r="BA239" i="14"/>
  <c r="AZ239" i="14"/>
  <c r="AY239" i="14"/>
  <c r="AW239" i="14"/>
  <c r="AV239" i="14"/>
  <c r="AU239" i="14"/>
  <c r="AT239" i="14" s="1"/>
  <c r="AS239" i="14"/>
  <c r="AR239" i="14"/>
  <c r="AQ239" i="14"/>
  <c r="BG238" i="14"/>
  <c r="BH238" i="14" s="1"/>
  <c r="BF238" i="14"/>
  <c r="BE238" i="14"/>
  <c r="BD238" i="14"/>
  <c r="BB238" i="14"/>
  <c r="BA238" i="14"/>
  <c r="AZ238" i="14"/>
  <c r="AY238" i="14"/>
  <c r="AW238" i="14"/>
  <c r="AV238" i="14"/>
  <c r="AU238" i="14"/>
  <c r="AT238" i="14" s="1"/>
  <c r="AS238" i="14"/>
  <c r="AR238" i="14"/>
  <c r="AQ238" i="14"/>
  <c r="BG237" i="14"/>
  <c r="BH237" i="14" s="1"/>
  <c r="BF237" i="14"/>
  <c r="BE237" i="14"/>
  <c r="BD237" i="14"/>
  <c r="BB237" i="14"/>
  <c r="BA237" i="14"/>
  <c r="AZ237" i="14"/>
  <c r="AY237" i="14"/>
  <c r="AW237" i="14"/>
  <c r="AV237" i="14"/>
  <c r="AU237" i="14"/>
  <c r="AS237" i="14"/>
  <c r="AR237" i="14"/>
  <c r="AQ237" i="14"/>
  <c r="BG236" i="14"/>
  <c r="BH236" i="14" s="1"/>
  <c r="BF236" i="14"/>
  <c r="BE236" i="14"/>
  <c r="BD236" i="14"/>
  <c r="BB236" i="14"/>
  <c r="BA236" i="14"/>
  <c r="AZ236" i="14"/>
  <c r="AY236" i="14"/>
  <c r="AW236" i="14"/>
  <c r="AV236" i="14"/>
  <c r="AU236" i="14"/>
  <c r="AS236" i="14"/>
  <c r="AR236" i="14"/>
  <c r="AQ236" i="14"/>
  <c r="BG235" i="14"/>
  <c r="BH235" i="14" s="1"/>
  <c r="BF235" i="14"/>
  <c r="BE235" i="14"/>
  <c r="BD235" i="14"/>
  <c r="BB235" i="14"/>
  <c r="BA235" i="14"/>
  <c r="AZ235" i="14"/>
  <c r="AY235" i="14"/>
  <c r="AW235" i="14"/>
  <c r="AV235" i="14"/>
  <c r="AU235" i="14"/>
  <c r="AS235" i="14"/>
  <c r="AR235" i="14"/>
  <c r="AQ235" i="14"/>
  <c r="BG234" i="14"/>
  <c r="BH234" i="14" s="1"/>
  <c r="BF234" i="14"/>
  <c r="BE234" i="14"/>
  <c r="BD234" i="14"/>
  <c r="BB234" i="14"/>
  <c r="BA234" i="14"/>
  <c r="AZ234" i="14"/>
  <c r="AY234" i="14"/>
  <c r="AW234" i="14"/>
  <c r="AV234" i="14"/>
  <c r="AU234" i="14"/>
  <c r="AS234" i="14"/>
  <c r="AR234" i="14"/>
  <c r="AQ234" i="14"/>
  <c r="BG233" i="14"/>
  <c r="BH233" i="14" s="1"/>
  <c r="BF233" i="14"/>
  <c r="BE233" i="14"/>
  <c r="BD233" i="14"/>
  <c r="BB233" i="14"/>
  <c r="BA233" i="14"/>
  <c r="AZ233" i="14"/>
  <c r="AY233" i="14"/>
  <c r="AW233" i="14"/>
  <c r="AV233" i="14"/>
  <c r="AU233" i="14"/>
  <c r="AS233" i="14"/>
  <c r="AR233" i="14"/>
  <c r="AQ233" i="14"/>
  <c r="BG232" i="14"/>
  <c r="BH232" i="14" s="1"/>
  <c r="BF232" i="14"/>
  <c r="BE232" i="14"/>
  <c r="BD232" i="14"/>
  <c r="BB232" i="14"/>
  <c r="BA232" i="14"/>
  <c r="AZ232" i="14"/>
  <c r="AY232" i="14"/>
  <c r="AW232" i="14"/>
  <c r="AV232" i="14"/>
  <c r="AU232" i="14"/>
  <c r="AS232" i="14"/>
  <c r="AR232" i="14"/>
  <c r="AQ232" i="14"/>
  <c r="BG231" i="14"/>
  <c r="BH231" i="14" s="1"/>
  <c r="BF231" i="14"/>
  <c r="BE231" i="14"/>
  <c r="BD231" i="14"/>
  <c r="BB231" i="14"/>
  <c r="BA231" i="14"/>
  <c r="AZ231" i="14"/>
  <c r="AY231" i="14"/>
  <c r="AW231" i="14"/>
  <c r="AV231" i="14"/>
  <c r="AU231" i="14"/>
  <c r="AS231" i="14"/>
  <c r="AR231" i="14"/>
  <c r="AQ231" i="14"/>
  <c r="BG230" i="14"/>
  <c r="BH230" i="14" s="1"/>
  <c r="BF230" i="14"/>
  <c r="BE230" i="14"/>
  <c r="BD230" i="14"/>
  <c r="BB230" i="14"/>
  <c r="BA230" i="14"/>
  <c r="AZ230" i="14"/>
  <c r="AY230" i="14"/>
  <c r="AW230" i="14"/>
  <c r="AV230" i="14"/>
  <c r="AU230" i="14"/>
  <c r="AS230" i="14"/>
  <c r="AR230" i="14"/>
  <c r="AQ230" i="14"/>
  <c r="BG229" i="14"/>
  <c r="BH229" i="14" s="1"/>
  <c r="BF229" i="14"/>
  <c r="BE229" i="14"/>
  <c r="BD229" i="14"/>
  <c r="BB229" i="14"/>
  <c r="BA229" i="14"/>
  <c r="AZ229" i="14"/>
  <c r="AY229" i="14"/>
  <c r="AW229" i="14"/>
  <c r="AV229" i="14"/>
  <c r="AU229" i="14"/>
  <c r="AT229" i="14" s="1"/>
  <c r="AS229" i="14"/>
  <c r="AR229" i="14"/>
  <c r="AQ229" i="14"/>
  <c r="BG228" i="14"/>
  <c r="BH228" i="14" s="1"/>
  <c r="BF228" i="14"/>
  <c r="BE228" i="14"/>
  <c r="BD228" i="14"/>
  <c r="BB228" i="14"/>
  <c r="BA228" i="14"/>
  <c r="AZ228" i="14"/>
  <c r="AY228" i="14"/>
  <c r="AW228" i="14"/>
  <c r="AV228" i="14"/>
  <c r="AU228" i="14"/>
  <c r="AT228" i="14" s="1"/>
  <c r="AS228" i="14"/>
  <c r="AR228" i="14"/>
  <c r="AQ228" i="14"/>
  <c r="BG227" i="14"/>
  <c r="BH227" i="14" s="1"/>
  <c r="BF227" i="14"/>
  <c r="BE227" i="14"/>
  <c r="BD227" i="14"/>
  <c r="BB227" i="14"/>
  <c r="BA227" i="14"/>
  <c r="AZ227" i="14"/>
  <c r="AY227" i="14"/>
  <c r="AW227" i="14"/>
  <c r="AV227" i="14"/>
  <c r="AU227" i="14"/>
  <c r="AS227" i="14"/>
  <c r="AR227" i="14"/>
  <c r="AQ227" i="14"/>
  <c r="BG226" i="14"/>
  <c r="BH226" i="14" s="1"/>
  <c r="BF226" i="14"/>
  <c r="BE226" i="14"/>
  <c r="BD226" i="14"/>
  <c r="BB226" i="14"/>
  <c r="BA226" i="14"/>
  <c r="AZ226" i="14"/>
  <c r="AY226" i="14"/>
  <c r="AW226" i="14"/>
  <c r="AV226" i="14"/>
  <c r="AU226" i="14"/>
  <c r="AS226" i="14"/>
  <c r="AR226" i="14"/>
  <c r="AQ226" i="14"/>
  <c r="BG225" i="14"/>
  <c r="BH225" i="14" s="1"/>
  <c r="BF225" i="14"/>
  <c r="BE225" i="14"/>
  <c r="BD225" i="14"/>
  <c r="BB225" i="14"/>
  <c r="BA225" i="14"/>
  <c r="AZ225" i="14"/>
  <c r="AY225" i="14"/>
  <c r="AW225" i="14"/>
  <c r="AV225" i="14"/>
  <c r="AU225" i="14"/>
  <c r="AT225" i="14" s="1"/>
  <c r="AS225" i="14"/>
  <c r="AR225" i="14"/>
  <c r="AQ225" i="14"/>
  <c r="BG224" i="14"/>
  <c r="BH224" i="14" s="1"/>
  <c r="BF224" i="14"/>
  <c r="BE224" i="14"/>
  <c r="BD224" i="14"/>
  <c r="BB224" i="14"/>
  <c r="BA224" i="14"/>
  <c r="AZ224" i="14"/>
  <c r="AY224" i="14"/>
  <c r="AW224" i="14"/>
  <c r="AV224" i="14"/>
  <c r="AU224" i="14"/>
  <c r="AS224" i="14"/>
  <c r="AR224" i="14"/>
  <c r="AQ224" i="14"/>
  <c r="BG223" i="14"/>
  <c r="BH223" i="14" s="1"/>
  <c r="BF223" i="14"/>
  <c r="BC223" i="14" s="1"/>
  <c r="BE223" i="14"/>
  <c r="BD223" i="14"/>
  <c r="BB223" i="14"/>
  <c r="BA223" i="14"/>
  <c r="AZ223" i="14"/>
  <c r="AY223" i="14"/>
  <c r="AW223" i="14"/>
  <c r="AT223" i="14" s="1"/>
  <c r="AV223" i="14"/>
  <c r="AU223" i="14"/>
  <c r="AS223" i="14"/>
  <c r="AR223" i="14"/>
  <c r="AQ223" i="14"/>
  <c r="BG222" i="14"/>
  <c r="BH222" i="14" s="1"/>
  <c r="BF222" i="14"/>
  <c r="BE222" i="14"/>
  <c r="BD222" i="14"/>
  <c r="BB222" i="14"/>
  <c r="BA222" i="14"/>
  <c r="AZ222" i="14"/>
  <c r="AY222" i="14"/>
  <c r="AW222" i="14"/>
  <c r="AV222" i="14"/>
  <c r="AU222" i="14"/>
  <c r="AS222" i="14"/>
  <c r="AR222" i="14"/>
  <c r="AQ222" i="14"/>
  <c r="BG221" i="14"/>
  <c r="BH221" i="14" s="1"/>
  <c r="BF221" i="14"/>
  <c r="BE221" i="14"/>
  <c r="BD221" i="14"/>
  <c r="BB221" i="14"/>
  <c r="BA221" i="14"/>
  <c r="AZ221" i="14"/>
  <c r="AY221" i="14"/>
  <c r="AW221" i="14"/>
  <c r="AV221" i="14"/>
  <c r="AU221" i="14"/>
  <c r="AS221" i="14"/>
  <c r="AR221" i="14"/>
  <c r="AQ221" i="14"/>
  <c r="BG220" i="14"/>
  <c r="BH220" i="14" s="1"/>
  <c r="BF220" i="14"/>
  <c r="BE220" i="14"/>
  <c r="BD220" i="14"/>
  <c r="BC220" i="14" s="1"/>
  <c r="BB220" i="14"/>
  <c r="BA220" i="14"/>
  <c r="AZ220" i="14"/>
  <c r="AY220" i="14"/>
  <c r="AW220" i="14"/>
  <c r="AV220" i="14"/>
  <c r="AU220" i="14"/>
  <c r="AS220" i="14"/>
  <c r="AR220" i="14"/>
  <c r="AQ220" i="14"/>
  <c r="BG219" i="14"/>
  <c r="BH219" i="14" s="1"/>
  <c r="BF219" i="14"/>
  <c r="BE219" i="14"/>
  <c r="BD219" i="14"/>
  <c r="BB219" i="14"/>
  <c r="BA219" i="14"/>
  <c r="AZ219" i="14"/>
  <c r="AY219" i="14"/>
  <c r="AW219" i="14"/>
  <c r="AV219" i="14"/>
  <c r="AU219" i="14"/>
  <c r="AS219" i="14"/>
  <c r="AR219" i="14"/>
  <c r="AQ219" i="14"/>
  <c r="BG218" i="14"/>
  <c r="BH218" i="14" s="1"/>
  <c r="BF218" i="14"/>
  <c r="BE218" i="14"/>
  <c r="BD218" i="14"/>
  <c r="BB218" i="14"/>
  <c r="BA218" i="14"/>
  <c r="AZ218" i="14"/>
  <c r="AY218" i="14"/>
  <c r="AW218" i="14"/>
  <c r="AV218" i="14"/>
  <c r="AU218" i="14"/>
  <c r="AS218" i="14"/>
  <c r="AR218" i="14"/>
  <c r="AQ218" i="14"/>
  <c r="BG217" i="14"/>
  <c r="BH217" i="14" s="1"/>
  <c r="BF217" i="14"/>
  <c r="BE217" i="14"/>
  <c r="BD217" i="14"/>
  <c r="BB217" i="14"/>
  <c r="BA217" i="14"/>
  <c r="AZ217" i="14"/>
  <c r="AY217" i="14"/>
  <c r="AW217" i="14"/>
  <c r="AV217" i="14"/>
  <c r="AU217" i="14"/>
  <c r="AT217" i="14" s="1"/>
  <c r="AS217" i="14"/>
  <c r="AR217" i="14"/>
  <c r="AQ217" i="14"/>
  <c r="BG216" i="14"/>
  <c r="BH216" i="14" s="1"/>
  <c r="BF216" i="14"/>
  <c r="BE216" i="14"/>
  <c r="BD216" i="14"/>
  <c r="BB216" i="14"/>
  <c r="BA216" i="14"/>
  <c r="AZ216" i="14"/>
  <c r="AY216" i="14"/>
  <c r="AW216" i="14"/>
  <c r="AV216" i="14"/>
  <c r="AU216" i="14"/>
  <c r="AS216" i="14"/>
  <c r="AR216" i="14"/>
  <c r="AQ216" i="14"/>
  <c r="BG215" i="14"/>
  <c r="BH215" i="14" s="1"/>
  <c r="BF215" i="14"/>
  <c r="BE215" i="14"/>
  <c r="BD215" i="14"/>
  <c r="BC215" i="14" s="1"/>
  <c r="BB215" i="14"/>
  <c r="BA215" i="14"/>
  <c r="AZ215" i="14"/>
  <c r="AY215" i="14"/>
  <c r="AW215" i="14"/>
  <c r="AV215" i="14"/>
  <c r="AU215" i="14"/>
  <c r="AT215" i="14" s="1"/>
  <c r="AS215" i="14"/>
  <c r="AR215" i="14"/>
  <c r="AQ215" i="14"/>
  <c r="BH214" i="14"/>
  <c r="BG214" i="14"/>
  <c r="BF214" i="14"/>
  <c r="BE214" i="14"/>
  <c r="BD214" i="14"/>
  <c r="BB214" i="14"/>
  <c r="BA214" i="14"/>
  <c r="AZ214" i="14"/>
  <c r="AY214" i="14"/>
  <c r="AW214" i="14"/>
  <c r="AV214" i="14"/>
  <c r="AU214" i="14"/>
  <c r="AS214" i="14"/>
  <c r="AR214" i="14"/>
  <c r="AQ214" i="14"/>
  <c r="BG213" i="14"/>
  <c r="BH213" i="14" s="1"/>
  <c r="BF213" i="14"/>
  <c r="BE213" i="14"/>
  <c r="BD213" i="14"/>
  <c r="BC213" i="14" s="1"/>
  <c r="BB213" i="14"/>
  <c r="BA213" i="14"/>
  <c r="AZ213" i="14"/>
  <c r="AY213" i="14"/>
  <c r="AW213" i="14"/>
  <c r="AV213" i="14"/>
  <c r="AU213" i="14"/>
  <c r="AS213" i="14"/>
  <c r="AR213" i="14"/>
  <c r="AQ213" i="14"/>
  <c r="BG212" i="14"/>
  <c r="BH212" i="14" s="1"/>
  <c r="BF212" i="14"/>
  <c r="BC212" i="14" s="1"/>
  <c r="BE212" i="14"/>
  <c r="BD212" i="14"/>
  <c r="BB212" i="14"/>
  <c r="BA212" i="14"/>
  <c r="AZ212" i="14"/>
  <c r="AY212" i="14"/>
  <c r="AW212" i="14"/>
  <c r="AV212" i="14"/>
  <c r="AU212" i="14"/>
  <c r="AS212" i="14"/>
  <c r="AR212" i="14"/>
  <c r="AQ212" i="14"/>
  <c r="BG211" i="14"/>
  <c r="BH211" i="14" s="1"/>
  <c r="BF211" i="14"/>
  <c r="BE211" i="14"/>
  <c r="BD211" i="14"/>
  <c r="BB211" i="14"/>
  <c r="BA211" i="14"/>
  <c r="AZ211" i="14"/>
  <c r="AY211" i="14"/>
  <c r="AW211" i="14"/>
  <c r="AV211" i="14"/>
  <c r="AU211" i="14"/>
  <c r="AS211" i="14"/>
  <c r="AR211" i="14"/>
  <c r="AQ211" i="14"/>
  <c r="BG210" i="14"/>
  <c r="BH210" i="14" s="1"/>
  <c r="BF210" i="14"/>
  <c r="BE210" i="14"/>
  <c r="BC210" i="14" s="1"/>
  <c r="BD210" i="14"/>
  <c r="BB210" i="14"/>
  <c r="BA210" i="14"/>
  <c r="AZ210" i="14"/>
  <c r="AY210" i="14"/>
  <c r="AW210" i="14"/>
  <c r="AV210" i="14"/>
  <c r="AU210" i="14"/>
  <c r="AS210" i="14"/>
  <c r="AR210" i="14"/>
  <c r="AQ210" i="14"/>
  <c r="BG209" i="14"/>
  <c r="BH209" i="14" s="1"/>
  <c r="BF209" i="14"/>
  <c r="BE209" i="14"/>
  <c r="BD209" i="14"/>
  <c r="BB209" i="14"/>
  <c r="BA209" i="14"/>
  <c r="AZ209" i="14"/>
  <c r="AY209" i="14"/>
  <c r="AW209" i="14"/>
  <c r="AV209" i="14"/>
  <c r="AU209" i="14"/>
  <c r="AS209" i="14"/>
  <c r="AR209" i="14"/>
  <c r="AQ209" i="14"/>
  <c r="BG208" i="14"/>
  <c r="BH208" i="14" s="1"/>
  <c r="BF208" i="14"/>
  <c r="BE208" i="14"/>
  <c r="BD208" i="14"/>
  <c r="BB208" i="14"/>
  <c r="BA208" i="14"/>
  <c r="AZ208" i="14"/>
  <c r="AY208" i="14"/>
  <c r="AW208" i="14"/>
  <c r="AV208" i="14"/>
  <c r="AU208" i="14"/>
  <c r="AS208" i="14"/>
  <c r="AR208" i="14"/>
  <c r="AQ208" i="14"/>
  <c r="BH207" i="14"/>
  <c r="BG207" i="14"/>
  <c r="BF207" i="14"/>
  <c r="BE207" i="14"/>
  <c r="BD207" i="14"/>
  <c r="BB207" i="14"/>
  <c r="BA207" i="14"/>
  <c r="AZ207" i="14"/>
  <c r="AY207" i="14"/>
  <c r="AW207" i="14"/>
  <c r="AV207" i="14"/>
  <c r="AU207" i="14"/>
  <c r="AT207" i="14" s="1"/>
  <c r="AS207" i="14"/>
  <c r="AR207" i="14"/>
  <c r="AQ207" i="14"/>
  <c r="BH206" i="14"/>
  <c r="BG206" i="14"/>
  <c r="BF206" i="14"/>
  <c r="BE206" i="14"/>
  <c r="BD206" i="14"/>
  <c r="BB206" i="14"/>
  <c r="BA206" i="14"/>
  <c r="AZ206" i="14"/>
  <c r="AY206" i="14"/>
  <c r="AW206" i="14"/>
  <c r="AV206" i="14"/>
  <c r="AU206" i="14"/>
  <c r="AS206" i="14"/>
  <c r="AR206" i="14"/>
  <c r="AQ206" i="14"/>
  <c r="BG205" i="14"/>
  <c r="BH205" i="14" s="1"/>
  <c r="BF205" i="14"/>
  <c r="BE205" i="14"/>
  <c r="BD205" i="14"/>
  <c r="BC205" i="14" s="1"/>
  <c r="BB205" i="14"/>
  <c r="BA205" i="14"/>
  <c r="AZ205" i="14"/>
  <c r="AY205" i="14"/>
  <c r="AW205" i="14"/>
  <c r="AV205" i="14"/>
  <c r="AU205" i="14"/>
  <c r="AS205" i="14"/>
  <c r="AR205" i="14"/>
  <c r="AQ205" i="14"/>
  <c r="BH204" i="14"/>
  <c r="BG204" i="14"/>
  <c r="BF204" i="14"/>
  <c r="BE204" i="14"/>
  <c r="BD204" i="14"/>
  <c r="BB204" i="14"/>
  <c r="BA204" i="14"/>
  <c r="AZ204" i="14"/>
  <c r="AY204" i="14"/>
  <c r="AW204" i="14"/>
  <c r="AV204" i="14"/>
  <c r="AU204" i="14"/>
  <c r="AS204" i="14"/>
  <c r="AR204" i="14"/>
  <c r="AQ204" i="14"/>
  <c r="BG203" i="14"/>
  <c r="BH203" i="14" s="1"/>
  <c r="BF203" i="14"/>
  <c r="BE203" i="14"/>
  <c r="BD203" i="14"/>
  <c r="BC203" i="14" s="1"/>
  <c r="BB203" i="14"/>
  <c r="BA203" i="14"/>
  <c r="AZ203" i="14"/>
  <c r="AY203" i="14"/>
  <c r="AW203" i="14"/>
  <c r="AV203" i="14"/>
  <c r="AU203" i="14"/>
  <c r="AS203" i="14"/>
  <c r="AR203" i="14"/>
  <c r="AQ203" i="14"/>
  <c r="BG202" i="14"/>
  <c r="BH202" i="14" s="1"/>
  <c r="BF202" i="14"/>
  <c r="BE202" i="14"/>
  <c r="BD202" i="14"/>
  <c r="BB202" i="14"/>
  <c r="BA202" i="14"/>
  <c r="AZ202" i="14"/>
  <c r="AY202" i="14"/>
  <c r="AW202" i="14"/>
  <c r="AV202" i="14"/>
  <c r="AU202" i="14"/>
  <c r="AS202" i="14"/>
  <c r="AR202" i="14"/>
  <c r="AQ202" i="14"/>
  <c r="BG201" i="14"/>
  <c r="BH201" i="14" s="1"/>
  <c r="BF201" i="14"/>
  <c r="BE201" i="14"/>
  <c r="BD201" i="14"/>
  <c r="BB201" i="14"/>
  <c r="BA201" i="14"/>
  <c r="AZ201" i="14"/>
  <c r="AY201" i="14"/>
  <c r="AW201" i="14"/>
  <c r="AV201" i="14"/>
  <c r="AU201" i="14"/>
  <c r="AS201" i="14"/>
  <c r="AR201" i="14"/>
  <c r="AQ201" i="14"/>
  <c r="BG200" i="14"/>
  <c r="BH200" i="14" s="1"/>
  <c r="BF200" i="14"/>
  <c r="BE200" i="14"/>
  <c r="BD200" i="14"/>
  <c r="BB200" i="14"/>
  <c r="BA200" i="14"/>
  <c r="AZ200" i="14"/>
  <c r="AY200" i="14"/>
  <c r="AW200" i="14"/>
  <c r="AV200" i="14"/>
  <c r="AU200" i="14"/>
  <c r="AS200" i="14"/>
  <c r="AR200" i="14"/>
  <c r="AQ200" i="14"/>
  <c r="BG199" i="14"/>
  <c r="BH199" i="14" s="1"/>
  <c r="BF199" i="14"/>
  <c r="BE199" i="14"/>
  <c r="BD199" i="14"/>
  <c r="BB199" i="14"/>
  <c r="BA199" i="14"/>
  <c r="AZ199" i="14"/>
  <c r="AY199" i="14"/>
  <c r="AW199" i="14"/>
  <c r="AV199" i="14"/>
  <c r="AU199" i="14"/>
  <c r="AS199" i="14"/>
  <c r="AR199" i="14"/>
  <c r="AQ199" i="14"/>
  <c r="BG198" i="14"/>
  <c r="BH198" i="14" s="1"/>
  <c r="BF198" i="14"/>
  <c r="BE198" i="14"/>
  <c r="BD198" i="14"/>
  <c r="BB198" i="14"/>
  <c r="BA198" i="14"/>
  <c r="AZ198" i="14"/>
  <c r="AY198" i="14"/>
  <c r="AW198" i="14"/>
  <c r="AV198" i="14"/>
  <c r="AU198" i="14"/>
  <c r="AS198" i="14"/>
  <c r="AR198" i="14"/>
  <c r="AQ198" i="14"/>
  <c r="BG197" i="14"/>
  <c r="BH197" i="14" s="1"/>
  <c r="BF197" i="14"/>
  <c r="BE197" i="14"/>
  <c r="BD197" i="14"/>
  <c r="BB197" i="14"/>
  <c r="BA197" i="14"/>
  <c r="AZ197" i="14"/>
  <c r="AY197" i="14"/>
  <c r="AW197" i="14"/>
  <c r="AV197" i="14"/>
  <c r="AU197" i="14"/>
  <c r="AT197" i="14" s="1"/>
  <c r="AS197" i="14"/>
  <c r="AR197" i="14"/>
  <c r="AQ197" i="14"/>
  <c r="BG196" i="14"/>
  <c r="BH196" i="14" s="1"/>
  <c r="BF196" i="14"/>
  <c r="BE196" i="14"/>
  <c r="BD196" i="14"/>
  <c r="BB196" i="14"/>
  <c r="BA196" i="14"/>
  <c r="AZ196" i="14"/>
  <c r="AY196" i="14"/>
  <c r="AW196" i="14"/>
  <c r="AV196" i="14"/>
  <c r="AU196" i="14"/>
  <c r="AS196" i="14"/>
  <c r="AR196" i="14"/>
  <c r="AQ196" i="14"/>
  <c r="BG195" i="14"/>
  <c r="BH195" i="14" s="1"/>
  <c r="BF195" i="14"/>
  <c r="BE195" i="14"/>
  <c r="BD195" i="14"/>
  <c r="BC195" i="14" s="1"/>
  <c r="BB195" i="14"/>
  <c r="BA195" i="14"/>
  <c r="AZ195" i="14"/>
  <c r="AY195" i="14"/>
  <c r="AW195" i="14"/>
  <c r="AV195" i="14"/>
  <c r="AU195" i="14"/>
  <c r="AS195" i="14"/>
  <c r="AR195" i="14"/>
  <c r="AQ195" i="14"/>
  <c r="BG194" i="14"/>
  <c r="BH194" i="14" s="1"/>
  <c r="BF194" i="14"/>
  <c r="BE194" i="14"/>
  <c r="BD194" i="14"/>
  <c r="BB194" i="14"/>
  <c r="BA194" i="14"/>
  <c r="AZ194" i="14"/>
  <c r="AY194" i="14"/>
  <c r="AW194" i="14"/>
  <c r="AV194" i="14"/>
  <c r="AU194" i="14"/>
  <c r="AS194" i="14"/>
  <c r="AR194" i="14"/>
  <c r="AQ194" i="14"/>
  <c r="BG193" i="14"/>
  <c r="BH193" i="14" s="1"/>
  <c r="BF193" i="14"/>
  <c r="BE193" i="14"/>
  <c r="BD193" i="14"/>
  <c r="BB193" i="14"/>
  <c r="BA193" i="14"/>
  <c r="AZ193" i="14"/>
  <c r="AY193" i="14"/>
  <c r="AW193" i="14"/>
  <c r="AV193" i="14"/>
  <c r="AU193" i="14"/>
  <c r="AT193" i="14" s="1"/>
  <c r="AS193" i="14"/>
  <c r="AR193" i="14"/>
  <c r="AQ193" i="14"/>
  <c r="BG192" i="14"/>
  <c r="BH192" i="14" s="1"/>
  <c r="BF192" i="14"/>
  <c r="BE192" i="14"/>
  <c r="BD192" i="14"/>
  <c r="BC192" i="14" s="1"/>
  <c r="BB192" i="14"/>
  <c r="BA192" i="14"/>
  <c r="AZ192" i="14"/>
  <c r="AY192" i="14"/>
  <c r="AW192" i="14"/>
  <c r="AV192" i="14"/>
  <c r="AU192" i="14"/>
  <c r="AS192" i="14"/>
  <c r="AR192" i="14"/>
  <c r="AQ192" i="14"/>
  <c r="BG191" i="14"/>
  <c r="BH191" i="14" s="1"/>
  <c r="BF191" i="14"/>
  <c r="BE191" i="14"/>
  <c r="BD191" i="14"/>
  <c r="BB191" i="14"/>
  <c r="BA191" i="14"/>
  <c r="AZ191" i="14"/>
  <c r="AY191" i="14"/>
  <c r="AW191" i="14"/>
  <c r="AV191" i="14"/>
  <c r="AU191" i="14"/>
  <c r="AT191" i="14" s="1"/>
  <c r="AS191" i="14"/>
  <c r="AR191" i="14"/>
  <c r="AQ191" i="14"/>
  <c r="BH190" i="14"/>
  <c r="BG190" i="14"/>
  <c r="BF190" i="14"/>
  <c r="BE190" i="14"/>
  <c r="BD190" i="14"/>
  <c r="BC190" i="14" s="1"/>
  <c r="BB190" i="14"/>
  <c r="BA190" i="14"/>
  <c r="AZ190" i="14"/>
  <c r="AY190" i="14"/>
  <c r="AW190" i="14"/>
  <c r="AV190" i="14"/>
  <c r="AU190" i="14"/>
  <c r="AS190" i="14"/>
  <c r="AR190" i="14"/>
  <c r="AQ190" i="14"/>
  <c r="BG189" i="14"/>
  <c r="BH189" i="14" s="1"/>
  <c r="BF189" i="14"/>
  <c r="BE189" i="14"/>
  <c r="BD189" i="14"/>
  <c r="BB189" i="14"/>
  <c r="BA189" i="14"/>
  <c r="AZ189" i="14"/>
  <c r="AY189" i="14"/>
  <c r="AW189" i="14"/>
  <c r="AV189" i="14"/>
  <c r="AU189" i="14"/>
  <c r="AS189" i="14"/>
  <c r="AR189" i="14"/>
  <c r="AQ189" i="14"/>
  <c r="BG188" i="14"/>
  <c r="BH188" i="14" s="1"/>
  <c r="BF188" i="14"/>
  <c r="BC188" i="14" s="1"/>
  <c r="BE188" i="14"/>
  <c r="BD188" i="14"/>
  <c r="BB188" i="14"/>
  <c r="BA188" i="14"/>
  <c r="AZ188" i="14"/>
  <c r="AY188" i="14"/>
  <c r="AW188" i="14"/>
  <c r="AV188" i="14"/>
  <c r="AU188" i="14"/>
  <c r="AS188" i="14"/>
  <c r="AR188" i="14"/>
  <c r="AQ188" i="14"/>
  <c r="BH187" i="14"/>
  <c r="BG187" i="14"/>
  <c r="BF187" i="14"/>
  <c r="BE187" i="14"/>
  <c r="BD187" i="14"/>
  <c r="BB187" i="14"/>
  <c r="BA187" i="14"/>
  <c r="AZ187" i="14"/>
  <c r="AY187" i="14"/>
  <c r="AW187" i="14"/>
  <c r="AV187" i="14"/>
  <c r="AU187" i="14"/>
  <c r="AS187" i="14"/>
  <c r="AR187" i="14"/>
  <c r="AQ187" i="14"/>
  <c r="BG186" i="14"/>
  <c r="BH186" i="14" s="1"/>
  <c r="BF186" i="14"/>
  <c r="BE186" i="14"/>
  <c r="BD186" i="14"/>
  <c r="BB186" i="14"/>
  <c r="BA186" i="14"/>
  <c r="AZ186" i="14"/>
  <c r="AY186" i="14"/>
  <c r="AW186" i="14"/>
  <c r="AV186" i="14"/>
  <c r="AU186" i="14"/>
  <c r="AS186" i="14"/>
  <c r="AR186" i="14"/>
  <c r="AQ186" i="14"/>
  <c r="BG185" i="14"/>
  <c r="BH185" i="14" s="1"/>
  <c r="BF185" i="14"/>
  <c r="BE185" i="14"/>
  <c r="BC185" i="14" s="1"/>
  <c r="BD185" i="14"/>
  <c r="BB185" i="14"/>
  <c r="BA185" i="14"/>
  <c r="AZ185" i="14"/>
  <c r="AY185" i="14"/>
  <c r="AW185" i="14"/>
  <c r="AV185" i="14"/>
  <c r="AU185" i="14"/>
  <c r="AS185" i="14"/>
  <c r="AR185" i="14"/>
  <c r="AQ185" i="14"/>
  <c r="BG184" i="14"/>
  <c r="BH184" i="14" s="1"/>
  <c r="BF184" i="14"/>
  <c r="BE184" i="14"/>
  <c r="BD184" i="14"/>
  <c r="BB184" i="14"/>
  <c r="BA184" i="14"/>
  <c r="AZ184" i="14"/>
  <c r="AY184" i="14"/>
  <c r="AW184" i="14"/>
  <c r="AV184" i="14"/>
  <c r="AU184" i="14"/>
  <c r="AS184" i="14"/>
  <c r="AR184" i="14"/>
  <c r="AQ184" i="14"/>
  <c r="BG183" i="14"/>
  <c r="BH183" i="14" s="1"/>
  <c r="BF183" i="14"/>
  <c r="BE183" i="14"/>
  <c r="BD183" i="14"/>
  <c r="BB183" i="14"/>
  <c r="BA183" i="14"/>
  <c r="AZ183" i="14"/>
  <c r="AY183" i="14"/>
  <c r="AW183" i="14"/>
  <c r="AV183" i="14"/>
  <c r="AU183" i="14"/>
  <c r="AS183" i="14"/>
  <c r="AR183" i="14"/>
  <c r="AQ183" i="14"/>
  <c r="BG182" i="14"/>
  <c r="BH182" i="14" s="1"/>
  <c r="BF182" i="14"/>
  <c r="BE182" i="14"/>
  <c r="BD182" i="14"/>
  <c r="BB182" i="14"/>
  <c r="BA182" i="14"/>
  <c r="AZ182" i="14"/>
  <c r="AY182" i="14"/>
  <c r="AW182" i="14"/>
  <c r="AV182" i="14"/>
  <c r="AU182" i="14"/>
  <c r="AS182" i="14"/>
  <c r="AR182" i="14"/>
  <c r="AQ182" i="14"/>
  <c r="BG181" i="14"/>
  <c r="BH181" i="14" s="1"/>
  <c r="BF181" i="14"/>
  <c r="BE181" i="14"/>
  <c r="BD181" i="14"/>
  <c r="BB181" i="14"/>
  <c r="BA181" i="14"/>
  <c r="AZ181" i="14"/>
  <c r="AY181" i="14"/>
  <c r="AW181" i="14"/>
  <c r="AV181" i="14"/>
  <c r="AU181" i="14"/>
  <c r="AS181" i="14"/>
  <c r="AR181" i="14"/>
  <c r="AQ181" i="14"/>
  <c r="BG180" i="14"/>
  <c r="BH180" i="14" s="1"/>
  <c r="BF180" i="14"/>
  <c r="BE180" i="14"/>
  <c r="BD180" i="14"/>
  <c r="BB180" i="14"/>
  <c r="BA180" i="14"/>
  <c r="AZ180" i="14"/>
  <c r="AY180" i="14"/>
  <c r="AW180" i="14"/>
  <c r="AV180" i="14"/>
  <c r="AU180" i="14"/>
  <c r="AS180" i="14"/>
  <c r="AR180" i="14"/>
  <c r="AQ180" i="14"/>
  <c r="BG179" i="14"/>
  <c r="BH179" i="14" s="1"/>
  <c r="BF179" i="14"/>
  <c r="BE179" i="14"/>
  <c r="BD179" i="14"/>
  <c r="BB179" i="14"/>
  <c r="BA179" i="14"/>
  <c r="AZ179" i="14"/>
  <c r="AY179" i="14"/>
  <c r="AW179" i="14"/>
  <c r="AV179" i="14"/>
  <c r="AU179" i="14"/>
  <c r="AS179" i="14"/>
  <c r="AR179" i="14"/>
  <c r="AQ179" i="14"/>
  <c r="BG178" i="14"/>
  <c r="BH178" i="14" s="1"/>
  <c r="BF178" i="14"/>
  <c r="BE178" i="14"/>
  <c r="BD178" i="14"/>
  <c r="BB178" i="14"/>
  <c r="BA178" i="14"/>
  <c r="AZ178" i="14"/>
  <c r="AY178" i="14"/>
  <c r="AW178" i="14"/>
  <c r="AV178" i="14"/>
  <c r="AU178" i="14"/>
  <c r="AS178" i="14"/>
  <c r="AR178" i="14"/>
  <c r="AQ178" i="14"/>
  <c r="BG177" i="14"/>
  <c r="BH177" i="14" s="1"/>
  <c r="BF177" i="14"/>
  <c r="BE177" i="14"/>
  <c r="BD177" i="14"/>
  <c r="BB177" i="14"/>
  <c r="BA177" i="14"/>
  <c r="AZ177" i="14"/>
  <c r="AY177" i="14"/>
  <c r="AW177" i="14"/>
  <c r="AV177" i="14"/>
  <c r="AU177" i="14"/>
  <c r="AS177" i="14"/>
  <c r="AR177" i="14"/>
  <c r="AQ177" i="14"/>
  <c r="BH176" i="14"/>
  <c r="BG176" i="14"/>
  <c r="BF176" i="14"/>
  <c r="BE176" i="14"/>
  <c r="BD176" i="14"/>
  <c r="BB176" i="14"/>
  <c r="BA176" i="14"/>
  <c r="AZ176" i="14"/>
  <c r="AY176" i="14"/>
  <c r="AW176" i="14"/>
  <c r="AV176" i="14"/>
  <c r="AU176" i="14"/>
  <c r="AS176" i="14"/>
  <c r="AR176" i="14"/>
  <c r="AQ176" i="14"/>
  <c r="BH175" i="14"/>
  <c r="BG175" i="14"/>
  <c r="BF175" i="14"/>
  <c r="BE175" i="14"/>
  <c r="BD175" i="14"/>
  <c r="BB175" i="14"/>
  <c r="BA175" i="14"/>
  <c r="AZ175" i="14"/>
  <c r="AY175" i="14"/>
  <c r="AW175" i="14"/>
  <c r="AV175" i="14"/>
  <c r="AU175" i="14"/>
  <c r="AS175" i="14"/>
  <c r="AR175" i="14"/>
  <c r="AQ175" i="14"/>
  <c r="BG174" i="14"/>
  <c r="BH174" i="14" s="1"/>
  <c r="BF174" i="14"/>
  <c r="BE174" i="14"/>
  <c r="BD174" i="14"/>
  <c r="BB174" i="14"/>
  <c r="BA174" i="14"/>
  <c r="AZ174" i="14"/>
  <c r="AY174" i="14"/>
  <c r="AW174" i="14"/>
  <c r="AV174" i="14"/>
  <c r="AU174" i="14"/>
  <c r="AS174" i="14"/>
  <c r="AR174" i="14"/>
  <c r="AQ174" i="14"/>
  <c r="BG173" i="14"/>
  <c r="BH173" i="14" s="1"/>
  <c r="BF173" i="14"/>
  <c r="BE173" i="14"/>
  <c r="BD173" i="14"/>
  <c r="BC173" i="14" s="1"/>
  <c r="BB173" i="14"/>
  <c r="BA173" i="14"/>
  <c r="AZ173" i="14"/>
  <c r="AY173" i="14"/>
  <c r="AW173" i="14"/>
  <c r="AV173" i="14"/>
  <c r="AU173" i="14"/>
  <c r="AS173" i="14"/>
  <c r="AR173" i="14"/>
  <c r="AQ173" i="14"/>
  <c r="BG172" i="14"/>
  <c r="BH172" i="14" s="1"/>
  <c r="BF172" i="14"/>
  <c r="BE172" i="14"/>
  <c r="BD172" i="14"/>
  <c r="BB172" i="14"/>
  <c r="BA172" i="14"/>
  <c r="AZ172" i="14"/>
  <c r="AY172" i="14"/>
  <c r="AW172" i="14"/>
  <c r="AV172" i="14"/>
  <c r="AU172" i="14"/>
  <c r="AT172" i="14" s="1"/>
  <c r="AS172" i="14"/>
  <c r="AR172" i="14"/>
  <c r="AQ172" i="14"/>
  <c r="BG171" i="14"/>
  <c r="BH171" i="14" s="1"/>
  <c r="BF171" i="14"/>
  <c r="BE171" i="14"/>
  <c r="BD171" i="14"/>
  <c r="BB171" i="14"/>
  <c r="BA171" i="14"/>
  <c r="AZ171" i="14"/>
  <c r="AY171" i="14"/>
  <c r="AW171" i="14"/>
  <c r="AV171" i="14"/>
  <c r="AU171" i="14"/>
  <c r="AS171" i="14"/>
  <c r="AR171" i="14"/>
  <c r="AQ171" i="14"/>
  <c r="BG170" i="14"/>
  <c r="BH170" i="14" s="1"/>
  <c r="BF170" i="14"/>
  <c r="BE170" i="14"/>
  <c r="BD170" i="14"/>
  <c r="BB170" i="14"/>
  <c r="BA170" i="14"/>
  <c r="AZ170" i="14"/>
  <c r="AY170" i="14"/>
  <c r="AW170" i="14"/>
  <c r="AV170" i="14"/>
  <c r="AU170" i="14"/>
  <c r="AS170" i="14"/>
  <c r="AR170" i="14"/>
  <c r="AQ170" i="14"/>
  <c r="BG169" i="14"/>
  <c r="BH169" i="14" s="1"/>
  <c r="BF169" i="14"/>
  <c r="BE169" i="14"/>
  <c r="BD169" i="14"/>
  <c r="BB169" i="14"/>
  <c r="BA169" i="14"/>
  <c r="AZ169" i="14"/>
  <c r="AY169" i="14"/>
  <c r="AW169" i="14"/>
  <c r="AV169" i="14"/>
  <c r="AU169" i="14"/>
  <c r="AT169" i="14" s="1"/>
  <c r="AS169" i="14"/>
  <c r="AR169" i="14"/>
  <c r="AQ169" i="14"/>
  <c r="BG168" i="14"/>
  <c r="BH168" i="14" s="1"/>
  <c r="BF168" i="14"/>
  <c r="BE168" i="14"/>
  <c r="BD168" i="14"/>
  <c r="BB168" i="14"/>
  <c r="BA168" i="14"/>
  <c r="AZ168" i="14"/>
  <c r="AY168" i="14"/>
  <c r="AW168" i="14"/>
  <c r="AV168" i="14"/>
  <c r="AU168" i="14"/>
  <c r="AS168" i="14"/>
  <c r="AR168" i="14"/>
  <c r="AQ168" i="14"/>
  <c r="BH167" i="14"/>
  <c r="BG167" i="14"/>
  <c r="BF167" i="14"/>
  <c r="BE167" i="14"/>
  <c r="BD167" i="14"/>
  <c r="BC167" i="14" s="1"/>
  <c r="BB167" i="14"/>
  <c r="BA167" i="14"/>
  <c r="AZ167" i="14"/>
  <c r="AY167" i="14"/>
  <c r="AW167" i="14"/>
  <c r="AV167" i="14"/>
  <c r="AU167" i="14"/>
  <c r="AS167" i="14"/>
  <c r="AR167" i="14"/>
  <c r="AQ167" i="14"/>
  <c r="BH166" i="14"/>
  <c r="BG166" i="14"/>
  <c r="BF166" i="14"/>
  <c r="BE166" i="14"/>
  <c r="BD166" i="14"/>
  <c r="BB166" i="14"/>
  <c r="BA166" i="14"/>
  <c r="AZ166" i="14"/>
  <c r="AY166" i="14"/>
  <c r="AW166" i="14"/>
  <c r="AV166" i="14"/>
  <c r="AU166" i="14"/>
  <c r="AS166" i="14"/>
  <c r="AR166" i="14"/>
  <c r="AQ166" i="14"/>
  <c r="BG165" i="14"/>
  <c r="BH165" i="14" s="1"/>
  <c r="BF165" i="14"/>
  <c r="BE165" i="14"/>
  <c r="BD165" i="14"/>
  <c r="BB165" i="14"/>
  <c r="BA165" i="14"/>
  <c r="AZ165" i="14"/>
  <c r="AY165" i="14"/>
  <c r="AW165" i="14"/>
  <c r="AV165" i="14"/>
  <c r="AU165" i="14"/>
  <c r="AS165" i="14"/>
  <c r="AR165" i="14"/>
  <c r="AQ165" i="14"/>
  <c r="BG164" i="14"/>
  <c r="BH164" i="14" s="1"/>
  <c r="BF164" i="14"/>
  <c r="BE164" i="14"/>
  <c r="BD164" i="14"/>
  <c r="BC164" i="14" s="1"/>
  <c r="BB164" i="14"/>
  <c r="BA164" i="14"/>
  <c r="AZ164" i="14"/>
  <c r="AY164" i="14"/>
  <c r="AW164" i="14"/>
  <c r="AV164" i="14"/>
  <c r="AU164" i="14"/>
  <c r="AS164" i="14"/>
  <c r="AR164" i="14"/>
  <c r="AQ164" i="14"/>
  <c r="BH163" i="14"/>
  <c r="BG163" i="14"/>
  <c r="BF163" i="14"/>
  <c r="BE163" i="14"/>
  <c r="BD163" i="14"/>
  <c r="BC163" i="14" s="1"/>
  <c r="BB163" i="14"/>
  <c r="BA163" i="14"/>
  <c r="AZ163" i="14"/>
  <c r="AY163" i="14"/>
  <c r="AW163" i="14"/>
  <c r="AV163" i="14"/>
  <c r="AU163" i="14"/>
  <c r="AS163" i="14"/>
  <c r="AR163" i="14"/>
  <c r="AQ163" i="14"/>
  <c r="BG162" i="14"/>
  <c r="BH162" i="14" s="1"/>
  <c r="BF162" i="14"/>
  <c r="BE162" i="14"/>
  <c r="BD162" i="14"/>
  <c r="BB162" i="14"/>
  <c r="BA162" i="14"/>
  <c r="AZ162" i="14"/>
  <c r="AY162" i="14"/>
  <c r="AW162" i="14"/>
  <c r="AV162" i="14"/>
  <c r="AU162" i="14"/>
  <c r="AS162" i="14"/>
  <c r="AR162" i="14"/>
  <c r="AQ162" i="14"/>
  <c r="BG161" i="14"/>
  <c r="BH161" i="14" s="1"/>
  <c r="BC161" i="14"/>
  <c r="BF161" i="14"/>
  <c r="BE161" i="14"/>
  <c r="BD161" i="14"/>
  <c r="BB161" i="14"/>
  <c r="BA161" i="14"/>
  <c r="AZ161" i="14"/>
  <c r="AY161" i="14"/>
  <c r="AW161" i="14"/>
  <c r="AV161" i="14"/>
  <c r="AU161" i="14"/>
  <c r="AS161" i="14"/>
  <c r="AR161" i="14"/>
  <c r="AQ161" i="14"/>
  <c r="BG160" i="14"/>
  <c r="BH160" i="14" s="1"/>
  <c r="BF160" i="14"/>
  <c r="BC160" i="14" s="1"/>
  <c r="BE160" i="14"/>
  <c r="BD160" i="14"/>
  <c r="BB160" i="14"/>
  <c r="BA160" i="14"/>
  <c r="AZ160" i="14"/>
  <c r="AY160" i="14"/>
  <c r="AW160" i="14"/>
  <c r="AV160" i="14"/>
  <c r="AU160" i="14"/>
  <c r="AS160" i="14"/>
  <c r="AR160" i="14"/>
  <c r="AQ160" i="14"/>
  <c r="BG159" i="14"/>
  <c r="BH159" i="14" s="1"/>
  <c r="BF159" i="14"/>
  <c r="BE159" i="14"/>
  <c r="BD159" i="14"/>
  <c r="BB159" i="14"/>
  <c r="BA159" i="14"/>
  <c r="AZ159" i="14"/>
  <c r="AY159" i="14"/>
  <c r="AW159" i="14"/>
  <c r="AV159" i="14"/>
  <c r="AU159" i="14"/>
  <c r="AT159" i="14" s="1"/>
  <c r="AS159" i="14"/>
  <c r="AR159" i="14"/>
  <c r="AQ159" i="14"/>
  <c r="BG158" i="14"/>
  <c r="BH158" i="14" s="1"/>
  <c r="BF158" i="14"/>
  <c r="BE158" i="14"/>
  <c r="BD158" i="14"/>
  <c r="BB158" i="14"/>
  <c r="BA158" i="14"/>
  <c r="AZ158" i="14"/>
  <c r="AY158" i="14"/>
  <c r="AW158" i="14"/>
  <c r="AV158" i="14"/>
  <c r="AU158" i="14"/>
  <c r="AS158" i="14"/>
  <c r="AR158" i="14"/>
  <c r="AQ158" i="14"/>
  <c r="BG157" i="14"/>
  <c r="BH157" i="14" s="1"/>
  <c r="BF157" i="14"/>
  <c r="BE157" i="14"/>
  <c r="BD157" i="14"/>
  <c r="BB157" i="14"/>
  <c r="BA157" i="14"/>
  <c r="AZ157" i="14"/>
  <c r="AY157" i="14"/>
  <c r="AW157" i="14"/>
  <c r="AV157" i="14"/>
  <c r="AU157" i="14"/>
  <c r="AS157" i="14"/>
  <c r="AR157" i="14"/>
  <c r="AQ157" i="14"/>
  <c r="BG156" i="14"/>
  <c r="BH156" i="14" s="1"/>
  <c r="BF156" i="14"/>
  <c r="BE156" i="14"/>
  <c r="BD156" i="14"/>
  <c r="BC156" i="14" s="1"/>
  <c r="BB156" i="14"/>
  <c r="BA156" i="14"/>
  <c r="AZ156" i="14"/>
  <c r="AY156" i="14"/>
  <c r="AW156" i="14"/>
  <c r="AV156" i="14"/>
  <c r="AU156" i="14"/>
  <c r="AT156" i="14" s="1"/>
  <c r="AS156" i="14"/>
  <c r="AR156" i="14"/>
  <c r="AQ156" i="14"/>
  <c r="BH155" i="14"/>
  <c r="BG155" i="14"/>
  <c r="BF155" i="14"/>
  <c r="BE155" i="14"/>
  <c r="BD155" i="14"/>
  <c r="BB155" i="14"/>
  <c r="BA155" i="14"/>
  <c r="AZ155" i="14"/>
  <c r="AY155" i="14"/>
  <c r="AW155" i="14"/>
  <c r="AV155" i="14"/>
  <c r="AU155" i="14"/>
  <c r="AS155" i="14"/>
  <c r="AR155" i="14"/>
  <c r="AQ155" i="14"/>
  <c r="BG154" i="14"/>
  <c r="BH154" i="14" s="1"/>
  <c r="BF154" i="14"/>
  <c r="BE154" i="14"/>
  <c r="BD154" i="14"/>
  <c r="BB154" i="14"/>
  <c r="BA154" i="14"/>
  <c r="AZ154" i="14"/>
  <c r="AY154" i="14"/>
  <c r="AW154" i="14"/>
  <c r="AV154" i="14"/>
  <c r="AU154" i="14"/>
  <c r="AS154" i="14"/>
  <c r="AR154" i="14"/>
  <c r="AQ154" i="14"/>
  <c r="BG153" i="14"/>
  <c r="BH153" i="14" s="1"/>
  <c r="BF153" i="14"/>
  <c r="BE153" i="14"/>
  <c r="BD153" i="14"/>
  <c r="BB153" i="14"/>
  <c r="BA153" i="14"/>
  <c r="AZ153" i="14"/>
  <c r="AY153" i="14"/>
  <c r="AW153" i="14"/>
  <c r="AV153" i="14"/>
  <c r="AU153" i="14"/>
  <c r="AS153" i="14"/>
  <c r="AR153" i="14"/>
  <c r="AQ153" i="14"/>
  <c r="BG152" i="14"/>
  <c r="BH152" i="14" s="1"/>
  <c r="BF152" i="14"/>
  <c r="BE152" i="14"/>
  <c r="BD152" i="14"/>
  <c r="BB152" i="14"/>
  <c r="BA152" i="14"/>
  <c r="AZ152" i="14"/>
  <c r="AY152" i="14"/>
  <c r="AW152" i="14"/>
  <c r="AV152" i="14"/>
  <c r="AU152" i="14"/>
  <c r="AS152" i="14"/>
  <c r="AR152" i="14"/>
  <c r="AQ152" i="14"/>
  <c r="BG151" i="14"/>
  <c r="BH151" i="14" s="1"/>
  <c r="BF151" i="14"/>
  <c r="BE151" i="14"/>
  <c r="BD151" i="14"/>
  <c r="BB151" i="14"/>
  <c r="BA151" i="14"/>
  <c r="AZ151" i="14"/>
  <c r="AY151" i="14"/>
  <c r="AW151" i="14"/>
  <c r="AV151" i="14"/>
  <c r="AU151" i="14"/>
  <c r="AT151" i="14" s="1"/>
  <c r="AS151" i="14"/>
  <c r="AR151" i="14"/>
  <c r="AQ151" i="14"/>
  <c r="BG150" i="14"/>
  <c r="BH150" i="14" s="1"/>
  <c r="BF150" i="14"/>
  <c r="BE150" i="14"/>
  <c r="BD150" i="14"/>
  <c r="BB150" i="14"/>
  <c r="BA150" i="14"/>
  <c r="AZ150" i="14"/>
  <c r="AY150" i="14"/>
  <c r="AW150" i="14"/>
  <c r="AV150" i="14"/>
  <c r="AU150" i="14"/>
  <c r="AS150" i="14"/>
  <c r="AR150" i="14"/>
  <c r="AQ150" i="14"/>
  <c r="BG149" i="14"/>
  <c r="BH149" i="14" s="1"/>
  <c r="BF149" i="14"/>
  <c r="BE149" i="14"/>
  <c r="BD149" i="14"/>
  <c r="BB149" i="14"/>
  <c r="BA149" i="14"/>
  <c r="AZ149" i="14"/>
  <c r="AY149" i="14"/>
  <c r="AW149" i="14"/>
  <c r="AV149" i="14"/>
  <c r="AU149" i="14"/>
  <c r="AS149" i="14"/>
  <c r="AR149" i="14"/>
  <c r="AQ149" i="14"/>
  <c r="BG148" i="14"/>
  <c r="BH148" i="14" s="1"/>
  <c r="BF148" i="14"/>
  <c r="BE148" i="14"/>
  <c r="BD148" i="14"/>
  <c r="BC148" i="14" s="1"/>
  <c r="BB148" i="14"/>
  <c r="BA148" i="14"/>
  <c r="AZ148" i="14"/>
  <c r="AY148" i="14"/>
  <c r="AW148" i="14"/>
  <c r="AV148" i="14"/>
  <c r="AU148" i="14"/>
  <c r="AT148" i="14" s="1"/>
  <c r="AS148" i="14"/>
  <c r="AR148" i="14"/>
  <c r="AQ148" i="14"/>
  <c r="BG147" i="14"/>
  <c r="BH147" i="14" s="1"/>
  <c r="BF147" i="14"/>
  <c r="BE147" i="14"/>
  <c r="BD147" i="14"/>
  <c r="BB147" i="14"/>
  <c r="BA147" i="14"/>
  <c r="AZ147" i="14"/>
  <c r="AY147" i="14"/>
  <c r="AW147" i="14"/>
  <c r="AV147" i="14"/>
  <c r="AU147" i="14"/>
  <c r="AS147" i="14"/>
  <c r="AR147" i="14"/>
  <c r="AQ147" i="14"/>
  <c r="BG146" i="14"/>
  <c r="BH146" i="14" s="1"/>
  <c r="BF146" i="14"/>
  <c r="BE146" i="14"/>
  <c r="BD146" i="14"/>
  <c r="BB146" i="14"/>
  <c r="BA146" i="14"/>
  <c r="AZ146" i="14"/>
  <c r="AY146" i="14"/>
  <c r="AW146" i="14"/>
  <c r="AV146" i="14"/>
  <c r="AU146" i="14"/>
  <c r="AS146" i="14"/>
  <c r="AR146" i="14"/>
  <c r="AQ146" i="14"/>
  <c r="BG145" i="14"/>
  <c r="BH145" i="14" s="1"/>
  <c r="BF145" i="14"/>
  <c r="BE145" i="14"/>
  <c r="BD145" i="14"/>
  <c r="BB145" i="14"/>
  <c r="BA145" i="14"/>
  <c r="AZ145" i="14"/>
  <c r="AY145" i="14"/>
  <c r="AW145" i="14"/>
  <c r="AV145" i="14"/>
  <c r="AU145" i="14"/>
  <c r="AS145" i="14"/>
  <c r="AR145" i="14"/>
  <c r="AQ145" i="14"/>
  <c r="BG144" i="14"/>
  <c r="BH144" i="14" s="1"/>
  <c r="BF144" i="14"/>
  <c r="BE144" i="14"/>
  <c r="BD144" i="14"/>
  <c r="BC144" i="14" s="1"/>
  <c r="BB144" i="14"/>
  <c r="BA144" i="14"/>
  <c r="AZ144" i="14"/>
  <c r="AY144" i="14"/>
  <c r="AW144" i="14"/>
  <c r="AV144" i="14"/>
  <c r="AU144" i="14"/>
  <c r="AS144" i="14"/>
  <c r="AR144" i="14"/>
  <c r="AQ144" i="14"/>
  <c r="BG143" i="14"/>
  <c r="BH143" i="14" s="1"/>
  <c r="BF143" i="14"/>
  <c r="BE143" i="14"/>
  <c r="BD143" i="14"/>
  <c r="BB143" i="14"/>
  <c r="BA143" i="14"/>
  <c r="AZ143" i="14"/>
  <c r="AY143" i="14"/>
  <c r="AW143" i="14"/>
  <c r="AV143" i="14"/>
  <c r="AT143" i="14" s="1"/>
  <c r="AU143" i="14"/>
  <c r="AS143" i="14"/>
  <c r="AR143" i="14"/>
  <c r="AQ143" i="14"/>
  <c r="BG142" i="14"/>
  <c r="BH142" i="14" s="1"/>
  <c r="BF142" i="14"/>
  <c r="BE142" i="14"/>
  <c r="BD142" i="14"/>
  <c r="BB142" i="14"/>
  <c r="BA142" i="14"/>
  <c r="AZ142" i="14"/>
  <c r="AY142" i="14"/>
  <c r="AW142" i="14"/>
  <c r="AV142" i="14"/>
  <c r="AU142" i="14"/>
  <c r="AS142" i="14"/>
  <c r="AR142" i="14"/>
  <c r="AQ142" i="14"/>
  <c r="BG141" i="14"/>
  <c r="BH141" i="14" s="1"/>
  <c r="BF141" i="14"/>
  <c r="BE141" i="14"/>
  <c r="BD141" i="14"/>
  <c r="BB141" i="14"/>
  <c r="BA141" i="14"/>
  <c r="AZ141" i="14"/>
  <c r="AY141" i="14"/>
  <c r="AW141" i="14"/>
  <c r="AV141" i="14"/>
  <c r="AU141" i="14"/>
  <c r="AS141" i="14"/>
  <c r="AR141" i="14"/>
  <c r="AQ141" i="14"/>
  <c r="BG140" i="14"/>
  <c r="BH140" i="14" s="1"/>
  <c r="BF140" i="14"/>
  <c r="BE140" i="14"/>
  <c r="BD140" i="14"/>
  <c r="BB140" i="14"/>
  <c r="BA140" i="14"/>
  <c r="AZ140" i="14"/>
  <c r="AY140" i="14"/>
  <c r="AW140" i="14"/>
  <c r="AV140" i="14"/>
  <c r="AU140" i="14"/>
  <c r="AS140" i="14"/>
  <c r="AR140" i="14"/>
  <c r="AQ140" i="14"/>
  <c r="BG139" i="14"/>
  <c r="BH139" i="14" s="1"/>
  <c r="BF139" i="14"/>
  <c r="BE139" i="14"/>
  <c r="BD139" i="14"/>
  <c r="BB139" i="14"/>
  <c r="BA139" i="14"/>
  <c r="AZ139" i="14"/>
  <c r="AY139" i="14"/>
  <c r="AW139" i="14"/>
  <c r="AV139" i="14"/>
  <c r="AU139" i="14"/>
  <c r="AS139" i="14"/>
  <c r="AR139" i="14"/>
  <c r="AQ139" i="14"/>
  <c r="BG138" i="14"/>
  <c r="BH138" i="14" s="1"/>
  <c r="BF138" i="14"/>
  <c r="BE138" i="14"/>
  <c r="BD138" i="14"/>
  <c r="BB138" i="14"/>
  <c r="BA138" i="14"/>
  <c r="AZ138" i="14"/>
  <c r="AY138" i="14"/>
  <c r="AW138" i="14"/>
  <c r="AV138" i="14"/>
  <c r="AU138" i="14"/>
  <c r="AS138" i="14"/>
  <c r="AR138" i="14"/>
  <c r="AQ138" i="14"/>
  <c r="BG137" i="14"/>
  <c r="BH137" i="14" s="1"/>
  <c r="BF137" i="14"/>
  <c r="BE137" i="14"/>
  <c r="BC137" i="14" s="1"/>
  <c r="BD137" i="14"/>
  <c r="BB137" i="14"/>
  <c r="BA137" i="14"/>
  <c r="AZ137" i="14"/>
  <c r="AY137" i="14"/>
  <c r="AW137" i="14"/>
  <c r="AV137" i="14"/>
  <c r="AT137" i="14" s="1"/>
  <c r="AU137" i="14"/>
  <c r="AS137" i="14"/>
  <c r="AR137" i="14"/>
  <c r="AQ137" i="14"/>
  <c r="BG136" i="14"/>
  <c r="BH136" i="14" s="1"/>
  <c r="BF136" i="14"/>
  <c r="BE136" i="14"/>
  <c r="BD136" i="14"/>
  <c r="BB136" i="14"/>
  <c r="BA136" i="14"/>
  <c r="AZ136" i="14"/>
  <c r="AY136" i="14"/>
  <c r="AW136" i="14"/>
  <c r="AV136" i="14"/>
  <c r="AU136" i="14"/>
  <c r="AS136" i="14"/>
  <c r="AR136" i="14"/>
  <c r="AQ136" i="14"/>
  <c r="BG135" i="14"/>
  <c r="BH135" i="14" s="1"/>
  <c r="BF135" i="14"/>
  <c r="BE135" i="14"/>
  <c r="BD135" i="14"/>
  <c r="BB135" i="14"/>
  <c r="BA135" i="14"/>
  <c r="AZ135" i="14"/>
  <c r="AY135" i="14"/>
  <c r="AT135" i="14"/>
  <c r="AW135" i="14"/>
  <c r="AV135" i="14"/>
  <c r="AU135" i="14"/>
  <c r="AS135" i="14"/>
  <c r="AR135" i="14"/>
  <c r="AQ135" i="14"/>
  <c r="BH134" i="14"/>
  <c r="BG134" i="14"/>
  <c r="BF134" i="14"/>
  <c r="BE134" i="14"/>
  <c r="BD134" i="14"/>
  <c r="BB134" i="14"/>
  <c r="BA134" i="14"/>
  <c r="AZ134" i="14"/>
  <c r="AY134" i="14"/>
  <c r="AW134" i="14"/>
  <c r="AV134" i="14"/>
  <c r="AU134" i="14"/>
  <c r="AS134" i="14"/>
  <c r="AR134" i="14"/>
  <c r="AQ134" i="14"/>
  <c r="BG133" i="14"/>
  <c r="BH133" i="14" s="1"/>
  <c r="BF133" i="14"/>
  <c r="BE133" i="14"/>
  <c r="BD133" i="14"/>
  <c r="BB133" i="14"/>
  <c r="BA133" i="14"/>
  <c r="AZ133" i="14"/>
  <c r="AY133" i="14"/>
  <c r="AW133" i="14"/>
  <c r="AV133" i="14"/>
  <c r="AU133" i="14"/>
  <c r="AS133" i="14"/>
  <c r="AR133" i="14"/>
  <c r="AQ133" i="14"/>
  <c r="BH132" i="14"/>
  <c r="BG132" i="14"/>
  <c r="BF132" i="14"/>
  <c r="BE132" i="14"/>
  <c r="BD132" i="14"/>
  <c r="BB132" i="14"/>
  <c r="BA132" i="14"/>
  <c r="AZ132" i="14"/>
  <c r="AY132" i="14"/>
  <c r="AW132" i="14"/>
  <c r="AV132" i="14"/>
  <c r="AU132" i="14"/>
  <c r="AS132" i="14"/>
  <c r="AR132" i="14"/>
  <c r="AQ132" i="14"/>
  <c r="BG131" i="14"/>
  <c r="BH131" i="14" s="1"/>
  <c r="BF131" i="14"/>
  <c r="BE131" i="14"/>
  <c r="BD131" i="14"/>
  <c r="BB131" i="14"/>
  <c r="BA131" i="14"/>
  <c r="AZ131" i="14"/>
  <c r="AY131" i="14"/>
  <c r="AW131" i="14"/>
  <c r="AV131" i="14"/>
  <c r="AU131" i="14"/>
  <c r="AS131" i="14"/>
  <c r="AR131" i="14"/>
  <c r="AQ131" i="14"/>
  <c r="BG130" i="14"/>
  <c r="BH130" i="14" s="1"/>
  <c r="BF130" i="14"/>
  <c r="BE130" i="14"/>
  <c r="BD130" i="14"/>
  <c r="BB130" i="14"/>
  <c r="BA130" i="14"/>
  <c r="AZ130" i="14"/>
  <c r="AY130" i="14"/>
  <c r="AW130" i="14"/>
  <c r="AV130" i="14"/>
  <c r="AU130" i="14"/>
  <c r="AS130" i="14"/>
  <c r="AR130" i="14"/>
  <c r="AQ130" i="14"/>
  <c r="BG129" i="14"/>
  <c r="BH129" i="14" s="1"/>
  <c r="BF129" i="14"/>
  <c r="BE129" i="14"/>
  <c r="BD129" i="14"/>
  <c r="BB129" i="14"/>
  <c r="BA129" i="14"/>
  <c r="AZ129" i="14"/>
  <c r="AY129" i="14"/>
  <c r="AW129" i="14"/>
  <c r="AV129" i="14"/>
  <c r="AU129" i="14"/>
  <c r="AS129" i="14"/>
  <c r="AR129" i="14"/>
  <c r="AQ129" i="14"/>
  <c r="BG128" i="14"/>
  <c r="BH128" i="14" s="1"/>
  <c r="BF128" i="14"/>
  <c r="BE128" i="14"/>
  <c r="BD128" i="14"/>
  <c r="BB128" i="14"/>
  <c r="BA128" i="14"/>
  <c r="AZ128" i="14"/>
  <c r="AY128" i="14"/>
  <c r="AW128" i="14"/>
  <c r="AV128" i="14"/>
  <c r="AU128" i="14"/>
  <c r="AS128" i="14"/>
  <c r="AR128" i="14"/>
  <c r="AQ128" i="14"/>
  <c r="BG127" i="14"/>
  <c r="BH127" i="14" s="1"/>
  <c r="BF127" i="14"/>
  <c r="BE127" i="14"/>
  <c r="BD127" i="14"/>
  <c r="BB127" i="14"/>
  <c r="BA127" i="14"/>
  <c r="AZ127" i="14"/>
  <c r="AY127" i="14"/>
  <c r="AW127" i="14"/>
  <c r="AV127" i="14"/>
  <c r="AU127" i="14"/>
  <c r="AS127" i="14"/>
  <c r="AR127" i="14"/>
  <c r="AQ127" i="14"/>
  <c r="BG126" i="14"/>
  <c r="BH126" i="14" s="1"/>
  <c r="BF126" i="14"/>
  <c r="BE126" i="14"/>
  <c r="BC126" i="14" s="1"/>
  <c r="BD126" i="14"/>
  <c r="BB126" i="14"/>
  <c r="BA126" i="14"/>
  <c r="AZ126" i="14"/>
  <c r="AY126" i="14"/>
  <c r="AW126" i="14"/>
  <c r="AV126" i="14"/>
  <c r="AU126" i="14"/>
  <c r="AS126" i="14"/>
  <c r="AR126" i="14"/>
  <c r="AQ126" i="14"/>
  <c r="BG125" i="14"/>
  <c r="BH125" i="14" s="1"/>
  <c r="BF125" i="14"/>
  <c r="BE125" i="14"/>
  <c r="BD125" i="14"/>
  <c r="BB125" i="14"/>
  <c r="BA125" i="14"/>
  <c r="AZ125" i="14"/>
  <c r="AY125" i="14"/>
  <c r="AW125" i="14"/>
  <c r="AV125" i="14"/>
  <c r="AU125" i="14"/>
  <c r="AS125" i="14"/>
  <c r="AR125" i="14"/>
  <c r="AQ125" i="14"/>
  <c r="BG124" i="14"/>
  <c r="BH124" i="14" s="1"/>
  <c r="BF124" i="14"/>
  <c r="BE124" i="14"/>
  <c r="BD124" i="14"/>
  <c r="BB124" i="14"/>
  <c r="BA124" i="14"/>
  <c r="AZ124" i="14"/>
  <c r="AY124" i="14"/>
  <c r="AW124" i="14"/>
  <c r="AV124" i="14"/>
  <c r="AT124" i="14" s="1"/>
  <c r="AU124" i="14"/>
  <c r="AS124" i="14"/>
  <c r="AR124" i="14"/>
  <c r="AQ124" i="14"/>
  <c r="BG123" i="14"/>
  <c r="BH123" i="14" s="1"/>
  <c r="BF123" i="14"/>
  <c r="BE123" i="14"/>
  <c r="BD123" i="14"/>
  <c r="BB123" i="14"/>
  <c r="BA123" i="14"/>
  <c r="AZ123" i="14"/>
  <c r="AY123" i="14"/>
  <c r="AW123" i="14"/>
  <c r="AV123" i="14"/>
  <c r="AU123" i="14"/>
  <c r="AT123" i="14" s="1"/>
  <c r="AS123" i="14"/>
  <c r="AR123" i="14"/>
  <c r="AQ123" i="14"/>
  <c r="BG122" i="14"/>
  <c r="BH122" i="14" s="1"/>
  <c r="BF122" i="14"/>
  <c r="BE122" i="14"/>
  <c r="BD122" i="14"/>
  <c r="BB122" i="14"/>
  <c r="BA122" i="14"/>
  <c r="AZ122" i="14"/>
  <c r="AY122" i="14"/>
  <c r="AW122" i="14"/>
  <c r="AV122" i="14"/>
  <c r="AU122" i="14"/>
  <c r="AS122" i="14"/>
  <c r="AR122" i="14"/>
  <c r="AQ122" i="14"/>
  <c r="BG121" i="14"/>
  <c r="BH121" i="14" s="1"/>
  <c r="BF121" i="14"/>
  <c r="BE121" i="14"/>
  <c r="BD121" i="14"/>
  <c r="BB121" i="14"/>
  <c r="BA121" i="14"/>
  <c r="AZ121" i="14"/>
  <c r="AY121" i="14"/>
  <c r="AW121" i="14"/>
  <c r="AV121" i="14"/>
  <c r="AU121" i="14"/>
  <c r="AS121" i="14"/>
  <c r="AR121" i="14"/>
  <c r="AQ121" i="14"/>
  <c r="BG120" i="14"/>
  <c r="BH120" i="14" s="1"/>
  <c r="BF120" i="14"/>
  <c r="BE120" i="14"/>
  <c r="BD120" i="14"/>
  <c r="BB120" i="14"/>
  <c r="BA120" i="14"/>
  <c r="AZ120" i="14"/>
  <c r="AY120" i="14"/>
  <c r="AW120" i="14"/>
  <c r="AV120" i="14"/>
  <c r="AU120" i="14"/>
  <c r="AS120" i="14"/>
  <c r="AR120" i="14"/>
  <c r="AQ120" i="14"/>
  <c r="BG119" i="14"/>
  <c r="BH119" i="14" s="1"/>
  <c r="BF119" i="14"/>
  <c r="BE119" i="14"/>
  <c r="BD119" i="14"/>
  <c r="BB119" i="14"/>
  <c r="BA119" i="14"/>
  <c r="AZ119" i="14"/>
  <c r="AY119" i="14"/>
  <c r="AW119" i="14"/>
  <c r="AV119" i="14"/>
  <c r="AU119" i="14"/>
  <c r="AS119" i="14"/>
  <c r="AR119" i="14"/>
  <c r="AQ119" i="14"/>
  <c r="BH118" i="14"/>
  <c r="BG118" i="14"/>
  <c r="BF118" i="14"/>
  <c r="BE118" i="14"/>
  <c r="BD118" i="14"/>
  <c r="BC118" i="14" s="1"/>
  <c r="BB118" i="14"/>
  <c r="BA118" i="14"/>
  <c r="AZ118" i="14"/>
  <c r="AY118" i="14"/>
  <c r="AW118" i="14"/>
  <c r="AV118" i="14"/>
  <c r="AU118" i="14"/>
  <c r="AS118" i="14"/>
  <c r="AR118" i="14"/>
  <c r="AQ118" i="14"/>
  <c r="BG117" i="14"/>
  <c r="BH117" i="14" s="1"/>
  <c r="BF117" i="14"/>
  <c r="BE117" i="14"/>
  <c r="BD117" i="14"/>
  <c r="BB117" i="14"/>
  <c r="BA117" i="14"/>
  <c r="AZ117" i="14"/>
  <c r="AY117" i="14"/>
  <c r="AW117" i="14"/>
  <c r="AV117" i="14"/>
  <c r="AU117" i="14"/>
  <c r="AS117" i="14"/>
  <c r="AR117" i="14"/>
  <c r="AQ117" i="14"/>
  <c r="BG116" i="14"/>
  <c r="BH116" i="14" s="1"/>
  <c r="BF116" i="14"/>
  <c r="BE116" i="14"/>
  <c r="BD116" i="14"/>
  <c r="BB116" i="14"/>
  <c r="BA116" i="14"/>
  <c r="AZ116" i="14"/>
  <c r="AY116" i="14"/>
  <c r="AW116" i="14"/>
  <c r="AV116" i="14"/>
  <c r="AU116" i="14"/>
  <c r="AS116" i="14"/>
  <c r="AR116" i="14"/>
  <c r="AQ116" i="14"/>
  <c r="BG115" i="14"/>
  <c r="BH115" i="14" s="1"/>
  <c r="BF115" i="14"/>
  <c r="BE115" i="14"/>
  <c r="BD115" i="14"/>
  <c r="BB115" i="14"/>
  <c r="BA115" i="14"/>
  <c r="AZ115" i="14"/>
  <c r="AY115" i="14"/>
  <c r="AW115" i="14"/>
  <c r="AV115" i="14"/>
  <c r="AU115" i="14"/>
  <c r="AS115" i="14"/>
  <c r="AR115" i="14"/>
  <c r="AQ115" i="14"/>
  <c r="BG114" i="14"/>
  <c r="BH114" i="14" s="1"/>
  <c r="BF114" i="14"/>
  <c r="BE114" i="14"/>
  <c r="BD114" i="14"/>
  <c r="BC114" i="14" s="1"/>
  <c r="BB114" i="14"/>
  <c r="BA114" i="14"/>
  <c r="AZ114" i="14"/>
  <c r="AY114" i="14"/>
  <c r="AW114" i="14"/>
  <c r="AV114" i="14"/>
  <c r="AU114" i="14"/>
  <c r="AS114" i="14"/>
  <c r="AR114" i="14"/>
  <c r="AQ114" i="14"/>
  <c r="BG113" i="14"/>
  <c r="BH113" i="14" s="1"/>
  <c r="BF113" i="14"/>
  <c r="BE113" i="14"/>
  <c r="BD113" i="14"/>
  <c r="BB113" i="14"/>
  <c r="BA113" i="14"/>
  <c r="AZ113" i="14"/>
  <c r="AY113" i="14"/>
  <c r="AW113" i="14"/>
  <c r="AV113" i="14"/>
  <c r="AT113" i="14" s="1"/>
  <c r="AU113" i="14"/>
  <c r="AS113" i="14"/>
  <c r="AR113" i="14"/>
  <c r="AQ113" i="14"/>
  <c r="BG112" i="14"/>
  <c r="BH112" i="14" s="1"/>
  <c r="BF112" i="14"/>
  <c r="BE112" i="14"/>
  <c r="BC112" i="14" s="1"/>
  <c r="BD112" i="14"/>
  <c r="BB112" i="14"/>
  <c r="BA112" i="14"/>
  <c r="AZ112" i="14"/>
  <c r="AY112" i="14"/>
  <c r="AW112" i="14"/>
  <c r="AV112" i="14"/>
  <c r="AU112" i="14"/>
  <c r="AT112" i="14" s="1"/>
  <c r="AS112" i="14"/>
  <c r="AR112" i="14"/>
  <c r="AQ112" i="14"/>
  <c r="BG111" i="14"/>
  <c r="BH111" i="14" s="1"/>
  <c r="BF111" i="14"/>
  <c r="BE111" i="14"/>
  <c r="BD111" i="14"/>
  <c r="BB111" i="14"/>
  <c r="BA111" i="14"/>
  <c r="AZ111" i="14"/>
  <c r="AY111" i="14"/>
  <c r="AW111" i="14"/>
  <c r="AV111" i="14"/>
  <c r="AU111" i="14"/>
  <c r="AS111" i="14"/>
  <c r="AR111" i="14"/>
  <c r="AQ111" i="14"/>
  <c r="BG110" i="14"/>
  <c r="BH110" i="14" s="1"/>
  <c r="BF110" i="14"/>
  <c r="BE110" i="14"/>
  <c r="BD110" i="14"/>
  <c r="BB110" i="14"/>
  <c r="BA110" i="14"/>
  <c r="AZ110" i="14"/>
  <c r="AY110" i="14"/>
  <c r="AW110" i="14"/>
  <c r="AV110" i="14"/>
  <c r="AU110" i="14"/>
  <c r="AS110" i="14"/>
  <c r="AR110" i="14"/>
  <c r="AQ110" i="14"/>
  <c r="BG109" i="14"/>
  <c r="BH109" i="14" s="1"/>
  <c r="BF109" i="14"/>
  <c r="BE109" i="14"/>
  <c r="BD109" i="14"/>
  <c r="BB109" i="14"/>
  <c r="BA109" i="14"/>
  <c r="AZ109" i="14"/>
  <c r="AY109" i="14"/>
  <c r="AW109" i="14"/>
  <c r="AV109" i="14"/>
  <c r="AU109" i="14"/>
  <c r="AS109" i="14"/>
  <c r="AR109" i="14"/>
  <c r="AQ109" i="14"/>
  <c r="BG108" i="14"/>
  <c r="BH108" i="14" s="1"/>
  <c r="BF108" i="14"/>
  <c r="BE108" i="14"/>
  <c r="BD108" i="14"/>
  <c r="BB108" i="14"/>
  <c r="BA108" i="14"/>
  <c r="AZ108" i="14"/>
  <c r="AY108" i="14"/>
  <c r="AW108" i="14"/>
  <c r="AV108" i="14"/>
  <c r="AU108" i="14"/>
  <c r="AS108" i="14"/>
  <c r="AR108" i="14"/>
  <c r="AQ108" i="14"/>
  <c r="BG107" i="14"/>
  <c r="BH107" i="14" s="1"/>
  <c r="BF107" i="14"/>
  <c r="BE107" i="14"/>
  <c r="BD107" i="14"/>
  <c r="BB107" i="14"/>
  <c r="BA107" i="14"/>
  <c r="AZ107" i="14"/>
  <c r="AY107" i="14"/>
  <c r="AW107" i="14"/>
  <c r="AV107" i="14"/>
  <c r="AU107" i="14"/>
  <c r="AS107" i="14"/>
  <c r="AR107" i="14"/>
  <c r="AQ107" i="14"/>
  <c r="BG106" i="14"/>
  <c r="BH106" i="14" s="1"/>
  <c r="BF106" i="14"/>
  <c r="BE106" i="14"/>
  <c r="BD106" i="14"/>
  <c r="BB106" i="14"/>
  <c r="BA106" i="14"/>
  <c r="AZ106" i="14"/>
  <c r="AY106" i="14"/>
  <c r="AW106" i="14"/>
  <c r="AV106" i="14"/>
  <c r="AU106" i="14"/>
  <c r="AS106" i="14"/>
  <c r="AR106" i="14"/>
  <c r="AQ106" i="14"/>
  <c r="BG105" i="14"/>
  <c r="BH105" i="14" s="1"/>
  <c r="BF105" i="14"/>
  <c r="BE105" i="14"/>
  <c r="BD105" i="14"/>
  <c r="BB105" i="14"/>
  <c r="BA105" i="14"/>
  <c r="AZ105" i="14"/>
  <c r="AY105" i="14"/>
  <c r="AW105" i="14"/>
  <c r="AV105" i="14"/>
  <c r="AU105" i="14"/>
  <c r="AT105" i="14" s="1"/>
  <c r="AS105" i="14"/>
  <c r="AR105" i="14"/>
  <c r="AQ105" i="14"/>
  <c r="BG104" i="14"/>
  <c r="BH104" i="14" s="1"/>
  <c r="BF104" i="14"/>
  <c r="BE104" i="14"/>
  <c r="BD104" i="14"/>
  <c r="BB104" i="14"/>
  <c r="BA104" i="14"/>
  <c r="AZ104" i="14"/>
  <c r="AY104" i="14"/>
  <c r="AW104" i="14"/>
  <c r="AV104" i="14"/>
  <c r="AU104" i="14"/>
  <c r="AS104" i="14"/>
  <c r="AR104" i="14"/>
  <c r="AQ104" i="14"/>
  <c r="BG103" i="14"/>
  <c r="BH103" i="14" s="1"/>
  <c r="BF103" i="14"/>
  <c r="BE103" i="14"/>
  <c r="BD103" i="14"/>
  <c r="BB103" i="14"/>
  <c r="BA103" i="14"/>
  <c r="AZ103" i="14"/>
  <c r="AY103" i="14"/>
  <c r="AW103" i="14"/>
  <c r="AV103" i="14"/>
  <c r="AU103" i="14"/>
  <c r="AS103" i="14"/>
  <c r="AR103" i="14"/>
  <c r="AQ103" i="14"/>
  <c r="BH102" i="14"/>
  <c r="BG102" i="14"/>
  <c r="BF102" i="14"/>
  <c r="BE102" i="14"/>
  <c r="BC102" i="14" s="1"/>
  <c r="BD102" i="14"/>
  <c r="BB102" i="14"/>
  <c r="BA102" i="14"/>
  <c r="AZ102" i="14"/>
  <c r="AY102" i="14"/>
  <c r="AW102" i="14"/>
  <c r="AV102" i="14"/>
  <c r="AU102" i="14"/>
  <c r="AS102" i="14"/>
  <c r="AR102" i="14"/>
  <c r="AQ102" i="14"/>
  <c r="BG101" i="14"/>
  <c r="BH101" i="14" s="1"/>
  <c r="BF101" i="14"/>
  <c r="BE101" i="14"/>
  <c r="BD101" i="14"/>
  <c r="BB101" i="14"/>
  <c r="BA101" i="14"/>
  <c r="AZ101" i="14"/>
  <c r="AY101" i="14"/>
  <c r="AW101" i="14"/>
  <c r="AV101" i="14"/>
  <c r="AU101" i="14"/>
  <c r="AS101" i="14"/>
  <c r="AR101" i="14"/>
  <c r="AQ101" i="14"/>
  <c r="BH100" i="14"/>
  <c r="BG100" i="14"/>
  <c r="BF100" i="14"/>
  <c r="BE100" i="14"/>
  <c r="BD100" i="14"/>
  <c r="BB100" i="14"/>
  <c r="BA100" i="14"/>
  <c r="AZ100" i="14"/>
  <c r="AY100" i="14"/>
  <c r="AW100" i="14"/>
  <c r="AV100" i="14"/>
  <c r="AU100" i="14"/>
  <c r="AS100" i="14"/>
  <c r="AR100" i="14"/>
  <c r="AQ100" i="14"/>
  <c r="BG99" i="14"/>
  <c r="BH99" i="14" s="1"/>
  <c r="BF99" i="14"/>
  <c r="BE99" i="14"/>
  <c r="BD99" i="14"/>
  <c r="BB99" i="14"/>
  <c r="BA99" i="14"/>
  <c r="AZ99" i="14"/>
  <c r="AY99" i="14"/>
  <c r="AW99" i="14"/>
  <c r="AV99" i="14"/>
  <c r="AU99" i="14"/>
  <c r="AS99" i="14"/>
  <c r="AR99" i="14"/>
  <c r="AQ99" i="14"/>
  <c r="BG98" i="14"/>
  <c r="BH98" i="14" s="1"/>
  <c r="BF98" i="14"/>
  <c r="BE98" i="14"/>
  <c r="BD98" i="14"/>
  <c r="BC98" i="14" s="1"/>
  <c r="BB98" i="14"/>
  <c r="BA98" i="14"/>
  <c r="AZ98" i="14"/>
  <c r="AY98" i="14"/>
  <c r="AW98" i="14"/>
  <c r="AV98" i="14"/>
  <c r="AU98" i="14"/>
  <c r="AS98" i="14"/>
  <c r="AR98" i="14"/>
  <c r="AQ98" i="14"/>
  <c r="BG97" i="14"/>
  <c r="BH97" i="14" s="1"/>
  <c r="BF97" i="14"/>
  <c r="BE97" i="14"/>
  <c r="BD97" i="14"/>
  <c r="BB97" i="14"/>
  <c r="BA97" i="14"/>
  <c r="AZ97" i="14"/>
  <c r="AY97" i="14"/>
  <c r="AW97" i="14"/>
  <c r="AV97" i="14"/>
  <c r="AU97" i="14"/>
  <c r="AS97" i="14"/>
  <c r="AR97" i="14"/>
  <c r="AQ97" i="14"/>
  <c r="BG96" i="14"/>
  <c r="BH96" i="14" s="1"/>
  <c r="BF96" i="14"/>
  <c r="BE96" i="14"/>
  <c r="BD96" i="14"/>
  <c r="BB96" i="14"/>
  <c r="BA96" i="14"/>
  <c r="AZ96" i="14"/>
  <c r="AY96" i="14"/>
  <c r="AW96" i="14"/>
  <c r="AV96" i="14"/>
  <c r="AU96" i="14"/>
  <c r="AT96" i="14" s="1"/>
  <c r="AS96" i="14"/>
  <c r="AR96" i="14"/>
  <c r="AQ96" i="14"/>
  <c r="BG95" i="14"/>
  <c r="BH95" i="14" s="1"/>
  <c r="BF95" i="14"/>
  <c r="BE95" i="14"/>
  <c r="BD95" i="14"/>
  <c r="BC95" i="14" s="1"/>
  <c r="BB95" i="14"/>
  <c r="BA95" i="14"/>
  <c r="AZ95" i="14"/>
  <c r="AY95" i="14"/>
  <c r="AW95" i="14"/>
  <c r="AV95" i="14"/>
  <c r="AU95" i="14"/>
  <c r="AS95" i="14"/>
  <c r="AR95" i="14"/>
  <c r="AQ95" i="14"/>
  <c r="BG94" i="14"/>
  <c r="BH94" i="14" s="1"/>
  <c r="BF94" i="14"/>
  <c r="BE94" i="14"/>
  <c r="BD94" i="14"/>
  <c r="BC94" i="14" s="1"/>
  <c r="BB94" i="14"/>
  <c r="BA94" i="14"/>
  <c r="AZ94" i="14"/>
  <c r="AY94" i="14"/>
  <c r="AW94" i="14"/>
  <c r="AV94" i="14"/>
  <c r="AU94" i="14"/>
  <c r="AS94" i="14"/>
  <c r="AR94" i="14"/>
  <c r="AQ94" i="14"/>
  <c r="BG93" i="14"/>
  <c r="BH93" i="14" s="1"/>
  <c r="BF93" i="14"/>
  <c r="BE93" i="14"/>
  <c r="BD93" i="14"/>
  <c r="BB93" i="14"/>
  <c r="BA93" i="14"/>
  <c r="AZ93" i="14"/>
  <c r="AY93" i="14"/>
  <c r="AW93" i="14"/>
  <c r="AV93" i="14"/>
  <c r="AU93" i="14"/>
  <c r="AS93" i="14"/>
  <c r="AR93" i="14"/>
  <c r="AQ93" i="14"/>
  <c r="BG92" i="14"/>
  <c r="BH92" i="14" s="1"/>
  <c r="BF92" i="14"/>
  <c r="BE92" i="14"/>
  <c r="BD92" i="14"/>
  <c r="BB92" i="14"/>
  <c r="BA92" i="14"/>
  <c r="AZ92" i="14"/>
  <c r="AY92" i="14"/>
  <c r="AW92" i="14"/>
  <c r="AV92" i="14"/>
  <c r="AU92" i="14"/>
  <c r="AS92" i="14"/>
  <c r="AR92" i="14"/>
  <c r="AQ92" i="14"/>
  <c r="BG91" i="14"/>
  <c r="BH91" i="14" s="1"/>
  <c r="BF91" i="14"/>
  <c r="BE91" i="14"/>
  <c r="BD91" i="14"/>
  <c r="BB91" i="14"/>
  <c r="BA91" i="14"/>
  <c r="AZ91" i="14"/>
  <c r="AY91" i="14"/>
  <c r="AW91" i="14"/>
  <c r="AV91" i="14"/>
  <c r="AU91" i="14"/>
  <c r="AS91" i="14"/>
  <c r="AR91" i="14"/>
  <c r="AQ91" i="14"/>
  <c r="BG90" i="14"/>
  <c r="BH90" i="14" s="1"/>
  <c r="BF90" i="14"/>
  <c r="BE90" i="14"/>
  <c r="BD90" i="14"/>
  <c r="BB90" i="14"/>
  <c r="BA90" i="14"/>
  <c r="AZ90" i="14"/>
  <c r="AY90" i="14"/>
  <c r="AW90" i="14"/>
  <c r="AV90" i="14"/>
  <c r="AU90" i="14"/>
  <c r="AS90" i="14"/>
  <c r="AR90" i="14"/>
  <c r="AQ90" i="14"/>
  <c r="BG89" i="14"/>
  <c r="BH89" i="14" s="1"/>
  <c r="BF89" i="14"/>
  <c r="BE89" i="14"/>
  <c r="BD89" i="14"/>
  <c r="BB89" i="14"/>
  <c r="BA89" i="14"/>
  <c r="AZ89" i="14"/>
  <c r="AY89" i="14"/>
  <c r="AW89" i="14"/>
  <c r="AV89" i="14"/>
  <c r="AU89" i="14"/>
  <c r="AS89" i="14"/>
  <c r="AR89" i="14"/>
  <c r="AQ89" i="14"/>
  <c r="BG88" i="14"/>
  <c r="BH88" i="14" s="1"/>
  <c r="BF88" i="14"/>
  <c r="BE88" i="14"/>
  <c r="BD88" i="14"/>
  <c r="BB88" i="14"/>
  <c r="BA88" i="14"/>
  <c r="AZ88" i="14"/>
  <c r="AY88" i="14"/>
  <c r="AW88" i="14"/>
  <c r="AV88" i="14"/>
  <c r="AU88" i="14"/>
  <c r="AS88" i="14"/>
  <c r="AR88" i="14"/>
  <c r="AQ88" i="14"/>
  <c r="BG87" i="14"/>
  <c r="BH87" i="14" s="1"/>
  <c r="BF87" i="14"/>
  <c r="BE87" i="14"/>
  <c r="BD87" i="14"/>
  <c r="BC87" i="14" s="1"/>
  <c r="BB87" i="14"/>
  <c r="BA87" i="14"/>
  <c r="AZ87" i="14"/>
  <c r="AY87" i="14"/>
  <c r="AW87" i="14"/>
  <c r="AV87" i="14"/>
  <c r="AU87" i="14"/>
  <c r="AS87" i="14"/>
  <c r="AR87" i="14"/>
  <c r="AQ87" i="14"/>
  <c r="BH86" i="14"/>
  <c r="BG86" i="14"/>
  <c r="BF86" i="14"/>
  <c r="BE86" i="14"/>
  <c r="BD86" i="14"/>
  <c r="BB86" i="14"/>
  <c r="BA86" i="14"/>
  <c r="AZ86" i="14"/>
  <c r="AY86" i="14"/>
  <c r="AW86" i="14"/>
  <c r="AV86" i="14"/>
  <c r="AU86" i="14"/>
  <c r="AS86" i="14"/>
  <c r="AR86" i="14"/>
  <c r="AQ86" i="14"/>
  <c r="BG85" i="14"/>
  <c r="BH85" i="14" s="1"/>
  <c r="BF85" i="14"/>
  <c r="BE85" i="14"/>
  <c r="BD85" i="14"/>
  <c r="BB85" i="14"/>
  <c r="BA85" i="14"/>
  <c r="AZ85" i="14"/>
  <c r="AY85" i="14"/>
  <c r="AW85" i="14"/>
  <c r="AV85" i="14"/>
  <c r="AU85" i="14"/>
  <c r="AS85" i="14"/>
  <c r="AR85" i="14"/>
  <c r="AQ85" i="14"/>
  <c r="BH84" i="14"/>
  <c r="BG84" i="14"/>
  <c r="BF84" i="14"/>
  <c r="BE84" i="14"/>
  <c r="BD84" i="14"/>
  <c r="BB84" i="14"/>
  <c r="BA84" i="14"/>
  <c r="AZ84" i="14"/>
  <c r="AY84" i="14"/>
  <c r="AW84" i="14"/>
  <c r="AV84" i="14"/>
  <c r="AU84" i="14"/>
  <c r="AS84" i="14"/>
  <c r="AR84" i="14"/>
  <c r="AQ84" i="14"/>
  <c r="BG83" i="14"/>
  <c r="BH83" i="14" s="1"/>
  <c r="BF83" i="14"/>
  <c r="BE83" i="14"/>
  <c r="BD83" i="14"/>
  <c r="BB83" i="14"/>
  <c r="BA83" i="14"/>
  <c r="AZ83" i="14"/>
  <c r="AY83" i="14"/>
  <c r="AW83" i="14"/>
  <c r="AV83" i="14"/>
  <c r="AU83" i="14"/>
  <c r="AS83" i="14"/>
  <c r="AR83" i="14"/>
  <c r="AQ83" i="14"/>
  <c r="BG82" i="14"/>
  <c r="BH82" i="14" s="1"/>
  <c r="BF82" i="14"/>
  <c r="BE82" i="14"/>
  <c r="BD82" i="14"/>
  <c r="BB82" i="14"/>
  <c r="BA82" i="14"/>
  <c r="AZ82" i="14"/>
  <c r="AY82" i="14"/>
  <c r="AW82" i="14"/>
  <c r="AV82" i="14"/>
  <c r="AU82" i="14"/>
  <c r="AS82" i="14"/>
  <c r="AR82" i="14"/>
  <c r="AQ82" i="14"/>
  <c r="BG81" i="14"/>
  <c r="BH81" i="14" s="1"/>
  <c r="BF81" i="14"/>
  <c r="BE81" i="14"/>
  <c r="BD81" i="14"/>
  <c r="BB81" i="14"/>
  <c r="BA81" i="14"/>
  <c r="AZ81" i="14"/>
  <c r="AY81" i="14"/>
  <c r="AW81" i="14"/>
  <c r="AV81" i="14"/>
  <c r="AU81" i="14"/>
  <c r="AS81" i="14"/>
  <c r="AR81" i="14"/>
  <c r="AQ81" i="14"/>
  <c r="BG80" i="14"/>
  <c r="BH80" i="14" s="1"/>
  <c r="BF80" i="14"/>
  <c r="BE80" i="14"/>
  <c r="BD80" i="14"/>
  <c r="BB80" i="14"/>
  <c r="BA80" i="14"/>
  <c r="AZ80" i="14"/>
  <c r="AY80" i="14"/>
  <c r="AW80" i="14"/>
  <c r="AV80" i="14"/>
  <c r="AU80" i="14"/>
  <c r="AS80" i="14"/>
  <c r="AR80" i="14"/>
  <c r="AQ80" i="14"/>
  <c r="BG79" i="14"/>
  <c r="BH79" i="14" s="1"/>
  <c r="BF79" i="14"/>
  <c r="BE79" i="14"/>
  <c r="BD79" i="14"/>
  <c r="BB79" i="14"/>
  <c r="BA79" i="14"/>
  <c r="AZ79" i="14"/>
  <c r="AY79" i="14"/>
  <c r="AW79" i="14"/>
  <c r="AV79" i="14"/>
  <c r="AU79" i="14"/>
  <c r="AS79" i="14"/>
  <c r="AR79" i="14"/>
  <c r="AQ79" i="14"/>
  <c r="BH78" i="14"/>
  <c r="BG78" i="14"/>
  <c r="BF78" i="14"/>
  <c r="BE78" i="14"/>
  <c r="BD78" i="14"/>
  <c r="BB78" i="14"/>
  <c r="BA78" i="14"/>
  <c r="AZ78" i="14"/>
  <c r="AY78" i="14"/>
  <c r="AW78" i="14"/>
  <c r="AV78" i="14"/>
  <c r="AU78" i="14"/>
  <c r="AT78" i="14" s="1"/>
  <c r="AS78" i="14"/>
  <c r="AR78" i="14"/>
  <c r="AQ78" i="14"/>
  <c r="BG77" i="14"/>
  <c r="BH77" i="14" s="1"/>
  <c r="BF77" i="14"/>
  <c r="BE77" i="14"/>
  <c r="BD77" i="14"/>
  <c r="BB77" i="14"/>
  <c r="BA77" i="14"/>
  <c r="AZ77" i="14"/>
  <c r="AY77" i="14"/>
  <c r="AW77" i="14"/>
  <c r="AV77" i="14"/>
  <c r="AU77" i="14"/>
  <c r="AS77" i="14"/>
  <c r="AR77" i="14"/>
  <c r="AQ77" i="14"/>
  <c r="BH76" i="14"/>
  <c r="BG76" i="14"/>
  <c r="BF76" i="14"/>
  <c r="BE76" i="14"/>
  <c r="BD76" i="14"/>
  <c r="BB76" i="14"/>
  <c r="BA76" i="14"/>
  <c r="AZ76" i="14"/>
  <c r="AY76" i="14"/>
  <c r="AW76" i="14"/>
  <c r="AV76" i="14"/>
  <c r="AU76" i="14"/>
  <c r="AS76" i="14"/>
  <c r="AR76" i="14"/>
  <c r="AQ76" i="14"/>
  <c r="BG75" i="14"/>
  <c r="BH75" i="14" s="1"/>
  <c r="BF75" i="14"/>
  <c r="BE75" i="14"/>
  <c r="BD75" i="14"/>
  <c r="BB75" i="14"/>
  <c r="BA75" i="14"/>
  <c r="AZ75" i="14"/>
  <c r="AY75" i="14"/>
  <c r="AW75" i="14"/>
  <c r="AV75" i="14"/>
  <c r="AU75" i="14"/>
  <c r="AS75" i="14"/>
  <c r="AR75" i="14"/>
  <c r="AQ75" i="14"/>
  <c r="BG74" i="14"/>
  <c r="BH74" i="14" s="1"/>
  <c r="BF74" i="14"/>
  <c r="BE74" i="14"/>
  <c r="BD74" i="14"/>
  <c r="BB74" i="14"/>
  <c r="BA74" i="14"/>
  <c r="AZ74" i="14"/>
  <c r="AY74" i="14"/>
  <c r="AW74" i="14"/>
  <c r="AT74" i="14" s="1"/>
  <c r="AV74" i="14"/>
  <c r="AU74" i="14"/>
  <c r="AS74" i="14"/>
  <c r="AR74" i="14"/>
  <c r="AQ74" i="14"/>
  <c r="BG73" i="14"/>
  <c r="BH73" i="14" s="1"/>
  <c r="BF73" i="14"/>
  <c r="BE73" i="14"/>
  <c r="BD73" i="14"/>
  <c r="BB73" i="14"/>
  <c r="BA73" i="14"/>
  <c r="AZ73" i="14"/>
  <c r="AY73" i="14"/>
  <c r="AW73" i="14"/>
  <c r="AV73" i="14"/>
  <c r="AU73" i="14"/>
  <c r="AS73" i="14"/>
  <c r="AR73" i="14"/>
  <c r="AQ73" i="14"/>
  <c r="BG72" i="14"/>
  <c r="BH72" i="14" s="1"/>
  <c r="BF72" i="14"/>
  <c r="BE72" i="14"/>
  <c r="BD72" i="14"/>
  <c r="BB72" i="14"/>
  <c r="BA72" i="14"/>
  <c r="AZ72" i="14"/>
  <c r="AY72" i="14"/>
  <c r="AW72" i="14"/>
  <c r="AV72" i="14"/>
  <c r="AU72" i="14"/>
  <c r="AS72" i="14"/>
  <c r="AR72" i="14"/>
  <c r="AQ72" i="14"/>
  <c r="BG71" i="14"/>
  <c r="BH71" i="14" s="1"/>
  <c r="BF71" i="14"/>
  <c r="BE71" i="14"/>
  <c r="BD71" i="14"/>
  <c r="BB71" i="14"/>
  <c r="BA71" i="14"/>
  <c r="AZ71" i="14"/>
  <c r="AY71" i="14"/>
  <c r="AW71" i="14"/>
  <c r="AV71" i="14"/>
  <c r="AU71" i="14"/>
  <c r="AS71" i="14"/>
  <c r="AR71" i="14"/>
  <c r="AQ71" i="14"/>
  <c r="BG70" i="14"/>
  <c r="BH70" i="14" s="1"/>
  <c r="BF70" i="14"/>
  <c r="BE70" i="14"/>
  <c r="BD70" i="14"/>
  <c r="BB70" i="14"/>
  <c r="BA70" i="14"/>
  <c r="AZ70" i="14"/>
  <c r="AY70" i="14"/>
  <c r="AW70" i="14"/>
  <c r="AV70" i="14"/>
  <c r="AU70" i="14"/>
  <c r="AS70" i="14"/>
  <c r="AR70" i="14"/>
  <c r="AQ70" i="14"/>
  <c r="BG69" i="14"/>
  <c r="BH69" i="14" s="1"/>
  <c r="BF69" i="14"/>
  <c r="BE69" i="14"/>
  <c r="BD69" i="14"/>
  <c r="BB69" i="14"/>
  <c r="BA69" i="14"/>
  <c r="AZ69" i="14"/>
  <c r="AY69" i="14"/>
  <c r="AW69" i="14"/>
  <c r="AV69" i="14"/>
  <c r="AU69" i="14"/>
  <c r="AS69" i="14"/>
  <c r="AR69" i="14"/>
  <c r="AQ69" i="14"/>
  <c r="BG68" i="14"/>
  <c r="BH68" i="14" s="1"/>
  <c r="BF68" i="14"/>
  <c r="BE68" i="14"/>
  <c r="BD68" i="14"/>
  <c r="BC68" i="14" s="1"/>
  <c r="BB68" i="14"/>
  <c r="BA68" i="14"/>
  <c r="AZ68" i="14"/>
  <c r="AY68" i="14"/>
  <c r="AW68" i="14"/>
  <c r="AV68" i="14"/>
  <c r="AU68" i="14"/>
  <c r="AS68" i="14"/>
  <c r="AR68" i="14"/>
  <c r="AQ68" i="14"/>
  <c r="BG67" i="14"/>
  <c r="BH67" i="14" s="1"/>
  <c r="BF67" i="14"/>
  <c r="BE67" i="14"/>
  <c r="BD67" i="14"/>
  <c r="BB67" i="14"/>
  <c r="BA67" i="14"/>
  <c r="AZ67" i="14"/>
  <c r="AY67" i="14"/>
  <c r="AW67" i="14"/>
  <c r="AV67" i="14"/>
  <c r="AU67" i="14"/>
  <c r="AS67" i="14"/>
  <c r="AR67" i="14"/>
  <c r="AQ67" i="14"/>
  <c r="BG66" i="14"/>
  <c r="BH66" i="14" s="1"/>
  <c r="BF66" i="14"/>
  <c r="BE66" i="14"/>
  <c r="BD66" i="14"/>
  <c r="BB66" i="14"/>
  <c r="BA66" i="14"/>
  <c r="AZ66" i="14"/>
  <c r="AY66" i="14"/>
  <c r="AW66" i="14"/>
  <c r="AV66" i="14"/>
  <c r="AU66" i="14"/>
  <c r="AS66" i="14"/>
  <c r="AR66" i="14"/>
  <c r="AQ66" i="14"/>
  <c r="BG65" i="14"/>
  <c r="BH65" i="14" s="1"/>
  <c r="BF65" i="14"/>
  <c r="BE65" i="14"/>
  <c r="BD65" i="14"/>
  <c r="BB65" i="14"/>
  <c r="BA65" i="14"/>
  <c r="AZ65" i="14"/>
  <c r="AY65" i="14"/>
  <c r="AW65" i="14"/>
  <c r="AV65" i="14"/>
  <c r="AU65" i="14"/>
  <c r="AS65" i="14"/>
  <c r="AR65" i="14"/>
  <c r="AQ65" i="14"/>
  <c r="BG64" i="14"/>
  <c r="BH64" i="14" s="1"/>
  <c r="BF64" i="14"/>
  <c r="BE64" i="14"/>
  <c r="BD64" i="14"/>
  <c r="BB64" i="14"/>
  <c r="BA64" i="14"/>
  <c r="AZ64" i="14"/>
  <c r="AY64" i="14"/>
  <c r="AW64" i="14"/>
  <c r="AV64" i="14"/>
  <c r="AU64" i="14"/>
  <c r="AS64" i="14"/>
  <c r="AR64" i="14"/>
  <c r="AQ64" i="14"/>
  <c r="BG63" i="14"/>
  <c r="BH63" i="14" s="1"/>
  <c r="BF63" i="14"/>
  <c r="BE63" i="14"/>
  <c r="BD63" i="14"/>
  <c r="BB63" i="14"/>
  <c r="BA63" i="14"/>
  <c r="AZ63" i="14"/>
  <c r="AY63" i="14"/>
  <c r="AW63" i="14"/>
  <c r="AV63" i="14"/>
  <c r="AU63" i="14"/>
  <c r="AS63" i="14"/>
  <c r="AR63" i="14"/>
  <c r="AQ63" i="14"/>
  <c r="BG62" i="14"/>
  <c r="BH62" i="14" s="1"/>
  <c r="BF62" i="14"/>
  <c r="BE62" i="14"/>
  <c r="BD62" i="14"/>
  <c r="BB62" i="14"/>
  <c r="BA62" i="14"/>
  <c r="AZ62" i="14"/>
  <c r="AY62" i="14"/>
  <c r="AW62" i="14"/>
  <c r="AV62" i="14"/>
  <c r="AU62" i="14"/>
  <c r="AS62" i="14"/>
  <c r="AR62" i="14"/>
  <c r="AQ62" i="14"/>
  <c r="BG61" i="14"/>
  <c r="BH61" i="14" s="1"/>
  <c r="BF61" i="14"/>
  <c r="BE61" i="14"/>
  <c r="BD61" i="14"/>
  <c r="BB61" i="14"/>
  <c r="BA61" i="14"/>
  <c r="AZ61" i="14"/>
  <c r="AY61" i="14"/>
  <c r="AW61" i="14"/>
  <c r="AV61" i="14"/>
  <c r="AU61" i="14"/>
  <c r="AS61" i="14"/>
  <c r="AR61" i="14"/>
  <c r="AQ61" i="14"/>
  <c r="BG60" i="14"/>
  <c r="BH60" i="14" s="1"/>
  <c r="BF60" i="14"/>
  <c r="BE60" i="14"/>
  <c r="BD60" i="14"/>
  <c r="BC60" i="14" s="1"/>
  <c r="BB60" i="14"/>
  <c r="BA60" i="14"/>
  <c r="AZ60" i="14"/>
  <c r="AY60" i="14"/>
  <c r="AW60" i="14"/>
  <c r="AV60" i="14"/>
  <c r="AU60" i="14"/>
  <c r="AS60" i="14"/>
  <c r="AR60" i="14"/>
  <c r="AQ60" i="14"/>
  <c r="BG59" i="14"/>
  <c r="BH59" i="14" s="1"/>
  <c r="BF59" i="14"/>
  <c r="BE59" i="14"/>
  <c r="BD59" i="14"/>
  <c r="BB59" i="14"/>
  <c r="BA59" i="14"/>
  <c r="AZ59" i="14"/>
  <c r="AY59" i="14"/>
  <c r="AW59" i="14"/>
  <c r="AV59" i="14"/>
  <c r="AU59" i="14"/>
  <c r="AS59" i="14"/>
  <c r="AR59" i="14"/>
  <c r="AQ59" i="14"/>
  <c r="BG58" i="14"/>
  <c r="BH58" i="14" s="1"/>
  <c r="BF58" i="14"/>
  <c r="BE58" i="14"/>
  <c r="BD58" i="14"/>
  <c r="BB58" i="14"/>
  <c r="BA58" i="14"/>
  <c r="AZ58" i="14"/>
  <c r="AY58" i="14"/>
  <c r="AW58" i="14"/>
  <c r="AV58" i="14"/>
  <c r="AU58" i="14"/>
  <c r="AS58" i="14"/>
  <c r="AR58" i="14"/>
  <c r="AQ58" i="14"/>
  <c r="BG57" i="14"/>
  <c r="BH57" i="14" s="1"/>
  <c r="BF57" i="14"/>
  <c r="BE57" i="14"/>
  <c r="BD57" i="14"/>
  <c r="BB57" i="14"/>
  <c r="BA57" i="14"/>
  <c r="AZ57" i="14"/>
  <c r="AY57" i="14"/>
  <c r="AW57" i="14"/>
  <c r="AV57" i="14"/>
  <c r="AU57" i="14"/>
  <c r="AS57" i="14"/>
  <c r="AR57" i="14"/>
  <c r="AQ57" i="14"/>
  <c r="BG56" i="14"/>
  <c r="BH56" i="14" s="1"/>
  <c r="BF56" i="14"/>
  <c r="BE56" i="14"/>
  <c r="BD56" i="14"/>
  <c r="BC56" i="14" s="1"/>
  <c r="BB56" i="14"/>
  <c r="BA56" i="14"/>
  <c r="AZ56" i="14"/>
  <c r="AY56" i="14"/>
  <c r="AW56" i="14"/>
  <c r="AV56" i="14"/>
  <c r="AU56" i="14"/>
  <c r="AS56" i="14"/>
  <c r="AR56" i="14"/>
  <c r="AQ56" i="14"/>
  <c r="BG55" i="14"/>
  <c r="BH55" i="14" s="1"/>
  <c r="BF55" i="14"/>
  <c r="BE55" i="14"/>
  <c r="BD55" i="14"/>
  <c r="BB55" i="14"/>
  <c r="BA55" i="14"/>
  <c r="AZ55" i="14"/>
  <c r="AY55" i="14"/>
  <c r="AW55" i="14"/>
  <c r="AV55" i="14"/>
  <c r="AT55" i="14" s="1"/>
  <c r="AU55" i="14"/>
  <c r="AS55" i="14"/>
  <c r="AR55" i="14"/>
  <c r="AQ55" i="14"/>
  <c r="BG54" i="14"/>
  <c r="BH54" i="14" s="1"/>
  <c r="BF54" i="14"/>
  <c r="BE54" i="14"/>
  <c r="BD54" i="14"/>
  <c r="BB54" i="14"/>
  <c r="BA54" i="14"/>
  <c r="AZ54" i="14"/>
  <c r="AY54" i="14"/>
  <c r="AW54" i="14"/>
  <c r="AV54" i="14"/>
  <c r="AU54" i="14"/>
  <c r="AS54" i="14"/>
  <c r="AR54" i="14"/>
  <c r="AQ54" i="14"/>
  <c r="BH53" i="14"/>
  <c r="BG53" i="14"/>
  <c r="BF53" i="14"/>
  <c r="BE53" i="14"/>
  <c r="BD53" i="14"/>
  <c r="BC53" i="14" s="1"/>
  <c r="BB53" i="14"/>
  <c r="BA53" i="14"/>
  <c r="AZ53" i="14"/>
  <c r="AY53" i="14"/>
  <c r="AW53" i="14"/>
  <c r="AV53" i="14"/>
  <c r="AU53" i="14"/>
  <c r="AS53" i="14"/>
  <c r="AR53" i="14"/>
  <c r="AQ53" i="14"/>
  <c r="BH52" i="14"/>
  <c r="BG52" i="14"/>
  <c r="BF52" i="14"/>
  <c r="BE52" i="14"/>
  <c r="BD52" i="14"/>
  <c r="BB52" i="14"/>
  <c r="BA52" i="14"/>
  <c r="AZ52" i="14"/>
  <c r="AY52" i="14"/>
  <c r="AW52" i="14"/>
  <c r="AV52" i="14"/>
  <c r="AU52" i="14"/>
  <c r="AS52" i="14"/>
  <c r="AR52" i="14"/>
  <c r="AQ52" i="14"/>
  <c r="BG51" i="14"/>
  <c r="BH51" i="14" s="1"/>
  <c r="BF51" i="14"/>
  <c r="BE51" i="14"/>
  <c r="BD51" i="14"/>
  <c r="BB51" i="14"/>
  <c r="BA51" i="14"/>
  <c r="AZ51" i="14"/>
  <c r="AY51" i="14"/>
  <c r="AW51" i="14"/>
  <c r="AV51" i="14"/>
  <c r="AU51" i="14"/>
  <c r="AS51" i="14"/>
  <c r="AR51" i="14"/>
  <c r="AQ51" i="14"/>
  <c r="BG50" i="14"/>
  <c r="BH50" i="14" s="1"/>
  <c r="BF50" i="14"/>
  <c r="BE50" i="14"/>
  <c r="BD50" i="14"/>
  <c r="BB50" i="14"/>
  <c r="BA50" i="14"/>
  <c r="AZ50" i="14"/>
  <c r="AY50" i="14"/>
  <c r="AW50" i="14"/>
  <c r="AV50" i="14"/>
  <c r="AU50" i="14"/>
  <c r="AS50" i="14"/>
  <c r="AR50" i="14"/>
  <c r="AQ50" i="14"/>
  <c r="BG49" i="14"/>
  <c r="BH49" i="14" s="1"/>
  <c r="BF49" i="14"/>
  <c r="BE49" i="14"/>
  <c r="BD49" i="14"/>
  <c r="BB49" i="14"/>
  <c r="BA49" i="14"/>
  <c r="AZ49" i="14"/>
  <c r="AY49" i="14"/>
  <c r="AW49" i="14"/>
  <c r="AV49" i="14"/>
  <c r="AU49" i="14"/>
  <c r="AS49" i="14"/>
  <c r="AR49" i="14"/>
  <c r="AQ49" i="14"/>
  <c r="BG48" i="14"/>
  <c r="BH48" i="14" s="1"/>
  <c r="BF48" i="14"/>
  <c r="BE48" i="14"/>
  <c r="BD48" i="14"/>
  <c r="BB48" i="14"/>
  <c r="BA48" i="14"/>
  <c r="AZ48" i="14"/>
  <c r="AY48" i="14"/>
  <c r="AW48" i="14"/>
  <c r="AV48" i="14"/>
  <c r="AU48" i="14"/>
  <c r="AS48" i="14"/>
  <c r="AR48" i="14"/>
  <c r="AQ48" i="14"/>
  <c r="BG47" i="14"/>
  <c r="BH47" i="14" s="1"/>
  <c r="BF47" i="14"/>
  <c r="BE47" i="14"/>
  <c r="BD47" i="14"/>
  <c r="BB47" i="14"/>
  <c r="BA47" i="14"/>
  <c r="AZ47" i="14"/>
  <c r="AY47" i="14"/>
  <c r="AW47" i="14"/>
  <c r="AV47" i="14"/>
  <c r="AU47" i="14"/>
  <c r="AS47" i="14"/>
  <c r="AR47" i="14"/>
  <c r="AQ47" i="14"/>
  <c r="BH46" i="14"/>
  <c r="BG46" i="14"/>
  <c r="BF46" i="14"/>
  <c r="BE46" i="14"/>
  <c r="BD46" i="14"/>
  <c r="BB46" i="14"/>
  <c r="BA46" i="14"/>
  <c r="AZ46" i="14"/>
  <c r="AY46" i="14"/>
  <c r="AW46" i="14"/>
  <c r="AV46" i="14"/>
  <c r="AU46" i="14"/>
  <c r="AT46" i="14" s="1"/>
  <c r="AS46" i="14"/>
  <c r="AR46" i="14"/>
  <c r="AQ46" i="14"/>
  <c r="BG45" i="14"/>
  <c r="BH45" i="14" s="1"/>
  <c r="BF45" i="14"/>
  <c r="BE45" i="14"/>
  <c r="BD45" i="14"/>
  <c r="BB45" i="14"/>
  <c r="BA45" i="14"/>
  <c r="AZ45" i="14"/>
  <c r="AY45" i="14"/>
  <c r="AW45" i="14"/>
  <c r="AV45" i="14"/>
  <c r="AU45" i="14"/>
  <c r="AS45" i="14"/>
  <c r="AR45" i="14"/>
  <c r="AQ45" i="14"/>
  <c r="BH44" i="14"/>
  <c r="BG44" i="14"/>
  <c r="BF44" i="14"/>
  <c r="BE44" i="14"/>
  <c r="BD44" i="14"/>
  <c r="BB44" i="14"/>
  <c r="BA44" i="14"/>
  <c r="AZ44" i="14"/>
  <c r="AY44" i="14"/>
  <c r="AW44" i="14"/>
  <c r="AV44" i="14"/>
  <c r="AU44" i="14"/>
  <c r="AS44" i="14"/>
  <c r="AR44" i="14"/>
  <c r="AQ44" i="14"/>
  <c r="BG43" i="14"/>
  <c r="BH43" i="14" s="1"/>
  <c r="BF43" i="14"/>
  <c r="BE43" i="14"/>
  <c r="BD43" i="14"/>
  <c r="BB43" i="14"/>
  <c r="BA43" i="14"/>
  <c r="AZ43" i="14"/>
  <c r="AY43" i="14"/>
  <c r="AW43" i="14"/>
  <c r="AV43" i="14"/>
  <c r="AU43" i="14"/>
  <c r="AS43" i="14"/>
  <c r="AR43" i="14"/>
  <c r="AQ43" i="14"/>
  <c r="BG42" i="14"/>
  <c r="BH42" i="14" s="1"/>
  <c r="BF42" i="14"/>
  <c r="BE42" i="14"/>
  <c r="BD42" i="14"/>
  <c r="BB42" i="14"/>
  <c r="BA42" i="14"/>
  <c r="AZ42" i="14"/>
  <c r="AY42" i="14"/>
  <c r="AW42" i="14"/>
  <c r="AT42" i="14" s="1"/>
  <c r="AV42" i="14"/>
  <c r="AU42" i="14"/>
  <c r="AS42" i="14"/>
  <c r="AR42" i="14"/>
  <c r="AQ42" i="14"/>
  <c r="BG41" i="14"/>
  <c r="BH41" i="14" s="1"/>
  <c r="BF41" i="14"/>
  <c r="BE41" i="14"/>
  <c r="BD41" i="14"/>
  <c r="BB41" i="14"/>
  <c r="BA41" i="14"/>
  <c r="AZ41" i="14"/>
  <c r="AY41" i="14"/>
  <c r="AW41" i="14"/>
  <c r="AV41" i="14"/>
  <c r="AU41" i="14"/>
  <c r="AS41" i="14"/>
  <c r="AR41" i="14"/>
  <c r="AQ41" i="14"/>
  <c r="BG40" i="14"/>
  <c r="BH40" i="14" s="1"/>
  <c r="BF40" i="14"/>
  <c r="BE40" i="14"/>
  <c r="BD40" i="14"/>
  <c r="BB40" i="14"/>
  <c r="BA40" i="14"/>
  <c r="AZ40" i="14"/>
  <c r="AY40" i="14"/>
  <c r="AW40" i="14"/>
  <c r="AV40" i="14"/>
  <c r="AU40" i="14"/>
  <c r="AS40" i="14"/>
  <c r="AR40" i="14"/>
  <c r="AQ40" i="14"/>
  <c r="BG39" i="14"/>
  <c r="BH39" i="14" s="1"/>
  <c r="BF39" i="14"/>
  <c r="BE39" i="14"/>
  <c r="BD39" i="14"/>
  <c r="BB39" i="14"/>
  <c r="BA39" i="14"/>
  <c r="AZ39" i="14"/>
  <c r="AY39" i="14"/>
  <c r="AW39" i="14"/>
  <c r="AV39" i="14"/>
  <c r="AU39" i="14"/>
  <c r="AS39" i="14"/>
  <c r="AR39" i="14"/>
  <c r="AQ39" i="14"/>
  <c r="BG38" i="14"/>
  <c r="BH38" i="14" s="1"/>
  <c r="BF38" i="14"/>
  <c r="BE38" i="14"/>
  <c r="BD38" i="14"/>
  <c r="BB38" i="14"/>
  <c r="BA38" i="14"/>
  <c r="AZ38" i="14"/>
  <c r="AY38" i="14"/>
  <c r="AW38" i="14"/>
  <c r="AV38" i="14"/>
  <c r="AU38" i="14"/>
  <c r="AS38" i="14"/>
  <c r="AR38" i="14"/>
  <c r="AQ38" i="14"/>
  <c r="BG37" i="14"/>
  <c r="BH37" i="14" s="1"/>
  <c r="BF37" i="14"/>
  <c r="BE37" i="14"/>
  <c r="BD37" i="14"/>
  <c r="BB37" i="14"/>
  <c r="BA37" i="14"/>
  <c r="AZ37" i="14"/>
  <c r="AY37" i="14"/>
  <c r="AW37" i="14"/>
  <c r="AV37" i="14"/>
  <c r="AU37" i="14"/>
  <c r="AS37" i="14"/>
  <c r="AR37" i="14"/>
  <c r="AQ37" i="14"/>
  <c r="BG36" i="14"/>
  <c r="BH36" i="14" s="1"/>
  <c r="BF36" i="14"/>
  <c r="BE36" i="14"/>
  <c r="BD36" i="14"/>
  <c r="BB36" i="14"/>
  <c r="BA36" i="14"/>
  <c r="AZ36" i="14"/>
  <c r="AY36" i="14"/>
  <c r="AW36" i="14"/>
  <c r="AV36" i="14"/>
  <c r="AU36" i="14"/>
  <c r="AS36" i="14"/>
  <c r="AR36" i="14"/>
  <c r="AQ36" i="14"/>
  <c r="BG35" i="14"/>
  <c r="BH35" i="14" s="1"/>
  <c r="BF35" i="14"/>
  <c r="BE35" i="14"/>
  <c r="BD35" i="14"/>
  <c r="BB35" i="14"/>
  <c r="BA35" i="14"/>
  <c r="AZ35" i="14"/>
  <c r="AY35" i="14"/>
  <c r="AW35" i="14"/>
  <c r="AV35" i="14"/>
  <c r="AU35" i="14"/>
  <c r="AS35" i="14"/>
  <c r="AR35" i="14"/>
  <c r="AQ35" i="14"/>
  <c r="BG34" i="14"/>
  <c r="BH34" i="14" s="1"/>
  <c r="BF34" i="14"/>
  <c r="BE34" i="14"/>
  <c r="BD34" i="14"/>
  <c r="BB34" i="14"/>
  <c r="BA34" i="14"/>
  <c r="AZ34" i="14"/>
  <c r="AY34" i="14"/>
  <c r="AW34" i="14"/>
  <c r="AT34" i="14" s="1"/>
  <c r="AV34" i="14"/>
  <c r="AU34" i="14"/>
  <c r="AS34" i="14"/>
  <c r="AR34" i="14"/>
  <c r="AQ34" i="14"/>
  <c r="BG33" i="14"/>
  <c r="BH33" i="14" s="1"/>
  <c r="BF33" i="14"/>
  <c r="BE33" i="14"/>
  <c r="BD33" i="14"/>
  <c r="BB33" i="14"/>
  <c r="BA33" i="14"/>
  <c r="AZ33" i="14"/>
  <c r="AY33" i="14"/>
  <c r="AW33" i="14"/>
  <c r="AV33" i="14"/>
  <c r="AU33" i="14"/>
  <c r="AS33" i="14"/>
  <c r="AR33" i="14"/>
  <c r="AQ33" i="14"/>
  <c r="BG32" i="14"/>
  <c r="BH32" i="14" s="1"/>
  <c r="BF32" i="14"/>
  <c r="BE32" i="14"/>
  <c r="BD32" i="14"/>
  <c r="BB32" i="14"/>
  <c r="BA32" i="14"/>
  <c r="AZ32" i="14"/>
  <c r="AY32" i="14"/>
  <c r="AW32" i="14"/>
  <c r="AV32" i="14"/>
  <c r="AU32" i="14"/>
  <c r="AS32" i="14"/>
  <c r="AR32" i="14"/>
  <c r="AQ32" i="14"/>
  <c r="BG31" i="14"/>
  <c r="BH31" i="14" s="1"/>
  <c r="BF31" i="14"/>
  <c r="BE31" i="14"/>
  <c r="BD31" i="14"/>
  <c r="BB31" i="14"/>
  <c r="BA31" i="14"/>
  <c r="AZ31" i="14"/>
  <c r="AY31" i="14"/>
  <c r="AW31" i="14"/>
  <c r="AV31" i="14"/>
  <c r="AU31" i="14"/>
  <c r="AS31" i="14"/>
  <c r="AR31" i="14"/>
  <c r="AQ31" i="14"/>
  <c r="BG30" i="14"/>
  <c r="BH30" i="14" s="1"/>
  <c r="BF30" i="14"/>
  <c r="BE30" i="14"/>
  <c r="BD30" i="14"/>
  <c r="BB30" i="14"/>
  <c r="BA30" i="14"/>
  <c r="AZ30" i="14"/>
  <c r="AY30" i="14"/>
  <c r="AW30" i="14"/>
  <c r="AV30" i="14"/>
  <c r="AU30" i="14"/>
  <c r="AS30" i="14"/>
  <c r="AR30" i="14"/>
  <c r="AQ30" i="14"/>
  <c r="BG29" i="14"/>
  <c r="BH29" i="14" s="1"/>
  <c r="BF29" i="14"/>
  <c r="BE29" i="14"/>
  <c r="BD29" i="14"/>
  <c r="BB29" i="14"/>
  <c r="BA29" i="14"/>
  <c r="AZ29" i="14"/>
  <c r="AY29" i="14"/>
  <c r="AW29" i="14"/>
  <c r="AV29" i="14"/>
  <c r="AU29" i="14"/>
  <c r="AS29" i="14"/>
  <c r="AR29" i="14"/>
  <c r="AQ29" i="14"/>
  <c r="BG28" i="14"/>
  <c r="BH28" i="14" s="1"/>
  <c r="BF28" i="14"/>
  <c r="BE28" i="14"/>
  <c r="BD28" i="14"/>
  <c r="BB28" i="14"/>
  <c r="BA28" i="14"/>
  <c r="AZ28" i="14"/>
  <c r="AY28" i="14"/>
  <c r="AW28" i="14"/>
  <c r="AV28" i="14"/>
  <c r="AU28" i="14"/>
  <c r="AS28" i="14"/>
  <c r="AR28" i="14"/>
  <c r="AQ28" i="14"/>
  <c r="BG27" i="14"/>
  <c r="BH27" i="14" s="1"/>
  <c r="BF27" i="14"/>
  <c r="BE27" i="14"/>
  <c r="BD27" i="14"/>
  <c r="BB27" i="14"/>
  <c r="BA27" i="14"/>
  <c r="AZ27" i="14"/>
  <c r="AY27" i="14"/>
  <c r="AW27" i="14"/>
  <c r="AV27" i="14"/>
  <c r="AU27" i="14"/>
  <c r="AT27" i="14" s="1"/>
  <c r="AS27" i="14"/>
  <c r="AR27" i="14"/>
  <c r="AQ27" i="14"/>
  <c r="BG26" i="14"/>
  <c r="BH26" i="14" s="1"/>
  <c r="BF26" i="14"/>
  <c r="BE26" i="14"/>
  <c r="BD26" i="14"/>
  <c r="BB26" i="14"/>
  <c r="BA26" i="14"/>
  <c r="AZ26" i="14"/>
  <c r="AY26" i="14"/>
  <c r="AW26" i="14"/>
  <c r="AT26" i="14" s="1"/>
  <c r="AV26" i="14"/>
  <c r="AU26" i="14"/>
  <c r="AS26" i="14"/>
  <c r="AR26" i="14"/>
  <c r="AQ26" i="14"/>
  <c r="BG25" i="14"/>
  <c r="BH25" i="14" s="1"/>
  <c r="BF25" i="14"/>
  <c r="BE25" i="14"/>
  <c r="BD25" i="14"/>
  <c r="BB25" i="14"/>
  <c r="BA25" i="14"/>
  <c r="AZ25" i="14"/>
  <c r="AY25" i="14"/>
  <c r="AW25" i="14"/>
  <c r="AV25" i="14"/>
  <c r="AU25" i="14"/>
  <c r="AS25" i="14"/>
  <c r="AR25" i="14"/>
  <c r="AQ25" i="14"/>
  <c r="BG24" i="14"/>
  <c r="BH24" i="14" s="1"/>
  <c r="BF24" i="14"/>
  <c r="BE24" i="14"/>
  <c r="BD24" i="14"/>
  <c r="BB24" i="14"/>
  <c r="BA24" i="14"/>
  <c r="AZ24" i="14"/>
  <c r="AY24" i="14"/>
  <c r="AW24" i="14"/>
  <c r="AV24" i="14"/>
  <c r="AU24" i="14"/>
  <c r="AS24" i="14"/>
  <c r="AR24" i="14"/>
  <c r="AQ24" i="14"/>
  <c r="BG23" i="14"/>
  <c r="BH23" i="14" s="1"/>
  <c r="BF23" i="14"/>
  <c r="BE23" i="14"/>
  <c r="BD23" i="14"/>
  <c r="BB23" i="14"/>
  <c r="BA23" i="14"/>
  <c r="AZ23" i="14"/>
  <c r="AY23" i="14"/>
  <c r="AW23" i="14"/>
  <c r="AV23" i="14"/>
  <c r="AU23" i="14"/>
  <c r="AT23" i="14" s="1"/>
  <c r="AS23" i="14"/>
  <c r="AR23" i="14"/>
  <c r="AQ23" i="14"/>
  <c r="BG22" i="14"/>
  <c r="BH22" i="14" s="1"/>
  <c r="BF22" i="14"/>
  <c r="BE22" i="14"/>
  <c r="BD22" i="14"/>
  <c r="BB22" i="14"/>
  <c r="BA22" i="14"/>
  <c r="AZ22" i="14"/>
  <c r="AY22" i="14"/>
  <c r="AW22" i="14"/>
  <c r="AV22" i="14"/>
  <c r="AU22" i="14"/>
  <c r="AS22" i="14"/>
  <c r="AR22" i="14"/>
  <c r="AQ22" i="14"/>
  <c r="BG21" i="14"/>
  <c r="BH21" i="14" s="1"/>
  <c r="BF21" i="14"/>
  <c r="BE21" i="14"/>
  <c r="BD21" i="14"/>
  <c r="BB21" i="14"/>
  <c r="BA21" i="14"/>
  <c r="AZ21" i="14"/>
  <c r="AY21" i="14"/>
  <c r="AW21" i="14"/>
  <c r="AV21" i="14"/>
  <c r="AU21" i="14"/>
  <c r="AS21" i="14"/>
  <c r="AR21" i="14"/>
  <c r="AQ21" i="14"/>
  <c r="BG20" i="14"/>
  <c r="BH20" i="14" s="1"/>
  <c r="BF20" i="14"/>
  <c r="BE20" i="14"/>
  <c r="BD20" i="14"/>
  <c r="BB20" i="14"/>
  <c r="BA20" i="14"/>
  <c r="AZ20" i="14"/>
  <c r="AY20" i="14"/>
  <c r="AW20" i="14"/>
  <c r="AV20" i="14"/>
  <c r="AU20" i="14"/>
  <c r="AS20" i="14"/>
  <c r="AR20" i="14"/>
  <c r="AQ20" i="14"/>
  <c r="BG19" i="14"/>
  <c r="BH19" i="14" s="1"/>
  <c r="BF19" i="14"/>
  <c r="BE19" i="14"/>
  <c r="BD19" i="14"/>
  <c r="BB19" i="14"/>
  <c r="BA19" i="14"/>
  <c r="AZ19" i="14"/>
  <c r="AY19" i="14"/>
  <c r="AW19" i="14"/>
  <c r="AV19" i="14"/>
  <c r="AU19" i="14"/>
  <c r="AT19" i="14" s="1"/>
  <c r="AS19" i="14"/>
  <c r="AR19" i="14"/>
  <c r="AQ19" i="14"/>
  <c r="BG18" i="14"/>
  <c r="BH18" i="14" s="1"/>
  <c r="BF18" i="14"/>
  <c r="BE18" i="14"/>
  <c r="BD18" i="14"/>
  <c r="BB18" i="14"/>
  <c r="BA18" i="14"/>
  <c r="AZ18" i="14"/>
  <c r="AY18" i="14"/>
  <c r="AW18" i="14"/>
  <c r="AT18" i="14" s="1"/>
  <c r="AV18" i="14"/>
  <c r="AU18" i="14"/>
  <c r="AS18" i="14"/>
  <c r="AR18" i="14"/>
  <c r="AQ18" i="14"/>
  <c r="BG17" i="14"/>
  <c r="BH17" i="14" s="1"/>
  <c r="BF17" i="14"/>
  <c r="BE17" i="14"/>
  <c r="BD17" i="14"/>
  <c r="BB17" i="14"/>
  <c r="BA17" i="14"/>
  <c r="AZ17" i="14"/>
  <c r="AY17" i="14"/>
  <c r="AW17" i="14"/>
  <c r="AV17" i="14"/>
  <c r="AU17" i="14"/>
  <c r="AS17" i="14"/>
  <c r="AR17" i="14"/>
  <c r="AQ17" i="14"/>
  <c r="BG16" i="14"/>
  <c r="BH16" i="14" s="1"/>
  <c r="BF16" i="14"/>
  <c r="BE16" i="14"/>
  <c r="BD16" i="14"/>
  <c r="BB16" i="14"/>
  <c r="BA16" i="14"/>
  <c r="AZ16" i="14"/>
  <c r="AY16" i="14"/>
  <c r="AW16" i="14"/>
  <c r="AV16" i="14"/>
  <c r="AU16" i="14"/>
  <c r="AS16" i="14"/>
  <c r="AR16" i="14"/>
  <c r="AQ16" i="14"/>
  <c r="BG15" i="14"/>
  <c r="BH15" i="14" s="1"/>
  <c r="BF15" i="14"/>
  <c r="BE15" i="14"/>
  <c r="BD15" i="14"/>
  <c r="BB15" i="14"/>
  <c r="BA15" i="14"/>
  <c r="AZ15" i="14"/>
  <c r="AY15" i="14"/>
  <c r="AW15" i="14"/>
  <c r="AV15" i="14"/>
  <c r="AU15" i="14"/>
  <c r="AT15" i="14" s="1"/>
  <c r="AS15" i="14"/>
  <c r="AR15" i="14"/>
  <c r="AQ15" i="14"/>
  <c r="BG14" i="14"/>
  <c r="BH14" i="14" s="1"/>
  <c r="BF14" i="14"/>
  <c r="BE14" i="14"/>
  <c r="BD14" i="14"/>
  <c r="BB14" i="14"/>
  <c r="BA14" i="14"/>
  <c r="AZ14" i="14"/>
  <c r="AY14" i="14"/>
  <c r="AW14" i="14"/>
  <c r="AV14" i="14"/>
  <c r="AU14" i="14"/>
  <c r="AS14" i="14"/>
  <c r="AR14" i="14"/>
  <c r="AQ14" i="14"/>
  <c r="AW13" i="14"/>
  <c r="AV13" i="14"/>
  <c r="AU13" i="14"/>
  <c r="AS13" i="14"/>
  <c r="AR13" i="14"/>
  <c r="BF13" i="14"/>
  <c r="BE13" i="14"/>
  <c r="BD13" i="14"/>
  <c r="BB13" i="14"/>
  <c r="BA13" i="14"/>
  <c r="AT36" i="19" l="1"/>
  <c r="BC21" i="19"/>
  <c r="AT23" i="19"/>
  <c r="AT31" i="19"/>
  <c r="AT39" i="19"/>
  <c r="AT47" i="19"/>
  <c r="AT24" i="19"/>
  <c r="AT48" i="19"/>
  <c r="AT28" i="19"/>
  <c r="BC13" i="19"/>
  <c r="AT42" i="19"/>
  <c r="AT44" i="19"/>
  <c r="AT50" i="19"/>
  <c r="BC38" i="19"/>
  <c r="AT19" i="19"/>
  <c r="AT32" i="19"/>
  <c r="AT40" i="19"/>
  <c r="AT14" i="19"/>
  <c r="AT22" i="19"/>
  <c r="AT30" i="19"/>
  <c r="BC20" i="19"/>
  <c r="BC28" i="19"/>
  <c r="BC36" i="19"/>
  <c r="BC44" i="19"/>
  <c r="AT33" i="19"/>
  <c r="AT38" i="19"/>
  <c r="AT46" i="19"/>
  <c r="BC15" i="19"/>
  <c r="AT49" i="19"/>
  <c r="BC26" i="19"/>
  <c r="BC34" i="19"/>
  <c r="BC42" i="19"/>
  <c r="BC50" i="19"/>
  <c r="AT13" i="14"/>
  <c r="AT37" i="14"/>
  <c r="AT69" i="14"/>
  <c r="AT14" i="14"/>
  <c r="BC51" i="14"/>
  <c r="BC65" i="14"/>
  <c r="BC83" i="14"/>
  <c r="AT89" i="14"/>
  <c r="AT97" i="14"/>
  <c r="BC101" i="14"/>
  <c r="AT110" i="14"/>
  <c r="BC110" i="14"/>
  <c r="BC116" i="14"/>
  <c r="BC120" i="14"/>
  <c r="AT129" i="14"/>
  <c r="BC165" i="14"/>
  <c r="BC174" i="14"/>
  <c r="BC222" i="14"/>
  <c r="BC227" i="14"/>
  <c r="BC252" i="14"/>
  <c r="AT265" i="14"/>
  <c r="BC281" i="14"/>
  <c r="AT288" i="14"/>
  <c r="AT295" i="14"/>
  <c r="BC306" i="14"/>
  <c r="AT47" i="14"/>
  <c r="AT57" i="14"/>
  <c r="AT79" i="14"/>
  <c r="AT88" i="14"/>
  <c r="BC92" i="14"/>
  <c r="BC96" i="14"/>
  <c r="BC109" i="14"/>
  <c r="BC115" i="14"/>
  <c r="AT145" i="14"/>
  <c r="AT149" i="14"/>
  <c r="AT179" i="14"/>
  <c r="AT183" i="14"/>
  <c r="BC206" i="14"/>
  <c r="AT231" i="14"/>
  <c r="BC246" i="14"/>
  <c r="BC257" i="14"/>
  <c r="AT271" i="14"/>
  <c r="AT281" i="14"/>
  <c r="BC196" i="14"/>
  <c r="BC216" i="14"/>
  <c r="BC238" i="14"/>
  <c r="AT251" i="14"/>
  <c r="AT256" i="14"/>
  <c r="AT263" i="14"/>
  <c r="BC274" i="14"/>
  <c r="BC279" i="14"/>
  <c r="BC304" i="14"/>
  <c r="AT16" i="14"/>
  <c r="BC20" i="14"/>
  <c r="BC28" i="14"/>
  <c r="BC36" i="14"/>
  <c r="BC44" i="14"/>
  <c r="BC54" i="14"/>
  <c r="BC76" i="14"/>
  <c r="AT99" i="14"/>
  <c r="AT119" i="14"/>
  <c r="AT127" i="14"/>
  <c r="BC142" i="14"/>
  <c r="BC147" i="14"/>
  <c r="AT152" i="14"/>
  <c r="BC168" i="14"/>
  <c r="BC172" i="14"/>
  <c r="AT196" i="14"/>
  <c r="AT204" i="14"/>
  <c r="BC204" i="14"/>
  <c r="BC237" i="14"/>
  <c r="AT244" i="14"/>
  <c r="BC244" i="14"/>
  <c r="BC255" i="14"/>
  <c r="BC273" i="14"/>
  <c r="AT279" i="14"/>
  <c r="AT291" i="14"/>
  <c r="BC297" i="14"/>
  <c r="AT21" i="14"/>
  <c r="AT29" i="14"/>
  <c r="AT50" i="14"/>
  <c r="AT82" i="14"/>
  <c r="AT31" i="14"/>
  <c r="AT35" i="14"/>
  <c r="AT39" i="14"/>
  <c r="AT43" i="14"/>
  <c r="BC52" i="14"/>
  <c r="BC55" i="14"/>
  <c r="AT63" i="14"/>
  <c r="BC63" i="14"/>
  <c r="AT71" i="14"/>
  <c r="AT75" i="14"/>
  <c r="BC84" i="14"/>
  <c r="AT94" i="14"/>
  <c r="BC111" i="14"/>
  <c r="BC134" i="14"/>
  <c r="AT167" i="14"/>
  <c r="BC171" i="14"/>
  <c r="BC180" i="14"/>
  <c r="AT199" i="14"/>
  <c r="BC209" i="14"/>
  <c r="AT214" i="14"/>
  <c r="BC224" i="14"/>
  <c r="BC228" i="14"/>
  <c r="BC236" i="14"/>
  <c r="BC248" i="14"/>
  <c r="AT283" i="14"/>
  <c r="BC289" i="14"/>
  <c r="AT296" i="14"/>
  <c r="AT48" i="14"/>
  <c r="AT52" i="14"/>
  <c r="BC66" i="14"/>
  <c r="AT80" i="14"/>
  <c r="BC93" i="14"/>
  <c r="AT102" i="14"/>
  <c r="BC140" i="14"/>
  <c r="AT166" i="14"/>
  <c r="AT175" i="14"/>
  <c r="BC17" i="14"/>
  <c r="BC18" i="14"/>
  <c r="BC23" i="14"/>
  <c r="BC33" i="14"/>
  <c r="BC34" i="14"/>
  <c r="BC39" i="14"/>
  <c r="AT51" i="14"/>
  <c r="AT54" i="14"/>
  <c r="AT56" i="14"/>
  <c r="AT58" i="14"/>
  <c r="BC73" i="14"/>
  <c r="BC74" i="14"/>
  <c r="AT77" i="14"/>
  <c r="BC91" i="14"/>
  <c r="BC100" i="14"/>
  <c r="AT121" i="14"/>
  <c r="BC14" i="14"/>
  <c r="BC16" i="14"/>
  <c r="AT17" i="14"/>
  <c r="BC29" i="14"/>
  <c r="BC30" i="14"/>
  <c r="BC32" i="14"/>
  <c r="AT33" i="14"/>
  <c r="BC49" i="14"/>
  <c r="BC50" i="14"/>
  <c r="AT53" i="14"/>
  <c r="BC67" i="14"/>
  <c r="AT68" i="14"/>
  <c r="BC69" i="14"/>
  <c r="BC70" i="14"/>
  <c r="BC72" i="14"/>
  <c r="AT73" i="14"/>
  <c r="BC79" i="14"/>
  <c r="BC99" i="14"/>
  <c r="AT100" i="14"/>
  <c r="BC27" i="14"/>
  <c r="AT28" i="14"/>
  <c r="AT30" i="14"/>
  <c r="AT32" i="14"/>
  <c r="BC43" i="14"/>
  <c r="AT44" i="14"/>
  <c r="BC45" i="14"/>
  <c r="BC46" i="14"/>
  <c r="BC48" i="14"/>
  <c r="AT49" i="14"/>
  <c r="AT67" i="14"/>
  <c r="AT70" i="14"/>
  <c r="AT72" i="14"/>
  <c r="BC15" i="14"/>
  <c r="BC25" i="14"/>
  <c r="BC26" i="14"/>
  <c r="BC31" i="14"/>
  <c r="BC41" i="14"/>
  <c r="BC42" i="14"/>
  <c r="AT45" i="14"/>
  <c r="BC59" i="14"/>
  <c r="AT60" i="14"/>
  <c r="BC61" i="14"/>
  <c r="BC62" i="14"/>
  <c r="BC64" i="14"/>
  <c r="AT65" i="14"/>
  <c r="BC71" i="14"/>
  <c r="AT83" i="14"/>
  <c r="AT87" i="14"/>
  <c r="BC278" i="14"/>
  <c r="BC21" i="14"/>
  <c r="BC22" i="14"/>
  <c r="BC24" i="14"/>
  <c r="AT25" i="14"/>
  <c r="BC37" i="14"/>
  <c r="BC38" i="14"/>
  <c r="BC40" i="14"/>
  <c r="AT41" i="14"/>
  <c r="BC47" i="14"/>
  <c r="AT59" i="14"/>
  <c r="AT62" i="14"/>
  <c r="AT64" i="14"/>
  <c r="AT66" i="14"/>
  <c r="BC81" i="14"/>
  <c r="BC82" i="14"/>
  <c r="AT85" i="14"/>
  <c r="BC103" i="14"/>
  <c r="AT104" i="14"/>
  <c r="BC254" i="14"/>
  <c r="BC272" i="14"/>
  <c r="BC19" i="14"/>
  <c r="AT20" i="14"/>
  <c r="AT22" i="14"/>
  <c r="AT24" i="14"/>
  <c r="BC35" i="14"/>
  <c r="AT36" i="14"/>
  <c r="AT38" i="14"/>
  <c r="AT40" i="14"/>
  <c r="BC57" i="14"/>
  <c r="BC58" i="14"/>
  <c r="AT61" i="14"/>
  <c r="BC75" i="14"/>
  <c r="AT76" i="14"/>
  <c r="BC77" i="14"/>
  <c r="BC78" i="14"/>
  <c r="BC80" i="14"/>
  <c r="AT81" i="14"/>
  <c r="AT84" i="14"/>
  <c r="BC85" i="14"/>
  <c r="BC86" i="14"/>
  <c r="AT109" i="14"/>
  <c r="BC113" i="14"/>
  <c r="AT114" i="14"/>
  <c r="AT115" i="14"/>
  <c r="BC133" i="14"/>
  <c r="AT134" i="14"/>
  <c r="BC139" i="14"/>
  <c r="BC141" i="14"/>
  <c r="AT142" i="14"/>
  <c r="BC143" i="14"/>
  <c r="AT144" i="14"/>
  <c r="BC155" i="14"/>
  <c r="BC158" i="14"/>
  <c r="BC162" i="14"/>
  <c r="AT163" i="14"/>
  <c r="AT164" i="14"/>
  <c r="AT165" i="14"/>
  <c r="AT168" i="14"/>
  <c r="BC187" i="14"/>
  <c r="BC189" i="14"/>
  <c r="AT190" i="14"/>
  <c r="BC191" i="14"/>
  <c r="AT192" i="14"/>
  <c r="BC202" i="14"/>
  <c r="AT205" i="14"/>
  <c r="BC207" i="14"/>
  <c r="BC208" i="14"/>
  <c r="AT209" i="14"/>
  <c r="BC221" i="14"/>
  <c r="AT222" i="14"/>
  <c r="AT224" i="14"/>
  <c r="AT226" i="14"/>
  <c r="BC235" i="14"/>
  <c r="AT236" i="14"/>
  <c r="AT237" i="14"/>
  <c r="BC239" i="14"/>
  <c r="BC240" i="14"/>
  <c r="BC242" i="14"/>
  <c r="AT243" i="14"/>
  <c r="AT246" i="14"/>
  <c r="BC247" i="14"/>
  <c r="AT248" i="14"/>
  <c r="BC249" i="14"/>
  <c r="AT275" i="14"/>
  <c r="BC288" i="14"/>
  <c r="BC305" i="14"/>
  <c r="BC107" i="14"/>
  <c r="AT108" i="14"/>
  <c r="BC108" i="14"/>
  <c r="AT111" i="14"/>
  <c r="AT116" i="14"/>
  <c r="BC125" i="14"/>
  <c r="AT126" i="14"/>
  <c r="BC131" i="14"/>
  <c r="AT132" i="14"/>
  <c r="BC132" i="14"/>
  <c r="AT136" i="14"/>
  <c r="BC136" i="14"/>
  <c r="AT140" i="14"/>
  <c r="AT141" i="14"/>
  <c r="AT155" i="14"/>
  <c r="BC157" i="14"/>
  <c r="AT158" i="14"/>
  <c r="AT161" i="14"/>
  <c r="AT162" i="14"/>
  <c r="BC182" i="14"/>
  <c r="AT187" i="14"/>
  <c r="AT189" i="14"/>
  <c r="BC201" i="14"/>
  <c r="AT202" i="14"/>
  <c r="AT203" i="14"/>
  <c r="AT206" i="14"/>
  <c r="AT208" i="14"/>
  <c r="BC219" i="14"/>
  <c r="AT220" i="14"/>
  <c r="AT221" i="14"/>
  <c r="AT235" i="14"/>
  <c r="AT240" i="14"/>
  <c r="BC241" i="14"/>
  <c r="AT242" i="14"/>
  <c r="BC104" i="14"/>
  <c r="AT128" i="14"/>
  <c r="BC128" i="14"/>
  <c r="BC129" i="14"/>
  <c r="AT130" i="14"/>
  <c r="BC130" i="14"/>
  <c r="AT133" i="14"/>
  <c r="AT138" i="14"/>
  <c r="AT139" i="14"/>
  <c r="BC150" i="14"/>
  <c r="BC153" i="14"/>
  <c r="AT160" i="14"/>
  <c r="BC181" i="14"/>
  <c r="AT182" i="14"/>
  <c r="BC184" i="14"/>
  <c r="AT185" i="14"/>
  <c r="AT186" i="14"/>
  <c r="AT188" i="14"/>
  <c r="BC198" i="14"/>
  <c r="BC200" i="14"/>
  <c r="AT201" i="14"/>
  <c r="BC218" i="14"/>
  <c r="AT219" i="14"/>
  <c r="BC230" i="14"/>
  <c r="BC232" i="14"/>
  <c r="BC233" i="14"/>
  <c r="AT234" i="14"/>
  <c r="BC105" i="14"/>
  <c r="AT106" i="14"/>
  <c r="AT107" i="14"/>
  <c r="BC123" i="14"/>
  <c r="BC124" i="14"/>
  <c r="AT125" i="14"/>
  <c r="AT131" i="14"/>
  <c r="BC149" i="14"/>
  <c r="AT150" i="14"/>
  <c r="BC151" i="14"/>
  <c r="BC152" i="14"/>
  <c r="AT153" i="14"/>
  <c r="AT154" i="14"/>
  <c r="BC179" i="14"/>
  <c r="AT180" i="14"/>
  <c r="AT181" i="14"/>
  <c r="AT184" i="14"/>
  <c r="BC197" i="14"/>
  <c r="AT198" i="14"/>
  <c r="BC199" i="14"/>
  <c r="AT200" i="14"/>
  <c r="BC214" i="14"/>
  <c r="BC217" i="14"/>
  <c r="AT218" i="14"/>
  <c r="BC229" i="14"/>
  <c r="AT230" i="14"/>
  <c r="BC231" i="14"/>
  <c r="AT232" i="14"/>
  <c r="AT233" i="14"/>
  <c r="BC309" i="14"/>
  <c r="BC97" i="14"/>
  <c r="AT98" i="14"/>
  <c r="AT103" i="14"/>
  <c r="BC117" i="14"/>
  <c r="AT118" i="14"/>
  <c r="BC119" i="14"/>
  <c r="AT120" i="14"/>
  <c r="BC121" i="14"/>
  <c r="AT122" i="14"/>
  <c r="BC122" i="14"/>
  <c r="BC146" i="14"/>
  <c r="AT147" i="14"/>
  <c r="BC170" i="14"/>
  <c r="AT171" i="14"/>
  <c r="AT174" i="14"/>
  <c r="BC175" i="14"/>
  <c r="BC176" i="14"/>
  <c r="BC177" i="14"/>
  <c r="AT178" i="14"/>
  <c r="BC194" i="14"/>
  <c r="AT195" i="14"/>
  <c r="BC211" i="14"/>
  <c r="AT212" i="14"/>
  <c r="AT216" i="14"/>
  <c r="BC226" i="14"/>
  <c r="AT227" i="14"/>
  <c r="BC253" i="14"/>
  <c r="BC259" i="14"/>
  <c r="BC266" i="14"/>
  <c r="BC267" i="14"/>
  <c r="AT268" i="14"/>
  <c r="BC269" i="14"/>
  <c r="AT270" i="14"/>
  <c r="BC283" i="14"/>
  <c r="AT284" i="14"/>
  <c r="BC285" i="14"/>
  <c r="AT286" i="14"/>
  <c r="BC291" i="14"/>
  <c r="AT292" i="14"/>
  <c r="BC293" i="14"/>
  <c r="AT294" i="14"/>
  <c r="BC299" i="14"/>
  <c r="AT300" i="14"/>
  <c r="AT308" i="14"/>
  <c r="BC312" i="14"/>
  <c r="BC88" i="14"/>
  <c r="AT91" i="14"/>
  <c r="AT93" i="14"/>
  <c r="AT95" i="14"/>
  <c r="AT117" i="14"/>
  <c r="BC145" i="14"/>
  <c r="AT146" i="14"/>
  <c r="BC166" i="14"/>
  <c r="BC169" i="14"/>
  <c r="AT170" i="14"/>
  <c r="AT176" i="14"/>
  <c r="AT177" i="14"/>
  <c r="BC193" i="14"/>
  <c r="AT194" i="14"/>
  <c r="AT211" i="14"/>
  <c r="BC225" i="14"/>
  <c r="BC245" i="14"/>
  <c r="BC251" i="14"/>
  <c r="AT252" i="14"/>
  <c r="AT253" i="14"/>
  <c r="BC256" i="14"/>
  <c r="BC258" i="14"/>
  <c r="AT259" i="14"/>
  <c r="AT260" i="14"/>
  <c r="AT264" i="14"/>
  <c r="BC264" i="14"/>
  <c r="BC265" i="14"/>
  <c r="AT266" i="14"/>
  <c r="AT269" i="14"/>
  <c r="AT272" i="14"/>
  <c r="BC275" i="14"/>
  <c r="AT276" i="14"/>
  <c r="BC277" i="14"/>
  <c r="AT278" i="14"/>
  <c r="BC280" i="14"/>
  <c r="BC282" i="14"/>
  <c r="AT285" i="14"/>
  <c r="AT293" i="14"/>
  <c r="BC296" i="14"/>
  <c r="AT299" i="14"/>
  <c r="AT302" i="14"/>
  <c r="BC307" i="14"/>
  <c r="AT309" i="14"/>
  <c r="AT310" i="14"/>
  <c r="BC311" i="14"/>
  <c r="AT312" i="14"/>
  <c r="AT20" i="19"/>
  <c r="AT27" i="19"/>
  <c r="AT43" i="19"/>
  <c r="BC16" i="19"/>
  <c r="BC24" i="19"/>
  <c r="BC32" i="19"/>
  <c r="BC40" i="19"/>
  <c r="BC48" i="19"/>
  <c r="AT15" i="19"/>
  <c r="AT25" i="19"/>
  <c r="AT41" i="19"/>
  <c r="BC19" i="19"/>
  <c r="BC27" i="19"/>
  <c r="BC35" i="19"/>
  <c r="BC43" i="19"/>
  <c r="BC51" i="19"/>
  <c r="AT21" i="19"/>
  <c r="AT37" i="19"/>
  <c r="BC17" i="19"/>
  <c r="BC25" i="19"/>
  <c r="BC33" i="19"/>
  <c r="BC41" i="19"/>
  <c r="BC49" i="19"/>
  <c r="AT16" i="19"/>
  <c r="AT35" i="19"/>
  <c r="AT51" i="19"/>
  <c r="BC23" i="19"/>
  <c r="BC31" i="19"/>
  <c r="BC39" i="19"/>
  <c r="BC47" i="19"/>
  <c r="BC18" i="19"/>
  <c r="AT13" i="19"/>
  <c r="AT17" i="19"/>
  <c r="AT29" i="19"/>
  <c r="AT45" i="19"/>
  <c r="AT52" i="19"/>
  <c r="BC29" i="19"/>
  <c r="BC37" i="19"/>
  <c r="BC45" i="19"/>
  <c r="AT86" i="14"/>
  <c r="BC138" i="14"/>
  <c r="BC154" i="14"/>
  <c r="BC186" i="14"/>
  <c r="BC234" i="14"/>
  <c r="AT245" i="14"/>
  <c r="AT277" i="14"/>
  <c r="BC263" i="14"/>
  <c r="BC271" i="14"/>
  <c r="BC287" i="14"/>
  <c r="BC295" i="14"/>
  <c r="BC303" i="14"/>
  <c r="BC106" i="14"/>
  <c r="AT157" i="14"/>
  <c r="BC178" i="14"/>
  <c r="BC89" i="14"/>
  <c r="AT90" i="14"/>
  <c r="BC90" i="14"/>
  <c r="AT92" i="14"/>
  <c r="BC127" i="14"/>
  <c r="BC135" i="14"/>
  <c r="BC159" i="14"/>
  <c r="AT210" i="14"/>
  <c r="AT258" i="14"/>
  <c r="AT274" i="14"/>
  <c r="AT282" i="14"/>
  <c r="AT290" i="14"/>
  <c r="AT298" i="14"/>
  <c r="BC298" i="14"/>
  <c r="AT306" i="14"/>
  <c r="AT101" i="14"/>
  <c r="AT173" i="14"/>
  <c r="BC183" i="14"/>
  <c r="AT213" i="14"/>
  <c r="AT250" i="14"/>
  <c r="BC250" i="14"/>
  <c r="AT261" i="14"/>
  <c r="AT301" i="14"/>
  <c r="BC13" i="14"/>
  <c r="BG52" i="19"/>
  <c r="BH52" i="19" s="1"/>
  <c r="AZ52" i="19"/>
  <c r="AY52" i="19"/>
  <c r="AX52" i="19"/>
  <c r="AS52" i="19"/>
  <c r="AR52" i="19"/>
  <c r="AQ52" i="19"/>
  <c r="BG51" i="19"/>
  <c r="BH51" i="19" s="1"/>
  <c r="AZ51" i="19"/>
  <c r="AY51" i="19"/>
  <c r="AX51" i="19"/>
  <c r="AS51" i="19"/>
  <c r="AR51" i="19"/>
  <c r="AQ51" i="19"/>
  <c r="BG50" i="19"/>
  <c r="BH50" i="19" s="1"/>
  <c r="AZ50" i="19"/>
  <c r="AY50" i="19"/>
  <c r="AX50" i="19"/>
  <c r="AS50" i="19"/>
  <c r="AR50" i="19"/>
  <c r="AQ50" i="19"/>
  <c r="BG49" i="19"/>
  <c r="BH49" i="19" s="1"/>
  <c r="AZ49" i="19"/>
  <c r="AY49" i="19"/>
  <c r="AX49" i="19"/>
  <c r="AS49" i="19"/>
  <c r="AR49" i="19"/>
  <c r="AQ49" i="19"/>
  <c r="BG48" i="19"/>
  <c r="BH48" i="19" s="1"/>
  <c r="AZ48" i="19"/>
  <c r="AY48" i="19"/>
  <c r="AX48" i="19"/>
  <c r="AS48" i="19"/>
  <c r="AR48" i="19"/>
  <c r="AQ48" i="19"/>
  <c r="BG47" i="19"/>
  <c r="BH47" i="19" s="1"/>
  <c r="AZ47" i="19"/>
  <c r="AY47" i="19"/>
  <c r="AX47" i="19"/>
  <c r="AS47" i="19"/>
  <c r="AR47" i="19"/>
  <c r="AQ47" i="19"/>
  <c r="BG46" i="19"/>
  <c r="BH46" i="19" s="1"/>
  <c r="AZ46" i="19"/>
  <c r="AY46" i="19"/>
  <c r="AX46" i="19"/>
  <c r="AS46" i="19"/>
  <c r="AR46" i="19"/>
  <c r="AQ46" i="19"/>
  <c r="BG45" i="19"/>
  <c r="BH45" i="19" s="1"/>
  <c r="AZ45" i="19"/>
  <c r="AY45" i="19"/>
  <c r="AX45" i="19"/>
  <c r="AS45" i="19"/>
  <c r="AR45" i="19"/>
  <c r="AQ45" i="19"/>
  <c r="BG44" i="19"/>
  <c r="BH44" i="19" s="1"/>
  <c r="AZ44" i="19"/>
  <c r="AY44" i="19"/>
  <c r="AX44" i="19"/>
  <c r="AS44" i="19"/>
  <c r="AR44" i="19"/>
  <c r="AQ44" i="19"/>
  <c r="BG43" i="19"/>
  <c r="BH43" i="19" s="1"/>
  <c r="AZ43" i="19"/>
  <c r="AY43" i="19"/>
  <c r="AX43" i="19"/>
  <c r="AS43" i="19"/>
  <c r="AR43" i="19"/>
  <c r="AQ43" i="19"/>
  <c r="BG42" i="19"/>
  <c r="BH42" i="19" s="1"/>
  <c r="AZ42" i="19"/>
  <c r="AY42" i="19"/>
  <c r="AX42" i="19"/>
  <c r="AS42" i="19"/>
  <c r="AR42" i="19"/>
  <c r="AQ42" i="19"/>
  <c r="BG41" i="19"/>
  <c r="BH41" i="19" s="1"/>
  <c r="AZ41" i="19"/>
  <c r="AY41" i="19"/>
  <c r="AX41" i="19"/>
  <c r="AS41" i="19"/>
  <c r="AR41" i="19"/>
  <c r="AQ41" i="19"/>
  <c r="BG40" i="19"/>
  <c r="BH40" i="19" s="1"/>
  <c r="AZ40" i="19"/>
  <c r="AY40" i="19"/>
  <c r="AX40" i="19"/>
  <c r="AS40" i="19"/>
  <c r="AR40" i="19"/>
  <c r="AQ40" i="19"/>
  <c r="BG39" i="19"/>
  <c r="BH39" i="19" s="1"/>
  <c r="AZ39" i="19"/>
  <c r="AY39" i="19"/>
  <c r="AX39" i="19"/>
  <c r="AS39" i="19"/>
  <c r="AR39" i="19"/>
  <c r="AQ39" i="19"/>
  <c r="BG38" i="19"/>
  <c r="BH38" i="19" s="1"/>
  <c r="AZ38" i="19"/>
  <c r="AY38" i="19"/>
  <c r="AX38" i="19"/>
  <c r="AS38" i="19"/>
  <c r="AR38" i="19"/>
  <c r="AQ38" i="19"/>
  <c r="BG37" i="19"/>
  <c r="BH37" i="19" s="1"/>
  <c r="AZ37" i="19"/>
  <c r="AY37" i="19"/>
  <c r="AX37" i="19"/>
  <c r="AS37" i="19"/>
  <c r="AR37" i="19"/>
  <c r="AQ37" i="19"/>
  <c r="BG36" i="19"/>
  <c r="BH36" i="19" s="1"/>
  <c r="AZ36" i="19"/>
  <c r="AY36" i="19"/>
  <c r="AX36" i="19"/>
  <c r="AS36" i="19"/>
  <c r="AR36" i="19"/>
  <c r="AQ36" i="19"/>
  <c r="BG35" i="19"/>
  <c r="BH35" i="19" s="1"/>
  <c r="AZ35" i="19"/>
  <c r="AY35" i="19"/>
  <c r="AX35" i="19"/>
  <c r="AS35" i="19"/>
  <c r="AR35" i="19"/>
  <c r="AQ35" i="19"/>
  <c r="BG34" i="19"/>
  <c r="BH34" i="19" s="1"/>
  <c r="AZ34" i="19"/>
  <c r="AY34" i="19"/>
  <c r="AX34" i="19"/>
  <c r="AS34" i="19"/>
  <c r="AR34" i="19"/>
  <c r="AQ34" i="19"/>
  <c r="BG33" i="19"/>
  <c r="BH33" i="19" s="1"/>
  <c r="AZ33" i="19"/>
  <c r="AY33" i="19"/>
  <c r="AX33" i="19"/>
  <c r="AS33" i="19"/>
  <c r="AR33" i="19"/>
  <c r="AQ33" i="19"/>
  <c r="BG32" i="19"/>
  <c r="BH32" i="19" s="1"/>
  <c r="AZ32" i="19"/>
  <c r="AY32" i="19"/>
  <c r="AX32" i="19"/>
  <c r="AS32" i="19"/>
  <c r="AR32" i="19"/>
  <c r="AQ32" i="19"/>
  <c r="BG31" i="19"/>
  <c r="BH31" i="19" s="1"/>
  <c r="AZ31" i="19"/>
  <c r="AY31" i="19"/>
  <c r="AX31" i="19"/>
  <c r="AS31" i="19"/>
  <c r="AR31" i="19"/>
  <c r="AQ31" i="19"/>
  <c r="BG30" i="19"/>
  <c r="BH30" i="19" s="1"/>
  <c r="AZ30" i="19"/>
  <c r="AY30" i="19"/>
  <c r="AX30" i="19"/>
  <c r="AS30" i="19"/>
  <c r="AR30" i="19"/>
  <c r="AQ30" i="19"/>
  <c r="BG29" i="19"/>
  <c r="BH29" i="19" s="1"/>
  <c r="AZ29" i="19"/>
  <c r="AY29" i="19"/>
  <c r="AX29" i="19"/>
  <c r="AS29" i="19"/>
  <c r="AR29" i="19"/>
  <c r="AQ29" i="19"/>
  <c r="BG28" i="19"/>
  <c r="BH28" i="19" s="1"/>
  <c r="AZ28" i="19"/>
  <c r="AY28" i="19"/>
  <c r="AX28" i="19"/>
  <c r="AS28" i="19"/>
  <c r="AR28" i="19"/>
  <c r="AQ28" i="19"/>
  <c r="BG27" i="19"/>
  <c r="BH27" i="19" s="1"/>
  <c r="AZ27" i="19"/>
  <c r="AY27" i="19"/>
  <c r="AX27" i="19"/>
  <c r="AS27" i="19"/>
  <c r="AR27" i="19"/>
  <c r="AQ27" i="19"/>
  <c r="BG26" i="19"/>
  <c r="BH26" i="19" s="1"/>
  <c r="AZ26" i="19"/>
  <c r="AY26" i="19"/>
  <c r="AX26" i="19"/>
  <c r="AS26" i="19"/>
  <c r="AR26" i="19"/>
  <c r="AQ26" i="19"/>
  <c r="BG25" i="19"/>
  <c r="BH25" i="19" s="1"/>
  <c r="AZ25" i="19"/>
  <c r="AY25" i="19"/>
  <c r="AX25" i="19"/>
  <c r="AS25" i="19"/>
  <c r="AR25" i="19"/>
  <c r="AQ25" i="19"/>
  <c r="BG24" i="19"/>
  <c r="BH24" i="19" s="1"/>
  <c r="AZ24" i="19"/>
  <c r="AY24" i="19"/>
  <c r="AX24" i="19"/>
  <c r="AS24" i="19"/>
  <c r="AR24" i="19"/>
  <c r="AQ24" i="19"/>
  <c r="BG23" i="19"/>
  <c r="BH23" i="19" s="1"/>
  <c r="AZ23" i="19"/>
  <c r="AY23" i="19"/>
  <c r="AX23" i="19"/>
  <c r="AS23" i="19"/>
  <c r="AR23" i="19"/>
  <c r="AQ23" i="19"/>
  <c r="BG22" i="19"/>
  <c r="BH22" i="19" s="1"/>
  <c r="AZ22" i="19"/>
  <c r="AY22" i="19"/>
  <c r="AX22" i="19"/>
  <c r="AS22" i="19"/>
  <c r="AR22" i="19"/>
  <c r="AQ22" i="19"/>
  <c r="BG21" i="19"/>
  <c r="BH21" i="19" s="1"/>
  <c r="AZ21" i="19"/>
  <c r="AY21" i="19"/>
  <c r="AX21" i="19"/>
  <c r="AS21" i="19"/>
  <c r="AR21" i="19"/>
  <c r="AQ21" i="19"/>
  <c r="BG20" i="19"/>
  <c r="AZ20" i="19"/>
  <c r="AY20" i="19"/>
  <c r="AX20" i="19"/>
  <c r="AS20" i="19"/>
  <c r="AR20" i="19"/>
  <c r="AQ20" i="19"/>
  <c r="BG19" i="19"/>
  <c r="AZ19" i="19"/>
  <c r="AY19" i="19"/>
  <c r="AX19" i="19"/>
  <c r="AS19" i="19"/>
  <c r="AR19" i="19"/>
  <c r="AQ19" i="19"/>
  <c r="BG18" i="19"/>
  <c r="AZ18" i="19"/>
  <c r="AY18" i="19"/>
  <c r="AX18" i="19"/>
  <c r="AS18" i="19"/>
  <c r="AR18" i="19"/>
  <c r="AQ18" i="19"/>
  <c r="BG17" i="19"/>
  <c r="AZ17" i="19"/>
  <c r="AY17" i="19"/>
  <c r="AX17" i="19"/>
  <c r="AS17" i="19"/>
  <c r="AR17" i="19"/>
  <c r="AQ17" i="19"/>
  <c r="BG16" i="19"/>
  <c r="AZ16" i="19"/>
  <c r="AY16" i="19"/>
  <c r="AX16" i="19"/>
  <c r="AS16" i="19"/>
  <c r="AR16" i="19"/>
  <c r="AQ16" i="19"/>
  <c r="BG15" i="19"/>
  <c r="AZ15" i="19"/>
  <c r="AY15" i="19"/>
  <c r="AX15" i="19"/>
  <c r="AS15" i="19"/>
  <c r="AR15" i="19"/>
  <c r="AQ15" i="19"/>
  <c r="BG14" i="19"/>
  <c r="AZ14" i="19"/>
  <c r="AY14" i="19"/>
  <c r="AX14" i="19"/>
  <c r="AS14" i="19"/>
  <c r="AR14" i="19"/>
  <c r="AQ14" i="19"/>
  <c r="AZ13" i="19"/>
  <c r="AY13" i="19"/>
  <c r="AX13" i="19"/>
  <c r="AS13" i="19"/>
  <c r="AR13" i="19"/>
  <c r="AQ13" i="19"/>
  <c r="AY54" i="19" l="1"/>
  <c r="AX54" i="19"/>
  <c r="AQ13" i="14"/>
  <c r="AY13" i="14"/>
  <c r="AY314" i="14" s="1"/>
  <c r="AD52" i="19" l="1"/>
  <c r="AC52" i="19"/>
  <c r="W52" i="19"/>
  <c r="U52" i="19"/>
  <c r="BI52" i="19" s="1"/>
  <c r="R52" i="19"/>
  <c r="B52" i="19"/>
  <c r="A52" i="19"/>
  <c r="AD51" i="19"/>
  <c r="AC51" i="19"/>
  <c r="AF51" i="19" s="1"/>
  <c r="W51" i="19"/>
  <c r="U51" i="19"/>
  <c r="BI51" i="19" s="1"/>
  <c r="R51" i="19"/>
  <c r="B51" i="19"/>
  <c r="A51" i="19"/>
  <c r="AD50" i="19"/>
  <c r="AC50" i="19"/>
  <c r="AF50" i="19" s="1"/>
  <c r="W50" i="19"/>
  <c r="U50" i="19"/>
  <c r="BI50" i="19" s="1"/>
  <c r="R50" i="19"/>
  <c r="B50" i="19"/>
  <c r="A50" i="19"/>
  <c r="AD49" i="19"/>
  <c r="AC49" i="19"/>
  <c r="AF49" i="19" s="1"/>
  <c r="X49" i="19" s="1"/>
  <c r="W49" i="19"/>
  <c r="U49" i="19"/>
  <c r="BI49" i="19" s="1"/>
  <c r="R49" i="19"/>
  <c r="B49" i="19"/>
  <c r="A49" i="19"/>
  <c r="AD48" i="19"/>
  <c r="AC48" i="19"/>
  <c r="AF48" i="19" s="1"/>
  <c r="W48" i="19"/>
  <c r="U48" i="19"/>
  <c r="BI48" i="19" s="1"/>
  <c r="R48" i="19"/>
  <c r="B48" i="19"/>
  <c r="A48" i="19"/>
  <c r="I6" i="19"/>
  <c r="I6" i="14"/>
  <c r="D50" i="19" l="1"/>
  <c r="E50" i="19"/>
  <c r="X50" i="19"/>
  <c r="E49" i="19"/>
  <c r="D51" i="19"/>
  <c r="X48" i="19"/>
  <c r="X51" i="19"/>
  <c r="E51" i="19"/>
  <c r="D52" i="19"/>
  <c r="AF52" i="19"/>
  <c r="X52" i="19" s="1"/>
  <c r="E52" i="19"/>
  <c r="D48" i="19"/>
  <c r="E48" i="19"/>
  <c r="D49" i="19"/>
  <c r="U20" i="19"/>
  <c r="BI20" i="19" s="1"/>
  <c r="U21" i="19"/>
  <c r="BI21" i="19" s="1"/>
  <c r="U22" i="19"/>
  <c r="BI22" i="19" s="1"/>
  <c r="U23" i="19"/>
  <c r="BI23" i="19" s="1"/>
  <c r="U24" i="19"/>
  <c r="BI24" i="19" s="1"/>
  <c r="U25" i="19"/>
  <c r="BI25" i="19" s="1"/>
  <c r="U26" i="19"/>
  <c r="BI26" i="19" s="1"/>
  <c r="U27" i="19"/>
  <c r="BI27" i="19" s="1"/>
  <c r="U28" i="19"/>
  <c r="BI28" i="19" s="1"/>
  <c r="U29" i="19"/>
  <c r="BI29" i="19" s="1"/>
  <c r="U30" i="19"/>
  <c r="BI30" i="19" s="1"/>
  <c r="U31" i="19"/>
  <c r="BI31" i="19" s="1"/>
  <c r="U32" i="19"/>
  <c r="BI32" i="19" s="1"/>
  <c r="U33" i="19"/>
  <c r="BI33" i="19" s="1"/>
  <c r="U34" i="19"/>
  <c r="BI34" i="19" s="1"/>
  <c r="U35" i="19"/>
  <c r="BI35" i="19" s="1"/>
  <c r="U36" i="19"/>
  <c r="BI36" i="19" s="1"/>
  <c r="U37" i="19"/>
  <c r="BI37" i="19" s="1"/>
  <c r="U38" i="19"/>
  <c r="BI38" i="19" s="1"/>
  <c r="U39" i="19"/>
  <c r="BI39" i="19" s="1"/>
  <c r="U40" i="19"/>
  <c r="BI40" i="19" s="1"/>
  <c r="U41" i="19"/>
  <c r="BI41" i="19" s="1"/>
  <c r="U42" i="19"/>
  <c r="BI42" i="19" s="1"/>
  <c r="U43" i="19"/>
  <c r="BI43" i="19" s="1"/>
  <c r="U44" i="19"/>
  <c r="BI44" i="19" s="1"/>
  <c r="U45" i="19"/>
  <c r="BI45" i="19" s="1"/>
  <c r="U46" i="19"/>
  <c r="BI46" i="19" s="1"/>
  <c r="U47" i="19"/>
  <c r="BI47" i="19" s="1"/>
  <c r="U14" i="19"/>
  <c r="BI14" i="19" s="1"/>
  <c r="U15" i="19"/>
  <c r="BI15" i="19" s="1"/>
  <c r="U16" i="19"/>
  <c r="BI16" i="19" s="1"/>
  <c r="U17" i="19"/>
  <c r="BI17" i="19" s="1"/>
  <c r="U18" i="19"/>
  <c r="BI18" i="19" s="1"/>
  <c r="U19" i="19"/>
  <c r="BI19" i="19" s="1"/>
  <c r="U13" i="19"/>
  <c r="BI13" i="19" s="1"/>
  <c r="U14" i="14"/>
  <c r="BI14" i="14" s="1"/>
  <c r="W13" i="14"/>
  <c r="BI54" i="19" l="1"/>
  <c r="BG13" i="14"/>
  <c r="AZ13" i="14"/>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C312" i="14"/>
  <c r="AF312" i="14" s="1"/>
  <c r="AC311" i="14"/>
  <c r="AF311" i="14" s="1"/>
  <c r="AC310" i="14"/>
  <c r="AF310" i="14" s="1"/>
  <c r="AC309" i="14"/>
  <c r="AF309" i="14" s="1"/>
  <c r="AC308" i="14"/>
  <c r="AF308" i="14" s="1"/>
  <c r="AC307" i="14"/>
  <c r="AF307" i="14" s="1"/>
  <c r="AC306" i="14"/>
  <c r="AF306" i="14" s="1"/>
  <c r="AC305" i="14"/>
  <c r="AF305" i="14" s="1"/>
  <c r="AC304" i="14"/>
  <c r="AF304" i="14" s="1"/>
  <c r="AC303" i="14"/>
  <c r="AF303" i="14" s="1"/>
  <c r="AC302" i="14"/>
  <c r="AF302" i="14" s="1"/>
  <c r="AC301" i="14"/>
  <c r="AF301" i="14" s="1"/>
  <c r="AC300" i="14"/>
  <c r="AF300" i="14" s="1"/>
  <c r="AC299" i="14"/>
  <c r="AF299" i="14" s="1"/>
  <c r="AC298" i="14"/>
  <c r="AF298" i="14" s="1"/>
  <c r="AC297" i="14"/>
  <c r="AF297" i="14" s="1"/>
  <c r="AC296" i="14"/>
  <c r="AF296" i="14" s="1"/>
  <c r="AC295" i="14"/>
  <c r="AF295" i="14" s="1"/>
  <c r="AC294" i="14"/>
  <c r="AF294" i="14" s="1"/>
  <c r="AC293" i="14"/>
  <c r="AF293" i="14" s="1"/>
  <c r="AC292" i="14"/>
  <c r="AF292" i="14" s="1"/>
  <c r="AC291" i="14"/>
  <c r="AF291" i="14" s="1"/>
  <c r="AC290" i="14"/>
  <c r="AF290" i="14" s="1"/>
  <c r="AC289" i="14"/>
  <c r="AF289" i="14" s="1"/>
  <c r="AC288" i="14"/>
  <c r="AF288" i="14" s="1"/>
  <c r="AC287" i="14"/>
  <c r="AF287" i="14" s="1"/>
  <c r="AC286" i="14"/>
  <c r="AF286" i="14" s="1"/>
  <c r="AC285" i="14"/>
  <c r="AF285" i="14" s="1"/>
  <c r="AC284" i="14"/>
  <c r="AF284" i="14" s="1"/>
  <c r="AC283" i="14"/>
  <c r="AF283" i="14" s="1"/>
  <c r="AC282" i="14"/>
  <c r="AF282" i="14" s="1"/>
  <c r="AC281" i="14"/>
  <c r="AF281" i="14" s="1"/>
  <c r="AC280" i="14"/>
  <c r="AF280" i="14" s="1"/>
  <c r="AC279" i="14"/>
  <c r="AF279" i="14" s="1"/>
  <c r="AC278" i="14"/>
  <c r="AF278" i="14" s="1"/>
  <c r="AC277" i="14"/>
  <c r="AF277" i="14" s="1"/>
  <c r="AC276" i="14"/>
  <c r="AF276" i="14" s="1"/>
  <c r="AC275" i="14"/>
  <c r="AF275" i="14" s="1"/>
  <c r="AC274" i="14"/>
  <c r="AF274" i="14" s="1"/>
  <c r="AC273" i="14"/>
  <c r="AF273" i="14" s="1"/>
  <c r="AC272" i="14"/>
  <c r="AF272" i="14" s="1"/>
  <c r="AC271" i="14"/>
  <c r="AF271" i="14" s="1"/>
  <c r="AC270" i="14"/>
  <c r="AF270" i="14" s="1"/>
  <c r="AC269" i="14"/>
  <c r="AF269" i="14" s="1"/>
  <c r="AC268" i="14"/>
  <c r="AF268" i="14" s="1"/>
  <c r="AC267" i="14"/>
  <c r="AF267" i="14" s="1"/>
  <c r="AC266" i="14"/>
  <c r="AF266" i="14" s="1"/>
  <c r="AC265" i="14"/>
  <c r="AF265" i="14" s="1"/>
  <c r="AC264" i="14"/>
  <c r="AF264" i="14" s="1"/>
  <c r="AC263" i="14"/>
  <c r="AF263" i="14" s="1"/>
  <c r="AC262" i="14"/>
  <c r="AF262" i="14" s="1"/>
  <c r="AC261" i="14"/>
  <c r="AF261" i="14" s="1"/>
  <c r="AC260" i="14"/>
  <c r="AF260" i="14" s="1"/>
  <c r="AC259" i="14"/>
  <c r="AF259" i="14" s="1"/>
  <c r="AC258" i="14"/>
  <c r="AF258" i="14" s="1"/>
  <c r="AC257" i="14"/>
  <c r="AF257" i="14" s="1"/>
  <c r="AC256" i="14"/>
  <c r="AF256" i="14" s="1"/>
  <c r="AC255" i="14"/>
  <c r="AF255" i="14" s="1"/>
  <c r="AC254" i="14"/>
  <c r="AF254" i="14" s="1"/>
  <c r="AC253" i="14"/>
  <c r="AF253" i="14" s="1"/>
  <c r="AC252" i="14"/>
  <c r="AF252" i="14" s="1"/>
  <c r="AC251" i="14"/>
  <c r="AF251" i="14" s="1"/>
  <c r="AC250" i="14"/>
  <c r="AF250" i="14" s="1"/>
  <c r="AC249" i="14"/>
  <c r="AF249" i="14" s="1"/>
  <c r="AC248" i="14"/>
  <c r="AF248" i="14" s="1"/>
  <c r="AC247" i="14"/>
  <c r="AF247" i="14" s="1"/>
  <c r="AC246" i="14"/>
  <c r="AF246" i="14" s="1"/>
  <c r="AC245" i="14"/>
  <c r="AF245" i="14" s="1"/>
  <c r="AC244" i="14"/>
  <c r="AF244" i="14" s="1"/>
  <c r="AC243" i="14"/>
  <c r="AF243" i="14" s="1"/>
  <c r="AC242" i="14"/>
  <c r="AF242" i="14" s="1"/>
  <c r="AC241" i="14"/>
  <c r="AF241" i="14" s="1"/>
  <c r="AC240" i="14"/>
  <c r="AF240" i="14" s="1"/>
  <c r="AC239" i="14"/>
  <c r="AF239" i="14" s="1"/>
  <c r="AC238" i="14"/>
  <c r="AF238" i="14" s="1"/>
  <c r="AC237" i="14"/>
  <c r="AF237" i="14" s="1"/>
  <c r="AC236" i="14"/>
  <c r="AF236" i="14" s="1"/>
  <c r="AC235" i="14"/>
  <c r="AF235" i="14" s="1"/>
  <c r="AC234" i="14"/>
  <c r="AF234" i="14" s="1"/>
  <c r="AC233" i="14"/>
  <c r="AF233" i="14" s="1"/>
  <c r="AC232" i="14"/>
  <c r="AF232" i="14" s="1"/>
  <c r="AC231" i="14"/>
  <c r="AF231" i="14" s="1"/>
  <c r="AC230" i="14"/>
  <c r="AF230" i="14" s="1"/>
  <c r="AC229" i="14"/>
  <c r="AF229" i="14" s="1"/>
  <c r="AC228" i="14"/>
  <c r="AF228" i="14" s="1"/>
  <c r="AC227" i="14"/>
  <c r="AF227" i="14" s="1"/>
  <c r="AC226" i="14"/>
  <c r="AF226" i="14" s="1"/>
  <c r="AC225" i="14"/>
  <c r="AF225" i="14" s="1"/>
  <c r="AC224" i="14"/>
  <c r="AF224" i="14" s="1"/>
  <c r="AC223" i="14"/>
  <c r="AF223" i="14" s="1"/>
  <c r="AC222" i="14"/>
  <c r="AF222" i="14" s="1"/>
  <c r="AC221" i="14"/>
  <c r="AF221" i="14" s="1"/>
  <c r="AC220" i="14"/>
  <c r="AF220" i="14" s="1"/>
  <c r="AC219" i="14"/>
  <c r="AF219" i="14" s="1"/>
  <c r="AC218" i="14"/>
  <c r="AF218" i="14" s="1"/>
  <c r="AC217" i="14"/>
  <c r="AF217" i="14" s="1"/>
  <c r="AC216" i="14"/>
  <c r="AF216" i="14" s="1"/>
  <c r="AC215" i="14"/>
  <c r="AF215" i="14" s="1"/>
  <c r="AC214" i="14"/>
  <c r="AF214" i="14" s="1"/>
  <c r="AC213" i="14"/>
  <c r="AF213" i="14" s="1"/>
  <c r="AC212" i="14"/>
  <c r="AF212" i="14" s="1"/>
  <c r="AC211" i="14"/>
  <c r="AF211" i="14" s="1"/>
  <c r="AC210" i="14"/>
  <c r="AF210" i="14" s="1"/>
  <c r="AC209" i="14"/>
  <c r="AF209" i="14" s="1"/>
  <c r="AC208" i="14"/>
  <c r="AF208" i="14" s="1"/>
  <c r="AC207" i="14"/>
  <c r="AF207" i="14" s="1"/>
  <c r="AC206" i="14"/>
  <c r="AF206" i="14" s="1"/>
  <c r="AC205" i="14"/>
  <c r="AF205" i="14" s="1"/>
  <c r="AC204" i="14"/>
  <c r="AF204" i="14" s="1"/>
  <c r="AC203" i="14"/>
  <c r="AF203" i="14" s="1"/>
  <c r="AC202" i="14"/>
  <c r="AF202" i="14" s="1"/>
  <c r="AC201" i="14"/>
  <c r="AF201" i="14" s="1"/>
  <c r="AC200" i="14"/>
  <c r="AF200" i="14" s="1"/>
  <c r="AC199" i="14"/>
  <c r="AF199" i="14" s="1"/>
  <c r="AC198" i="14"/>
  <c r="AF198" i="14" s="1"/>
  <c r="AC197" i="14"/>
  <c r="AF197" i="14" s="1"/>
  <c r="AC196" i="14"/>
  <c r="AF196" i="14" s="1"/>
  <c r="AC195" i="14"/>
  <c r="AF195" i="14" s="1"/>
  <c r="AC194" i="14"/>
  <c r="AF194" i="14" s="1"/>
  <c r="AC193" i="14"/>
  <c r="AF193" i="14" s="1"/>
  <c r="AC192" i="14"/>
  <c r="AF192" i="14" s="1"/>
  <c r="AC191" i="14"/>
  <c r="AF191" i="14" s="1"/>
  <c r="AC190" i="14"/>
  <c r="AF190" i="14" s="1"/>
  <c r="AC189" i="14"/>
  <c r="AF189" i="14" s="1"/>
  <c r="AC188" i="14"/>
  <c r="AF188" i="14" s="1"/>
  <c r="AC187" i="14"/>
  <c r="AF187" i="14" s="1"/>
  <c r="AC186" i="14"/>
  <c r="AF186" i="14" s="1"/>
  <c r="AC185" i="14"/>
  <c r="AF185" i="14" s="1"/>
  <c r="AC184" i="14"/>
  <c r="AF184" i="14" s="1"/>
  <c r="AC183" i="14"/>
  <c r="AF183" i="14" s="1"/>
  <c r="AC182" i="14"/>
  <c r="AF182" i="14" s="1"/>
  <c r="AC181" i="14"/>
  <c r="AF181" i="14" s="1"/>
  <c r="AC180" i="14"/>
  <c r="AF180" i="14" s="1"/>
  <c r="AC179" i="14"/>
  <c r="AF179" i="14" s="1"/>
  <c r="AC178" i="14"/>
  <c r="AF178" i="14" s="1"/>
  <c r="AC177" i="14"/>
  <c r="AF177" i="14" s="1"/>
  <c r="AC176" i="14"/>
  <c r="AF176" i="14" s="1"/>
  <c r="AC175" i="14"/>
  <c r="AF175" i="14" s="1"/>
  <c r="AC174" i="14"/>
  <c r="AF174" i="14" s="1"/>
  <c r="AC173" i="14"/>
  <c r="AF173" i="14" s="1"/>
  <c r="AC172" i="14"/>
  <c r="AF172" i="14" s="1"/>
  <c r="AC171" i="14"/>
  <c r="AF171" i="14" s="1"/>
  <c r="AC170" i="14"/>
  <c r="AF170" i="14" s="1"/>
  <c r="AC169" i="14"/>
  <c r="AF169" i="14" s="1"/>
  <c r="AC168" i="14"/>
  <c r="AF168" i="14" s="1"/>
  <c r="AC167" i="14"/>
  <c r="AF167" i="14" s="1"/>
  <c r="AC166" i="14"/>
  <c r="AF166" i="14" s="1"/>
  <c r="AC165" i="14"/>
  <c r="AF165" i="14" s="1"/>
  <c r="AC164" i="14"/>
  <c r="AF164" i="14" s="1"/>
  <c r="AC163" i="14"/>
  <c r="AF163" i="14" s="1"/>
  <c r="AC162" i="14"/>
  <c r="AF162" i="14" s="1"/>
  <c r="AC161" i="14"/>
  <c r="AF161" i="14" s="1"/>
  <c r="AC160" i="14"/>
  <c r="AF160" i="14" s="1"/>
  <c r="AC159" i="14"/>
  <c r="AF159" i="14" s="1"/>
  <c r="AC158" i="14"/>
  <c r="AF158" i="14" s="1"/>
  <c r="AC157" i="14"/>
  <c r="AF157" i="14" s="1"/>
  <c r="AC156" i="14"/>
  <c r="AF156" i="14" s="1"/>
  <c r="AC155" i="14"/>
  <c r="AF155" i="14" s="1"/>
  <c r="AC154" i="14"/>
  <c r="AF154" i="14" s="1"/>
  <c r="AC153" i="14"/>
  <c r="AF153" i="14" s="1"/>
  <c r="AC152" i="14"/>
  <c r="AF152" i="14" s="1"/>
  <c r="AC151" i="14"/>
  <c r="AF151" i="14" s="1"/>
  <c r="AC150" i="14"/>
  <c r="AF150" i="14" s="1"/>
  <c r="AC149" i="14"/>
  <c r="AF149" i="14" s="1"/>
  <c r="AC148" i="14"/>
  <c r="AF148" i="14" s="1"/>
  <c r="AC147" i="14"/>
  <c r="AF147" i="14" s="1"/>
  <c r="AC146" i="14"/>
  <c r="AF146" i="14" s="1"/>
  <c r="AC145" i="14"/>
  <c r="AF145" i="14" s="1"/>
  <c r="AC144" i="14"/>
  <c r="AF144" i="14" s="1"/>
  <c r="AC143" i="14"/>
  <c r="AF143" i="14" s="1"/>
  <c r="AC142" i="14"/>
  <c r="AF142" i="14" s="1"/>
  <c r="AC141" i="14"/>
  <c r="AF141" i="14" s="1"/>
  <c r="AC140" i="14"/>
  <c r="AF140" i="14" s="1"/>
  <c r="AC139" i="14"/>
  <c r="AF139" i="14" s="1"/>
  <c r="AC138" i="14"/>
  <c r="AF138" i="14" s="1"/>
  <c r="AC137" i="14"/>
  <c r="AF137" i="14" s="1"/>
  <c r="AC136" i="14"/>
  <c r="AF136" i="14" s="1"/>
  <c r="AC135" i="14"/>
  <c r="AF135" i="14" s="1"/>
  <c r="AC134" i="14"/>
  <c r="AF134" i="14" s="1"/>
  <c r="AC133" i="14"/>
  <c r="AF133" i="14" s="1"/>
  <c r="AC132" i="14"/>
  <c r="AF132" i="14" s="1"/>
  <c r="AC131" i="14"/>
  <c r="AF131" i="14" s="1"/>
  <c r="AC130" i="14"/>
  <c r="AF130" i="14" s="1"/>
  <c r="AC129" i="14"/>
  <c r="AF129" i="14" s="1"/>
  <c r="AC128" i="14"/>
  <c r="AF128" i="14" s="1"/>
  <c r="AC127" i="14"/>
  <c r="AF127" i="14" s="1"/>
  <c r="AC126" i="14"/>
  <c r="AF126" i="14" s="1"/>
  <c r="AC125" i="14"/>
  <c r="AF125" i="14" s="1"/>
  <c r="AC124" i="14"/>
  <c r="AF124" i="14" s="1"/>
  <c r="AC123" i="14"/>
  <c r="AF123" i="14" s="1"/>
  <c r="AC122" i="14"/>
  <c r="AF122" i="14" s="1"/>
  <c r="AC121" i="14"/>
  <c r="AF121" i="14" s="1"/>
  <c r="AC120" i="14"/>
  <c r="AF120" i="14" s="1"/>
  <c r="AC119" i="14"/>
  <c r="AF119" i="14" s="1"/>
  <c r="AC118" i="14"/>
  <c r="AF118" i="14" s="1"/>
  <c r="AC117" i="14"/>
  <c r="AF117" i="14" s="1"/>
  <c r="AC116" i="14"/>
  <c r="AF116" i="14" s="1"/>
  <c r="AC115" i="14"/>
  <c r="AF115" i="14" s="1"/>
  <c r="AC114" i="14"/>
  <c r="AF114" i="14" s="1"/>
  <c r="AC113" i="14"/>
  <c r="AF113" i="14" s="1"/>
  <c r="AC112" i="14"/>
  <c r="AF112" i="14" s="1"/>
  <c r="AC111" i="14"/>
  <c r="AF111" i="14" s="1"/>
  <c r="AC110" i="14"/>
  <c r="AF110" i="14" s="1"/>
  <c r="AC109" i="14"/>
  <c r="AF109" i="14" s="1"/>
  <c r="AC108" i="14"/>
  <c r="AF108" i="14" s="1"/>
  <c r="AC107" i="14"/>
  <c r="AF107" i="14" s="1"/>
  <c r="AC106" i="14"/>
  <c r="AF106" i="14" s="1"/>
  <c r="AC105" i="14"/>
  <c r="AF105" i="14" s="1"/>
  <c r="AC104" i="14"/>
  <c r="AF104" i="14" s="1"/>
  <c r="AC103" i="14"/>
  <c r="AF103" i="14" s="1"/>
  <c r="AC102" i="14"/>
  <c r="AF102" i="14" s="1"/>
  <c r="AC101" i="14"/>
  <c r="AF101" i="14" s="1"/>
  <c r="AC100" i="14"/>
  <c r="AF100" i="14" s="1"/>
  <c r="AC99" i="14"/>
  <c r="AF99" i="14" s="1"/>
  <c r="AC98" i="14"/>
  <c r="AF98" i="14" s="1"/>
  <c r="AC97" i="14"/>
  <c r="AF97" i="14" s="1"/>
  <c r="AC96" i="14"/>
  <c r="AF96" i="14" s="1"/>
  <c r="AC95" i="14"/>
  <c r="AF95" i="14" s="1"/>
  <c r="AC94" i="14"/>
  <c r="AF94" i="14" s="1"/>
  <c r="AC93" i="14"/>
  <c r="AF93" i="14" s="1"/>
  <c r="AC92" i="14"/>
  <c r="AF92" i="14" s="1"/>
  <c r="AC91" i="14"/>
  <c r="AF91" i="14" s="1"/>
  <c r="AC90" i="14"/>
  <c r="AF90" i="14" s="1"/>
  <c r="AC89" i="14"/>
  <c r="AF89" i="14" s="1"/>
  <c r="AC88" i="14"/>
  <c r="AF88" i="14" s="1"/>
  <c r="AC87" i="14"/>
  <c r="AF87" i="14" s="1"/>
  <c r="AC86" i="14"/>
  <c r="AF86" i="14" s="1"/>
  <c r="AC85" i="14"/>
  <c r="AF85" i="14" s="1"/>
  <c r="AC84" i="14"/>
  <c r="AF84" i="14" s="1"/>
  <c r="AC83" i="14"/>
  <c r="AF83" i="14" s="1"/>
  <c r="AC82" i="14"/>
  <c r="AF82" i="14" s="1"/>
  <c r="AC81" i="14"/>
  <c r="AF81" i="14" s="1"/>
  <c r="AC80" i="14"/>
  <c r="AF80" i="14" s="1"/>
  <c r="AC79" i="14"/>
  <c r="AF79" i="14" s="1"/>
  <c r="AC78" i="14"/>
  <c r="AF78" i="14" s="1"/>
  <c r="AC77" i="14"/>
  <c r="AF77" i="14" s="1"/>
  <c r="AC76" i="14"/>
  <c r="AF76" i="14" s="1"/>
  <c r="AC75" i="14"/>
  <c r="AF75" i="14" s="1"/>
  <c r="AC74" i="14"/>
  <c r="AF74" i="14" s="1"/>
  <c r="AC73" i="14"/>
  <c r="AF73" i="14" s="1"/>
  <c r="AC72" i="14"/>
  <c r="AF72" i="14" s="1"/>
  <c r="AC71" i="14"/>
  <c r="AF71" i="14" s="1"/>
  <c r="AC70" i="14"/>
  <c r="AF70" i="14" s="1"/>
  <c r="AC69" i="14"/>
  <c r="AF69" i="14" s="1"/>
  <c r="AC68" i="14"/>
  <c r="AF68" i="14" s="1"/>
  <c r="AC67" i="14"/>
  <c r="AF67" i="14" s="1"/>
  <c r="AC66" i="14"/>
  <c r="AF66" i="14" s="1"/>
  <c r="AC65" i="14"/>
  <c r="AF65" i="14" s="1"/>
  <c r="AC64" i="14"/>
  <c r="AF64" i="14" s="1"/>
  <c r="AC63" i="14"/>
  <c r="AF63" i="14" s="1"/>
  <c r="AC62" i="14"/>
  <c r="AF62" i="14" s="1"/>
  <c r="AC61" i="14"/>
  <c r="AF61" i="14" s="1"/>
  <c r="AC60" i="14"/>
  <c r="AF60" i="14" s="1"/>
  <c r="AC59" i="14"/>
  <c r="AF59" i="14" s="1"/>
  <c r="AC58" i="14"/>
  <c r="AF58" i="14" s="1"/>
  <c r="AC57" i="14"/>
  <c r="AF57" i="14" s="1"/>
  <c r="AC56" i="14"/>
  <c r="AF56" i="14" s="1"/>
  <c r="AC55" i="14"/>
  <c r="AF55" i="14" s="1"/>
  <c r="AC54" i="14"/>
  <c r="AF54" i="14" s="1"/>
  <c r="AC53" i="14"/>
  <c r="AF53" i="14" s="1"/>
  <c r="AC52" i="14"/>
  <c r="AF52" i="14" s="1"/>
  <c r="AC51" i="14"/>
  <c r="AF51" i="14" s="1"/>
  <c r="AC50" i="14"/>
  <c r="AF50" i="14" s="1"/>
  <c r="AC49" i="14"/>
  <c r="AF49" i="14" s="1"/>
  <c r="AC48" i="14"/>
  <c r="AF48" i="14" s="1"/>
  <c r="AC47" i="14"/>
  <c r="AF47" i="14" s="1"/>
  <c r="AC46" i="14"/>
  <c r="AF46" i="14" s="1"/>
  <c r="AC45" i="14"/>
  <c r="AF45" i="14" s="1"/>
  <c r="AC44" i="14"/>
  <c r="AF44" i="14" s="1"/>
  <c r="AC43" i="14"/>
  <c r="AF43" i="14" s="1"/>
  <c r="AC42" i="14"/>
  <c r="AF42" i="14" s="1"/>
  <c r="AC41" i="14"/>
  <c r="AF41" i="14" s="1"/>
  <c r="AC40" i="14"/>
  <c r="AF40" i="14" s="1"/>
  <c r="AC39" i="14"/>
  <c r="AF39" i="14" s="1"/>
  <c r="AC38" i="14"/>
  <c r="AF38" i="14" s="1"/>
  <c r="AC37" i="14"/>
  <c r="AF37" i="14" s="1"/>
  <c r="AC36" i="14"/>
  <c r="AF36" i="14" s="1"/>
  <c r="AC35" i="14"/>
  <c r="AF35" i="14" s="1"/>
  <c r="AC34" i="14"/>
  <c r="AF34" i="14" s="1"/>
  <c r="AC33" i="14"/>
  <c r="AF33" i="14" s="1"/>
  <c r="AC32" i="14"/>
  <c r="AF32" i="14" s="1"/>
  <c r="AC31" i="14"/>
  <c r="AF31" i="14" s="1"/>
  <c r="AC30" i="14"/>
  <c r="AF30" i="14" s="1"/>
  <c r="AC29" i="14"/>
  <c r="AF29" i="14" s="1"/>
  <c r="AC28" i="14"/>
  <c r="AF28" i="14" s="1"/>
  <c r="AC27" i="14"/>
  <c r="AF27" i="14" s="1"/>
  <c r="AC26" i="14"/>
  <c r="AF26" i="14" s="1"/>
  <c r="AC25" i="14"/>
  <c r="AF25" i="14" s="1"/>
  <c r="AC24" i="14"/>
  <c r="AF24" i="14" s="1"/>
  <c r="AC23" i="14"/>
  <c r="AF23" i="14" s="1"/>
  <c r="AC22" i="14"/>
  <c r="AF22" i="14" s="1"/>
  <c r="AC21" i="14"/>
  <c r="AF21" i="14" s="1"/>
  <c r="AC20" i="14"/>
  <c r="AF20" i="14" s="1"/>
  <c r="AC19" i="14"/>
  <c r="AF19" i="14" s="1"/>
  <c r="AC18" i="14"/>
  <c r="AF18" i="14" s="1"/>
  <c r="AC17" i="14"/>
  <c r="AF17" i="14" s="1"/>
  <c r="AC16" i="14"/>
  <c r="AF16" i="14" s="1"/>
  <c r="AC15" i="14"/>
  <c r="AF15" i="14" s="1"/>
  <c r="AC14" i="14"/>
  <c r="AF14" i="14" s="1"/>
  <c r="AC13" i="14"/>
  <c r="AF13" i="14" s="1"/>
  <c r="W312" i="14"/>
  <c r="W311" i="14"/>
  <c r="W310" i="14"/>
  <c r="W309" i="14"/>
  <c r="W308" i="14"/>
  <c r="W307" i="14"/>
  <c r="W306" i="14"/>
  <c r="W305" i="14"/>
  <c r="W304" i="14"/>
  <c r="W303" i="14"/>
  <c r="W302" i="14"/>
  <c r="W301" i="14"/>
  <c r="W300" i="14"/>
  <c r="W299" i="14"/>
  <c r="W298" i="14"/>
  <c r="W297" i="14"/>
  <c r="W296" i="14"/>
  <c r="W295" i="14"/>
  <c r="W294" i="14"/>
  <c r="W293" i="14"/>
  <c r="W292" i="14"/>
  <c r="W291" i="14"/>
  <c r="W290" i="14"/>
  <c r="W289" i="14"/>
  <c r="W288" i="14"/>
  <c r="W287" i="14"/>
  <c r="W286" i="14"/>
  <c r="W285" i="14"/>
  <c r="W284" i="14"/>
  <c r="W283" i="14"/>
  <c r="W282" i="14"/>
  <c r="W281" i="14"/>
  <c r="W280" i="14"/>
  <c r="W279" i="14"/>
  <c r="W278" i="14"/>
  <c r="W277" i="14"/>
  <c r="W276" i="14"/>
  <c r="W275" i="14"/>
  <c r="W274" i="14"/>
  <c r="W273" i="14"/>
  <c r="W272" i="14"/>
  <c r="W271" i="14"/>
  <c r="W270" i="14"/>
  <c r="W269" i="14"/>
  <c r="W268" i="14"/>
  <c r="W267" i="14"/>
  <c r="W266" i="14"/>
  <c r="W265" i="14"/>
  <c r="W264" i="14"/>
  <c r="W263" i="14"/>
  <c r="W262" i="14"/>
  <c r="W261" i="14"/>
  <c r="W260" i="14"/>
  <c r="W259" i="14"/>
  <c r="W258" i="14"/>
  <c r="W257" i="14"/>
  <c r="W256" i="14"/>
  <c r="W255" i="14"/>
  <c r="W254" i="14"/>
  <c r="W253" i="14"/>
  <c r="W252" i="14"/>
  <c r="W251" i="14"/>
  <c r="W250" i="14"/>
  <c r="W249" i="14"/>
  <c r="W248" i="14"/>
  <c r="W247" i="14"/>
  <c r="W246" i="14"/>
  <c r="W245" i="14"/>
  <c r="W244" i="14"/>
  <c r="W243" i="14"/>
  <c r="W242" i="14"/>
  <c r="W241" i="14"/>
  <c r="W240" i="14"/>
  <c r="W239" i="14"/>
  <c r="W238" i="14"/>
  <c r="W237" i="14"/>
  <c r="W236" i="14"/>
  <c r="W235" i="14"/>
  <c r="W234" i="14"/>
  <c r="W233" i="14"/>
  <c r="W232" i="14"/>
  <c r="W231" i="14"/>
  <c r="W230" i="14"/>
  <c r="W229" i="14"/>
  <c r="W228" i="14"/>
  <c r="W227" i="14"/>
  <c r="W226" i="14"/>
  <c r="W225" i="14"/>
  <c r="W224" i="14"/>
  <c r="W223" i="14"/>
  <c r="W222" i="14"/>
  <c r="W221" i="14"/>
  <c r="W220" i="14"/>
  <c r="W219" i="14"/>
  <c r="W218" i="14"/>
  <c r="W217" i="14"/>
  <c r="W216" i="14"/>
  <c r="W215" i="14"/>
  <c r="W214" i="14"/>
  <c r="W213" i="14"/>
  <c r="W212" i="14"/>
  <c r="W211" i="14"/>
  <c r="W210" i="14"/>
  <c r="W209" i="14"/>
  <c r="W208" i="14"/>
  <c r="W207" i="14"/>
  <c r="W206" i="14"/>
  <c r="W205" i="14"/>
  <c r="W204" i="14"/>
  <c r="W203" i="14"/>
  <c r="W202" i="14"/>
  <c r="W201" i="14"/>
  <c r="W200" i="14"/>
  <c r="W199" i="14"/>
  <c r="W198" i="14"/>
  <c r="W197" i="14"/>
  <c r="W196" i="14"/>
  <c r="W195" i="14"/>
  <c r="W194" i="14"/>
  <c r="W193" i="14"/>
  <c r="W192" i="14"/>
  <c r="W191" i="14"/>
  <c r="W190" i="14"/>
  <c r="W189" i="14"/>
  <c r="W188" i="14"/>
  <c r="W187" i="14"/>
  <c r="W186" i="14"/>
  <c r="W185" i="14"/>
  <c r="W184" i="14"/>
  <c r="W183" i="14"/>
  <c r="W182" i="14"/>
  <c r="W181" i="14"/>
  <c r="W180" i="14"/>
  <c r="W179" i="14"/>
  <c r="W178" i="14"/>
  <c r="W177" i="14"/>
  <c r="W176" i="14"/>
  <c r="W175" i="14"/>
  <c r="W174" i="14"/>
  <c r="W173" i="14"/>
  <c r="W172" i="14"/>
  <c r="W171" i="14"/>
  <c r="W170" i="14"/>
  <c r="W169" i="14"/>
  <c r="W168" i="14"/>
  <c r="W167" i="14"/>
  <c r="W166" i="14"/>
  <c r="W165" i="14"/>
  <c r="W164" i="14"/>
  <c r="W163" i="14"/>
  <c r="W162" i="14"/>
  <c r="W161" i="14"/>
  <c r="W160" i="14"/>
  <c r="W159" i="14"/>
  <c r="W158" i="14"/>
  <c r="W157" i="14"/>
  <c r="W156" i="14"/>
  <c r="W155" i="14"/>
  <c r="W154" i="14"/>
  <c r="W153" i="14"/>
  <c r="W152" i="14"/>
  <c r="W151" i="14"/>
  <c r="W150" i="14"/>
  <c r="W149" i="14"/>
  <c r="W148" i="14"/>
  <c r="W147" i="14"/>
  <c r="W146" i="14"/>
  <c r="W145" i="14"/>
  <c r="W144" i="14"/>
  <c r="W143" i="14"/>
  <c r="W142" i="14"/>
  <c r="W141" i="14"/>
  <c r="W140" i="14"/>
  <c r="W139" i="14"/>
  <c r="W138" i="14"/>
  <c r="W137" i="14"/>
  <c r="W136" i="14"/>
  <c r="W135" i="14"/>
  <c r="W134" i="14"/>
  <c r="W133" i="14"/>
  <c r="W132" i="14"/>
  <c r="W131" i="14"/>
  <c r="W130" i="14"/>
  <c r="W129" i="14"/>
  <c r="W128" i="14"/>
  <c r="W127" i="14"/>
  <c r="W126" i="14"/>
  <c r="W125" i="14"/>
  <c r="W124" i="14"/>
  <c r="W123" i="14"/>
  <c r="W122" i="14"/>
  <c r="W121" i="14"/>
  <c r="W120" i="14"/>
  <c r="W119" i="14"/>
  <c r="W118" i="14"/>
  <c r="W117" i="14"/>
  <c r="W116" i="14"/>
  <c r="W115" i="14"/>
  <c r="W114" i="14"/>
  <c r="W113" i="14"/>
  <c r="W112" i="14"/>
  <c r="W111" i="14"/>
  <c r="W110" i="14"/>
  <c r="W109" i="14"/>
  <c r="W108" i="14"/>
  <c r="W107" i="14"/>
  <c r="W106" i="14"/>
  <c r="W105" i="14"/>
  <c r="W104" i="14"/>
  <c r="W103" i="14"/>
  <c r="W102" i="14"/>
  <c r="W101" i="14"/>
  <c r="W100" i="14"/>
  <c r="W99" i="14"/>
  <c r="W98" i="14"/>
  <c r="W97" i="14"/>
  <c r="W96" i="14"/>
  <c r="W95" i="14"/>
  <c r="W94" i="14"/>
  <c r="W93" i="14"/>
  <c r="W92" i="14"/>
  <c r="W91" i="14"/>
  <c r="W90" i="14"/>
  <c r="W89" i="14"/>
  <c r="W88" i="14"/>
  <c r="W87" i="14"/>
  <c r="W86" i="14"/>
  <c r="W85" i="14"/>
  <c r="W84" i="14"/>
  <c r="W83" i="14"/>
  <c r="W82" i="14"/>
  <c r="W81" i="14"/>
  <c r="W80" i="14"/>
  <c r="W79" i="14"/>
  <c r="W78" i="14"/>
  <c r="W77" i="14"/>
  <c r="W76" i="14"/>
  <c r="W75" i="14"/>
  <c r="W74" i="14"/>
  <c r="W73" i="14"/>
  <c r="W72" i="14"/>
  <c r="W71" i="14"/>
  <c r="W70" i="14"/>
  <c r="W69" i="14"/>
  <c r="W68" i="14"/>
  <c r="W67" i="14"/>
  <c r="W66" i="14"/>
  <c r="W65" i="14"/>
  <c r="W64" i="14"/>
  <c r="W63" i="14"/>
  <c r="W62" i="14"/>
  <c r="W61" i="14"/>
  <c r="W60" i="14"/>
  <c r="W59" i="14"/>
  <c r="W58" i="14"/>
  <c r="W57" i="14"/>
  <c r="W56" i="14"/>
  <c r="W55" i="14"/>
  <c r="W54" i="14"/>
  <c r="W53" i="14"/>
  <c r="W52" i="14"/>
  <c r="W51" i="14"/>
  <c r="W50" i="14"/>
  <c r="W49" i="14"/>
  <c r="W48" i="14"/>
  <c r="W47" i="14"/>
  <c r="W46" i="14"/>
  <c r="W45" i="14"/>
  <c r="W44" i="14"/>
  <c r="W43" i="14"/>
  <c r="W42" i="14"/>
  <c r="W41" i="14"/>
  <c r="W40" i="14"/>
  <c r="W39" i="14"/>
  <c r="W38" i="14"/>
  <c r="W37" i="14"/>
  <c r="W36" i="14"/>
  <c r="W35" i="14"/>
  <c r="W34" i="14"/>
  <c r="W33" i="14"/>
  <c r="W32" i="14"/>
  <c r="W31" i="14"/>
  <c r="W30" i="14"/>
  <c r="W29" i="14"/>
  <c r="W28" i="14"/>
  <c r="W27" i="14"/>
  <c r="W26" i="14"/>
  <c r="W25" i="14"/>
  <c r="W24" i="14"/>
  <c r="W23" i="14"/>
  <c r="W22" i="14"/>
  <c r="W21" i="14"/>
  <c r="W20" i="14"/>
  <c r="W19" i="14"/>
  <c r="W18" i="14"/>
  <c r="W17" i="14"/>
  <c r="W16" i="14"/>
  <c r="W15" i="14"/>
  <c r="W14" i="14"/>
  <c r="U312" i="14"/>
  <c r="BI312" i="14" s="1"/>
  <c r="U311" i="14"/>
  <c r="BI311" i="14" s="1"/>
  <c r="U310" i="14"/>
  <c r="BI310" i="14" s="1"/>
  <c r="U309" i="14"/>
  <c r="BI309" i="14" s="1"/>
  <c r="U308" i="14"/>
  <c r="BI308" i="14" s="1"/>
  <c r="U307" i="14"/>
  <c r="BI307" i="14" s="1"/>
  <c r="U306" i="14"/>
  <c r="BI306" i="14" s="1"/>
  <c r="U305" i="14"/>
  <c r="BI305" i="14" s="1"/>
  <c r="U304" i="14"/>
  <c r="BI304" i="14" s="1"/>
  <c r="U303" i="14"/>
  <c r="BI303" i="14" s="1"/>
  <c r="U302" i="14"/>
  <c r="BI302" i="14" s="1"/>
  <c r="U301" i="14"/>
  <c r="BI301" i="14" s="1"/>
  <c r="U300" i="14"/>
  <c r="BI300" i="14" s="1"/>
  <c r="U299" i="14"/>
  <c r="BI299" i="14" s="1"/>
  <c r="U298" i="14"/>
  <c r="BI298" i="14" s="1"/>
  <c r="U297" i="14"/>
  <c r="BI297" i="14" s="1"/>
  <c r="U296" i="14"/>
  <c r="BI296" i="14" s="1"/>
  <c r="U295" i="14"/>
  <c r="BI295" i="14" s="1"/>
  <c r="U294" i="14"/>
  <c r="BI294" i="14" s="1"/>
  <c r="U293" i="14"/>
  <c r="BI293" i="14" s="1"/>
  <c r="U292" i="14"/>
  <c r="BI292" i="14" s="1"/>
  <c r="U291" i="14"/>
  <c r="BI291" i="14" s="1"/>
  <c r="U290" i="14"/>
  <c r="BI290" i="14" s="1"/>
  <c r="U289" i="14"/>
  <c r="BI289" i="14" s="1"/>
  <c r="U288" i="14"/>
  <c r="BI288" i="14" s="1"/>
  <c r="U287" i="14"/>
  <c r="BI287" i="14" s="1"/>
  <c r="U286" i="14"/>
  <c r="BI286" i="14" s="1"/>
  <c r="U285" i="14"/>
  <c r="BI285" i="14" s="1"/>
  <c r="U284" i="14"/>
  <c r="BI284" i="14" s="1"/>
  <c r="U283" i="14"/>
  <c r="BI283" i="14" s="1"/>
  <c r="U282" i="14"/>
  <c r="BI282" i="14" s="1"/>
  <c r="U281" i="14"/>
  <c r="BI281" i="14" s="1"/>
  <c r="U280" i="14"/>
  <c r="BI280" i="14" s="1"/>
  <c r="U279" i="14"/>
  <c r="BI279" i="14" s="1"/>
  <c r="U278" i="14"/>
  <c r="BI278" i="14" s="1"/>
  <c r="U277" i="14"/>
  <c r="BI277" i="14" s="1"/>
  <c r="U276" i="14"/>
  <c r="BI276" i="14" s="1"/>
  <c r="U275" i="14"/>
  <c r="BI275" i="14" s="1"/>
  <c r="U274" i="14"/>
  <c r="BI274" i="14" s="1"/>
  <c r="U273" i="14"/>
  <c r="BI273" i="14" s="1"/>
  <c r="U272" i="14"/>
  <c r="BI272" i="14" s="1"/>
  <c r="U271" i="14"/>
  <c r="BI271" i="14" s="1"/>
  <c r="U270" i="14"/>
  <c r="BI270" i="14" s="1"/>
  <c r="U269" i="14"/>
  <c r="BI269" i="14" s="1"/>
  <c r="U268" i="14"/>
  <c r="BI268" i="14" s="1"/>
  <c r="U267" i="14"/>
  <c r="BI267" i="14" s="1"/>
  <c r="U266" i="14"/>
  <c r="BI266" i="14" s="1"/>
  <c r="U265" i="14"/>
  <c r="BI265" i="14" s="1"/>
  <c r="U264" i="14"/>
  <c r="BI264" i="14" s="1"/>
  <c r="U263" i="14"/>
  <c r="BI263" i="14" s="1"/>
  <c r="U262" i="14"/>
  <c r="BI262" i="14" s="1"/>
  <c r="U261" i="14"/>
  <c r="BI261" i="14" s="1"/>
  <c r="U260" i="14"/>
  <c r="BI260" i="14" s="1"/>
  <c r="U259" i="14"/>
  <c r="BI259" i="14" s="1"/>
  <c r="U258" i="14"/>
  <c r="BI258" i="14" s="1"/>
  <c r="U257" i="14"/>
  <c r="BI257" i="14" s="1"/>
  <c r="U256" i="14"/>
  <c r="BI256" i="14" s="1"/>
  <c r="U255" i="14"/>
  <c r="BI255" i="14" s="1"/>
  <c r="U254" i="14"/>
  <c r="BI254" i="14" s="1"/>
  <c r="U253" i="14"/>
  <c r="BI253" i="14" s="1"/>
  <c r="U252" i="14"/>
  <c r="BI252" i="14" s="1"/>
  <c r="U251" i="14"/>
  <c r="BI251" i="14" s="1"/>
  <c r="U250" i="14"/>
  <c r="BI250" i="14" s="1"/>
  <c r="U249" i="14"/>
  <c r="BI249" i="14" s="1"/>
  <c r="U248" i="14"/>
  <c r="BI248" i="14" s="1"/>
  <c r="U247" i="14"/>
  <c r="BI247" i="14" s="1"/>
  <c r="U246" i="14"/>
  <c r="BI246" i="14" s="1"/>
  <c r="U245" i="14"/>
  <c r="BI245" i="14" s="1"/>
  <c r="U244" i="14"/>
  <c r="BI244" i="14" s="1"/>
  <c r="U243" i="14"/>
  <c r="BI243" i="14" s="1"/>
  <c r="U242" i="14"/>
  <c r="BI242" i="14" s="1"/>
  <c r="U241" i="14"/>
  <c r="BI241" i="14" s="1"/>
  <c r="U240" i="14"/>
  <c r="BI240" i="14" s="1"/>
  <c r="U239" i="14"/>
  <c r="BI239" i="14" s="1"/>
  <c r="U238" i="14"/>
  <c r="BI238" i="14" s="1"/>
  <c r="U237" i="14"/>
  <c r="BI237" i="14" s="1"/>
  <c r="U236" i="14"/>
  <c r="BI236" i="14" s="1"/>
  <c r="U235" i="14"/>
  <c r="BI235" i="14" s="1"/>
  <c r="U234" i="14"/>
  <c r="BI234" i="14" s="1"/>
  <c r="U233" i="14"/>
  <c r="BI233" i="14" s="1"/>
  <c r="U232" i="14"/>
  <c r="BI232" i="14" s="1"/>
  <c r="U231" i="14"/>
  <c r="BI231" i="14" s="1"/>
  <c r="U230" i="14"/>
  <c r="BI230" i="14" s="1"/>
  <c r="U229" i="14"/>
  <c r="BI229" i="14" s="1"/>
  <c r="U228" i="14"/>
  <c r="BI228" i="14" s="1"/>
  <c r="U227" i="14"/>
  <c r="BI227" i="14" s="1"/>
  <c r="U226" i="14"/>
  <c r="BI226" i="14" s="1"/>
  <c r="U225" i="14"/>
  <c r="BI225" i="14" s="1"/>
  <c r="U224" i="14"/>
  <c r="BI224" i="14" s="1"/>
  <c r="U223" i="14"/>
  <c r="BI223" i="14" s="1"/>
  <c r="U222" i="14"/>
  <c r="BI222" i="14" s="1"/>
  <c r="U221" i="14"/>
  <c r="BI221" i="14" s="1"/>
  <c r="U220" i="14"/>
  <c r="BI220" i="14" s="1"/>
  <c r="U219" i="14"/>
  <c r="BI219" i="14" s="1"/>
  <c r="U218" i="14"/>
  <c r="BI218" i="14" s="1"/>
  <c r="U217" i="14"/>
  <c r="BI217" i="14" s="1"/>
  <c r="U216" i="14"/>
  <c r="BI216" i="14" s="1"/>
  <c r="U215" i="14"/>
  <c r="BI215" i="14" s="1"/>
  <c r="U214" i="14"/>
  <c r="BI214" i="14" s="1"/>
  <c r="U213" i="14"/>
  <c r="BI213" i="14" s="1"/>
  <c r="U212" i="14"/>
  <c r="BI212" i="14" s="1"/>
  <c r="U211" i="14"/>
  <c r="BI211" i="14" s="1"/>
  <c r="U210" i="14"/>
  <c r="BI210" i="14" s="1"/>
  <c r="U209" i="14"/>
  <c r="BI209" i="14" s="1"/>
  <c r="U208" i="14"/>
  <c r="BI208" i="14" s="1"/>
  <c r="U207" i="14"/>
  <c r="BI207" i="14" s="1"/>
  <c r="U206" i="14"/>
  <c r="BI206" i="14" s="1"/>
  <c r="U205" i="14"/>
  <c r="BI205" i="14" s="1"/>
  <c r="U204" i="14"/>
  <c r="BI204" i="14" s="1"/>
  <c r="U203" i="14"/>
  <c r="BI203" i="14" s="1"/>
  <c r="U202" i="14"/>
  <c r="BI202" i="14" s="1"/>
  <c r="U201" i="14"/>
  <c r="BI201" i="14" s="1"/>
  <c r="U200" i="14"/>
  <c r="BI200" i="14" s="1"/>
  <c r="U199" i="14"/>
  <c r="BI199" i="14" s="1"/>
  <c r="U198" i="14"/>
  <c r="BI198" i="14" s="1"/>
  <c r="U197" i="14"/>
  <c r="BI197" i="14" s="1"/>
  <c r="U196" i="14"/>
  <c r="BI196" i="14" s="1"/>
  <c r="U195" i="14"/>
  <c r="BI195" i="14" s="1"/>
  <c r="U194" i="14"/>
  <c r="BI194" i="14" s="1"/>
  <c r="U193" i="14"/>
  <c r="BI193" i="14" s="1"/>
  <c r="U192" i="14"/>
  <c r="BI192" i="14" s="1"/>
  <c r="U191" i="14"/>
  <c r="BI191" i="14" s="1"/>
  <c r="U190" i="14"/>
  <c r="BI190" i="14" s="1"/>
  <c r="U189" i="14"/>
  <c r="BI189" i="14" s="1"/>
  <c r="U188" i="14"/>
  <c r="BI188" i="14" s="1"/>
  <c r="U187" i="14"/>
  <c r="BI187" i="14" s="1"/>
  <c r="U186" i="14"/>
  <c r="BI186" i="14" s="1"/>
  <c r="U185" i="14"/>
  <c r="BI185" i="14" s="1"/>
  <c r="U184" i="14"/>
  <c r="BI184" i="14" s="1"/>
  <c r="U183" i="14"/>
  <c r="BI183" i="14" s="1"/>
  <c r="U182" i="14"/>
  <c r="BI182" i="14" s="1"/>
  <c r="U181" i="14"/>
  <c r="BI181" i="14" s="1"/>
  <c r="U180" i="14"/>
  <c r="BI180" i="14" s="1"/>
  <c r="U179" i="14"/>
  <c r="BI179" i="14" s="1"/>
  <c r="U178" i="14"/>
  <c r="BI178" i="14" s="1"/>
  <c r="U177" i="14"/>
  <c r="BI177" i="14" s="1"/>
  <c r="U176" i="14"/>
  <c r="BI176" i="14" s="1"/>
  <c r="U175" i="14"/>
  <c r="BI175" i="14" s="1"/>
  <c r="U174" i="14"/>
  <c r="BI174" i="14" s="1"/>
  <c r="U173" i="14"/>
  <c r="BI173" i="14" s="1"/>
  <c r="U172" i="14"/>
  <c r="BI172" i="14" s="1"/>
  <c r="U171" i="14"/>
  <c r="BI171" i="14" s="1"/>
  <c r="U170" i="14"/>
  <c r="BI170" i="14" s="1"/>
  <c r="U169" i="14"/>
  <c r="BI169" i="14" s="1"/>
  <c r="U168" i="14"/>
  <c r="BI168" i="14" s="1"/>
  <c r="U167" i="14"/>
  <c r="BI167" i="14" s="1"/>
  <c r="U166" i="14"/>
  <c r="BI166" i="14" s="1"/>
  <c r="U165" i="14"/>
  <c r="BI165" i="14" s="1"/>
  <c r="U164" i="14"/>
  <c r="BI164" i="14" s="1"/>
  <c r="U163" i="14"/>
  <c r="BI163" i="14" s="1"/>
  <c r="U162" i="14"/>
  <c r="BI162" i="14" s="1"/>
  <c r="U161" i="14"/>
  <c r="BI161" i="14" s="1"/>
  <c r="U160" i="14"/>
  <c r="BI160" i="14" s="1"/>
  <c r="U159" i="14"/>
  <c r="BI159" i="14" s="1"/>
  <c r="U158" i="14"/>
  <c r="BI158" i="14" s="1"/>
  <c r="U157" i="14"/>
  <c r="BI157" i="14" s="1"/>
  <c r="U156" i="14"/>
  <c r="BI156" i="14" s="1"/>
  <c r="U155" i="14"/>
  <c r="BI155" i="14" s="1"/>
  <c r="U154" i="14"/>
  <c r="BI154" i="14" s="1"/>
  <c r="U153" i="14"/>
  <c r="BI153" i="14" s="1"/>
  <c r="U152" i="14"/>
  <c r="BI152" i="14" s="1"/>
  <c r="U151" i="14"/>
  <c r="BI151" i="14" s="1"/>
  <c r="U150" i="14"/>
  <c r="BI150" i="14" s="1"/>
  <c r="U149" i="14"/>
  <c r="BI149" i="14" s="1"/>
  <c r="U148" i="14"/>
  <c r="BI148" i="14" s="1"/>
  <c r="U147" i="14"/>
  <c r="BI147" i="14" s="1"/>
  <c r="U146" i="14"/>
  <c r="BI146" i="14" s="1"/>
  <c r="U145" i="14"/>
  <c r="BI145" i="14" s="1"/>
  <c r="U144" i="14"/>
  <c r="BI144" i="14" s="1"/>
  <c r="U143" i="14"/>
  <c r="BI143" i="14" s="1"/>
  <c r="U142" i="14"/>
  <c r="BI142" i="14" s="1"/>
  <c r="U141" i="14"/>
  <c r="BI141" i="14" s="1"/>
  <c r="U140" i="14"/>
  <c r="BI140" i="14" s="1"/>
  <c r="U139" i="14"/>
  <c r="BI139" i="14" s="1"/>
  <c r="U138" i="14"/>
  <c r="BI138" i="14" s="1"/>
  <c r="U137" i="14"/>
  <c r="BI137" i="14" s="1"/>
  <c r="U136" i="14"/>
  <c r="BI136" i="14" s="1"/>
  <c r="U135" i="14"/>
  <c r="BI135" i="14" s="1"/>
  <c r="U134" i="14"/>
  <c r="BI134" i="14" s="1"/>
  <c r="U133" i="14"/>
  <c r="BI133" i="14" s="1"/>
  <c r="U132" i="14"/>
  <c r="BI132" i="14" s="1"/>
  <c r="U131" i="14"/>
  <c r="BI131" i="14" s="1"/>
  <c r="U130" i="14"/>
  <c r="BI130" i="14" s="1"/>
  <c r="U129" i="14"/>
  <c r="BI129" i="14" s="1"/>
  <c r="U128" i="14"/>
  <c r="BI128" i="14" s="1"/>
  <c r="U127" i="14"/>
  <c r="BI127" i="14" s="1"/>
  <c r="U126" i="14"/>
  <c r="BI126" i="14" s="1"/>
  <c r="U125" i="14"/>
  <c r="BI125" i="14" s="1"/>
  <c r="U124" i="14"/>
  <c r="BI124" i="14" s="1"/>
  <c r="U123" i="14"/>
  <c r="BI123" i="14" s="1"/>
  <c r="U122" i="14"/>
  <c r="BI122" i="14" s="1"/>
  <c r="U121" i="14"/>
  <c r="BI121" i="14" s="1"/>
  <c r="U120" i="14"/>
  <c r="BI120" i="14" s="1"/>
  <c r="U119" i="14"/>
  <c r="BI119" i="14" s="1"/>
  <c r="U118" i="14"/>
  <c r="BI118" i="14" s="1"/>
  <c r="U117" i="14"/>
  <c r="BI117" i="14" s="1"/>
  <c r="U116" i="14"/>
  <c r="BI116" i="14" s="1"/>
  <c r="U115" i="14"/>
  <c r="BI115" i="14" s="1"/>
  <c r="U114" i="14"/>
  <c r="BI114" i="14" s="1"/>
  <c r="U113" i="14"/>
  <c r="BI113" i="14" s="1"/>
  <c r="U112" i="14"/>
  <c r="BI112" i="14" s="1"/>
  <c r="U111" i="14"/>
  <c r="BI111" i="14" s="1"/>
  <c r="U110" i="14"/>
  <c r="BI110" i="14" s="1"/>
  <c r="U109" i="14"/>
  <c r="BI109" i="14" s="1"/>
  <c r="U108" i="14"/>
  <c r="BI108" i="14" s="1"/>
  <c r="U107" i="14"/>
  <c r="BI107" i="14" s="1"/>
  <c r="U106" i="14"/>
  <c r="BI106" i="14" s="1"/>
  <c r="U105" i="14"/>
  <c r="BI105" i="14" s="1"/>
  <c r="U104" i="14"/>
  <c r="BI104" i="14" s="1"/>
  <c r="U103" i="14"/>
  <c r="BI103" i="14" s="1"/>
  <c r="U102" i="14"/>
  <c r="BI102" i="14" s="1"/>
  <c r="U101" i="14"/>
  <c r="BI101" i="14" s="1"/>
  <c r="U100" i="14"/>
  <c r="BI100" i="14" s="1"/>
  <c r="U99" i="14"/>
  <c r="BI99" i="14" s="1"/>
  <c r="U98" i="14"/>
  <c r="BI98" i="14" s="1"/>
  <c r="U97" i="14"/>
  <c r="BI97" i="14" s="1"/>
  <c r="U96" i="14"/>
  <c r="BI96" i="14" s="1"/>
  <c r="U95" i="14"/>
  <c r="BI95" i="14" s="1"/>
  <c r="U94" i="14"/>
  <c r="BI94" i="14" s="1"/>
  <c r="U93" i="14"/>
  <c r="BI93" i="14" s="1"/>
  <c r="U92" i="14"/>
  <c r="BI92" i="14" s="1"/>
  <c r="U91" i="14"/>
  <c r="BI91" i="14" s="1"/>
  <c r="U90" i="14"/>
  <c r="BI90" i="14" s="1"/>
  <c r="U89" i="14"/>
  <c r="BI89" i="14" s="1"/>
  <c r="U88" i="14"/>
  <c r="BI88" i="14" s="1"/>
  <c r="U87" i="14"/>
  <c r="BI87" i="14" s="1"/>
  <c r="U86" i="14"/>
  <c r="BI86" i="14" s="1"/>
  <c r="U85" i="14"/>
  <c r="BI85" i="14" s="1"/>
  <c r="U84" i="14"/>
  <c r="BI84" i="14" s="1"/>
  <c r="U83" i="14"/>
  <c r="BI83" i="14" s="1"/>
  <c r="U82" i="14"/>
  <c r="BI82" i="14" s="1"/>
  <c r="U81" i="14"/>
  <c r="BI81" i="14" s="1"/>
  <c r="U80" i="14"/>
  <c r="BI80" i="14" s="1"/>
  <c r="U79" i="14"/>
  <c r="BI79" i="14" s="1"/>
  <c r="U78" i="14"/>
  <c r="BI78" i="14" s="1"/>
  <c r="U77" i="14"/>
  <c r="BI77" i="14" s="1"/>
  <c r="U76" i="14"/>
  <c r="BI76" i="14" s="1"/>
  <c r="U75" i="14"/>
  <c r="BI75" i="14" s="1"/>
  <c r="U74" i="14"/>
  <c r="BI74" i="14" s="1"/>
  <c r="U73" i="14"/>
  <c r="BI73" i="14" s="1"/>
  <c r="U72" i="14"/>
  <c r="BI72" i="14" s="1"/>
  <c r="U71" i="14"/>
  <c r="BI71" i="14" s="1"/>
  <c r="U70" i="14"/>
  <c r="BI70" i="14" s="1"/>
  <c r="U69" i="14"/>
  <c r="BI69" i="14" s="1"/>
  <c r="U68" i="14"/>
  <c r="BI68" i="14" s="1"/>
  <c r="U67" i="14"/>
  <c r="BI67" i="14" s="1"/>
  <c r="U66" i="14"/>
  <c r="BI66" i="14" s="1"/>
  <c r="U65" i="14"/>
  <c r="BI65" i="14" s="1"/>
  <c r="U64" i="14"/>
  <c r="BI64" i="14" s="1"/>
  <c r="U63" i="14"/>
  <c r="BI63" i="14" s="1"/>
  <c r="U62" i="14"/>
  <c r="BI62" i="14" s="1"/>
  <c r="U61" i="14"/>
  <c r="BI61" i="14" s="1"/>
  <c r="U60" i="14"/>
  <c r="BI60" i="14" s="1"/>
  <c r="U59" i="14"/>
  <c r="BI59" i="14" s="1"/>
  <c r="U58" i="14"/>
  <c r="BI58" i="14" s="1"/>
  <c r="U57" i="14"/>
  <c r="BI57" i="14" s="1"/>
  <c r="U56" i="14"/>
  <c r="BI56" i="14" s="1"/>
  <c r="U55" i="14"/>
  <c r="BI55" i="14" s="1"/>
  <c r="U54" i="14"/>
  <c r="BI54" i="14" s="1"/>
  <c r="U53" i="14"/>
  <c r="BI53" i="14" s="1"/>
  <c r="U52" i="14"/>
  <c r="BI52" i="14" s="1"/>
  <c r="U51" i="14"/>
  <c r="BI51" i="14" s="1"/>
  <c r="U50" i="14"/>
  <c r="BI50" i="14" s="1"/>
  <c r="U49" i="14"/>
  <c r="BI49" i="14" s="1"/>
  <c r="U48" i="14"/>
  <c r="BI48" i="14" s="1"/>
  <c r="U47" i="14"/>
  <c r="BI47" i="14" s="1"/>
  <c r="U46" i="14"/>
  <c r="BI46" i="14" s="1"/>
  <c r="U45" i="14"/>
  <c r="BI45" i="14" s="1"/>
  <c r="U44" i="14"/>
  <c r="BI44" i="14" s="1"/>
  <c r="U43" i="14"/>
  <c r="BI43" i="14" s="1"/>
  <c r="U42" i="14"/>
  <c r="BI42" i="14" s="1"/>
  <c r="U41" i="14"/>
  <c r="BI41" i="14" s="1"/>
  <c r="U40" i="14"/>
  <c r="BI40" i="14" s="1"/>
  <c r="U39" i="14"/>
  <c r="BI39" i="14" s="1"/>
  <c r="U38" i="14"/>
  <c r="BI38" i="14" s="1"/>
  <c r="U37" i="14"/>
  <c r="BI37" i="14" s="1"/>
  <c r="U36" i="14"/>
  <c r="BI36" i="14" s="1"/>
  <c r="U35" i="14"/>
  <c r="BI35" i="14" s="1"/>
  <c r="U34" i="14"/>
  <c r="BI34" i="14" s="1"/>
  <c r="U33" i="14"/>
  <c r="BI33" i="14" s="1"/>
  <c r="U32" i="14"/>
  <c r="BI32" i="14" s="1"/>
  <c r="U31" i="14"/>
  <c r="BI31" i="14" s="1"/>
  <c r="U30" i="14"/>
  <c r="BI30" i="14" s="1"/>
  <c r="U29" i="14"/>
  <c r="BI29" i="14" s="1"/>
  <c r="U28" i="14"/>
  <c r="BI28" i="14" s="1"/>
  <c r="U27" i="14"/>
  <c r="BI27" i="14" s="1"/>
  <c r="U26" i="14"/>
  <c r="BI26" i="14" s="1"/>
  <c r="U25" i="14"/>
  <c r="BI25" i="14" s="1"/>
  <c r="U24" i="14"/>
  <c r="BI24" i="14" s="1"/>
  <c r="U23" i="14"/>
  <c r="BI23" i="14" s="1"/>
  <c r="U22" i="14"/>
  <c r="BI22" i="14" s="1"/>
  <c r="U21" i="14"/>
  <c r="BI21" i="14" s="1"/>
  <c r="U20" i="14"/>
  <c r="BI20" i="14" s="1"/>
  <c r="U19" i="14"/>
  <c r="BI19" i="14" s="1"/>
  <c r="U18" i="14"/>
  <c r="BI18" i="14" s="1"/>
  <c r="U17" i="14"/>
  <c r="BI17" i="14" s="1"/>
  <c r="U16" i="14"/>
  <c r="BI16" i="14" s="1"/>
  <c r="U15" i="14"/>
  <c r="BI15" i="14" s="1"/>
  <c r="U13" i="14"/>
  <c r="BI13" i="14" s="1"/>
  <c r="BI314" i="14" l="1"/>
  <c r="AX314" i="14"/>
  <c r="AD13" i="14"/>
  <c r="AZ314" i="14"/>
  <c r="AD14" i="14"/>
  <c r="BH13" i="14"/>
  <c r="BH314" i="14" s="1"/>
  <c r="R312" i="14" l="1"/>
  <c r="R311" i="14"/>
  <c r="R310" i="14"/>
  <c r="R309" i="14"/>
  <c r="R308" i="14"/>
  <c r="R307" i="14"/>
  <c r="R306" i="14"/>
  <c r="R305" i="14"/>
  <c r="R304" i="14"/>
  <c r="R303" i="14"/>
  <c r="R302" i="14"/>
  <c r="R301" i="14"/>
  <c r="R300" i="14"/>
  <c r="R299" i="14"/>
  <c r="R298" i="14"/>
  <c r="R297" i="14"/>
  <c r="R296" i="14"/>
  <c r="R295" i="14"/>
  <c r="R294" i="14"/>
  <c r="R293" i="14"/>
  <c r="R292" i="14"/>
  <c r="R291" i="14"/>
  <c r="R290" i="14"/>
  <c r="R289" i="14"/>
  <c r="R288" i="14"/>
  <c r="R287" i="14"/>
  <c r="R286" i="14"/>
  <c r="R285" i="14"/>
  <c r="R284" i="14"/>
  <c r="R283" i="14"/>
  <c r="R282" i="14"/>
  <c r="R281" i="14"/>
  <c r="R280" i="14"/>
  <c r="R279" i="14"/>
  <c r="R278" i="14"/>
  <c r="R277" i="14"/>
  <c r="R276" i="14"/>
  <c r="R275" i="14"/>
  <c r="R274" i="14"/>
  <c r="R273" i="14"/>
  <c r="R272" i="14"/>
  <c r="R271" i="14"/>
  <c r="R270" i="14"/>
  <c r="R269" i="14"/>
  <c r="R268" i="14"/>
  <c r="R267" i="14"/>
  <c r="R266" i="14"/>
  <c r="R265" i="14"/>
  <c r="R264" i="14"/>
  <c r="R263" i="14"/>
  <c r="R262" i="14"/>
  <c r="R261" i="14"/>
  <c r="R260" i="14"/>
  <c r="R259" i="14"/>
  <c r="R258" i="14"/>
  <c r="R257" i="14"/>
  <c r="R256" i="14"/>
  <c r="R255" i="14"/>
  <c r="R254" i="14"/>
  <c r="R253" i="14"/>
  <c r="R252" i="14"/>
  <c r="R251" i="14"/>
  <c r="R250" i="14"/>
  <c r="R249" i="14"/>
  <c r="R248" i="14"/>
  <c r="R247" i="14"/>
  <c r="R246" i="14"/>
  <c r="R245" i="14"/>
  <c r="R244" i="14"/>
  <c r="R243" i="14"/>
  <c r="R242" i="14"/>
  <c r="R241" i="14"/>
  <c r="R240" i="14"/>
  <c r="R239" i="14"/>
  <c r="R238" i="14"/>
  <c r="R237" i="14"/>
  <c r="R236" i="14"/>
  <c r="R235" i="14"/>
  <c r="R234" i="14"/>
  <c r="R233" i="14"/>
  <c r="R232" i="14"/>
  <c r="R231" i="14"/>
  <c r="R230" i="14"/>
  <c r="R229" i="14"/>
  <c r="R228" i="14"/>
  <c r="R227" i="14"/>
  <c r="R226" i="14"/>
  <c r="R225" i="14"/>
  <c r="R224" i="14"/>
  <c r="R223" i="14"/>
  <c r="R222" i="14"/>
  <c r="R221" i="14"/>
  <c r="R220" i="14"/>
  <c r="R219" i="14"/>
  <c r="R218" i="14"/>
  <c r="R217" i="14"/>
  <c r="R216" i="14"/>
  <c r="R215" i="14"/>
  <c r="R214" i="14"/>
  <c r="R213" i="14"/>
  <c r="R212" i="14"/>
  <c r="R211" i="14"/>
  <c r="R210" i="14"/>
  <c r="R209" i="14"/>
  <c r="R208" i="14"/>
  <c r="R207" i="14"/>
  <c r="R206" i="14"/>
  <c r="R205" i="14"/>
  <c r="R204" i="14"/>
  <c r="R203" i="14"/>
  <c r="R202" i="14"/>
  <c r="R201" i="14"/>
  <c r="R200" i="14"/>
  <c r="R199" i="14"/>
  <c r="R198" i="14"/>
  <c r="R197" i="14"/>
  <c r="R196" i="14"/>
  <c r="R195" i="14"/>
  <c r="R194" i="14"/>
  <c r="R193" i="14"/>
  <c r="R192" i="14"/>
  <c r="R191" i="14"/>
  <c r="R190" i="14"/>
  <c r="R189" i="14"/>
  <c r="R188" i="14"/>
  <c r="R187" i="14"/>
  <c r="R186" i="14"/>
  <c r="R185" i="14"/>
  <c r="R184" i="14"/>
  <c r="R183" i="14"/>
  <c r="R182" i="14"/>
  <c r="R181" i="14"/>
  <c r="R180" i="14"/>
  <c r="R179" i="14"/>
  <c r="R178" i="14"/>
  <c r="R177" i="14"/>
  <c r="R176" i="14"/>
  <c r="R175" i="14"/>
  <c r="R174" i="14"/>
  <c r="R173" i="14"/>
  <c r="R172" i="14"/>
  <c r="R171" i="14"/>
  <c r="R170" i="14"/>
  <c r="R169" i="14"/>
  <c r="R168" i="14"/>
  <c r="R167" i="14"/>
  <c r="R166" i="14"/>
  <c r="R165" i="14"/>
  <c r="R164" i="14"/>
  <c r="R163" i="14"/>
  <c r="R162" i="14"/>
  <c r="R161" i="14"/>
  <c r="R160" i="14"/>
  <c r="R159" i="14"/>
  <c r="R158" i="14"/>
  <c r="R157" i="14"/>
  <c r="R156" i="14"/>
  <c r="R155" i="14"/>
  <c r="R154" i="14"/>
  <c r="R153" i="14"/>
  <c r="R152" i="14"/>
  <c r="R151" i="14"/>
  <c r="R150" i="14"/>
  <c r="R149" i="14"/>
  <c r="R148" i="14"/>
  <c r="R147" i="14"/>
  <c r="R146" i="14"/>
  <c r="R145" i="14"/>
  <c r="R144" i="14"/>
  <c r="R143" i="14"/>
  <c r="R142" i="14"/>
  <c r="R141" i="14"/>
  <c r="R140" i="14"/>
  <c r="R139" i="14"/>
  <c r="R138" i="14"/>
  <c r="R137" i="14"/>
  <c r="R136" i="14"/>
  <c r="R135" i="14"/>
  <c r="R134" i="14"/>
  <c r="R133" i="14"/>
  <c r="R132" i="14"/>
  <c r="R131" i="14"/>
  <c r="R130" i="14"/>
  <c r="R129" i="14"/>
  <c r="R128" i="14"/>
  <c r="R127" i="14"/>
  <c r="R126" i="14"/>
  <c r="R125" i="14"/>
  <c r="R124" i="14"/>
  <c r="R123" i="14"/>
  <c r="R122" i="14"/>
  <c r="R121" i="14"/>
  <c r="R120" i="14"/>
  <c r="R119" i="14"/>
  <c r="R118" i="14"/>
  <c r="R117" i="14"/>
  <c r="R116" i="14"/>
  <c r="R115" i="14"/>
  <c r="R114" i="14"/>
  <c r="R113" i="14"/>
  <c r="R112" i="14"/>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R60" i="14"/>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R16" i="14"/>
  <c r="R15" i="14"/>
  <c r="R14" i="14"/>
  <c r="R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E226" i="14"/>
  <c r="E225" i="14"/>
  <c r="E224" i="14"/>
  <c r="E223" i="14"/>
  <c r="E222" i="14"/>
  <c r="E221" i="14"/>
  <c r="E220" i="14"/>
  <c r="E219" i="14"/>
  <c r="E218" i="14"/>
  <c r="E217" i="14"/>
  <c r="E216" i="14"/>
  <c r="E215" i="14"/>
  <c r="E214" i="14"/>
  <c r="E213" i="14"/>
  <c r="E212" i="14"/>
  <c r="E211"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D312" i="14"/>
  <c r="D311" i="14"/>
  <c r="D310" i="14"/>
  <c r="D309" i="14"/>
  <c r="D308" i="14"/>
  <c r="D307" i="14"/>
  <c r="D306" i="14"/>
  <c r="D305" i="14"/>
  <c r="D304" i="14"/>
  <c r="D303" i="14"/>
  <c r="D302" i="14"/>
  <c r="D301" i="14"/>
  <c r="D300" i="14"/>
  <c r="D299" i="14"/>
  <c r="D298" i="14"/>
  <c r="D297" i="14"/>
  <c r="D296" i="14"/>
  <c r="D295" i="14"/>
  <c r="D294" i="14"/>
  <c r="D293" i="14"/>
  <c r="D292" i="14"/>
  <c r="D291" i="14"/>
  <c r="D290" i="14"/>
  <c r="D289" i="14"/>
  <c r="D288" i="14"/>
  <c r="D287" i="14"/>
  <c r="D286" i="14"/>
  <c r="D285" i="14"/>
  <c r="D284" i="14"/>
  <c r="D283" i="14"/>
  <c r="D282" i="14"/>
  <c r="D281" i="14"/>
  <c r="D280" i="14"/>
  <c r="D279" i="14"/>
  <c r="D278" i="14"/>
  <c r="D277" i="14"/>
  <c r="D276" i="14"/>
  <c r="D275" i="14"/>
  <c r="D274" i="14"/>
  <c r="D273" i="14"/>
  <c r="D272" i="14"/>
  <c r="D271" i="14"/>
  <c r="D270" i="14"/>
  <c r="D269" i="14"/>
  <c r="D268" i="14"/>
  <c r="D267" i="14"/>
  <c r="D266" i="14"/>
  <c r="D265" i="14"/>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B312" i="14"/>
  <c r="B311" i="14"/>
  <c r="B310" i="14"/>
  <c r="B309" i="14"/>
  <c r="B308" i="14"/>
  <c r="B307" i="14"/>
  <c r="B306" i="14"/>
  <c r="B305" i="14"/>
  <c r="B304" i="14"/>
  <c r="B303" i="14"/>
  <c r="B302" i="14"/>
  <c r="B301" i="14"/>
  <c r="B300" i="14"/>
  <c r="B299" i="14"/>
  <c r="B298" i="14"/>
  <c r="B297" i="14"/>
  <c r="B296" i="14"/>
  <c r="B295" i="14"/>
  <c r="B294" i="14"/>
  <c r="B293" i="14"/>
  <c r="B292" i="14"/>
  <c r="B291" i="14"/>
  <c r="B290" i="14"/>
  <c r="B289" i="14"/>
  <c r="B288" i="14"/>
  <c r="B287" i="14"/>
  <c r="B286" i="14"/>
  <c r="B285" i="14"/>
  <c r="B284" i="14"/>
  <c r="B283" i="14"/>
  <c r="B282" i="14"/>
  <c r="B281" i="14"/>
  <c r="B280" i="14"/>
  <c r="B279" i="14"/>
  <c r="B278" i="14"/>
  <c r="B277" i="14"/>
  <c r="B276" i="14"/>
  <c r="B275" i="14"/>
  <c r="B274" i="14"/>
  <c r="B273" i="14"/>
  <c r="B272" i="14"/>
  <c r="B271" i="14"/>
  <c r="B270" i="14"/>
  <c r="B269" i="14"/>
  <c r="B268" i="14"/>
  <c r="B267" i="14"/>
  <c r="B266" i="14"/>
  <c r="B265" i="14"/>
  <c r="B264" i="14"/>
  <c r="B263" i="14"/>
  <c r="B262" i="14"/>
  <c r="B261" i="14"/>
  <c r="B260" i="14"/>
  <c r="B259" i="14"/>
  <c r="B258" i="14"/>
  <c r="B257" i="14"/>
  <c r="B256" i="14"/>
  <c r="B255" i="14"/>
  <c r="B254" i="14"/>
  <c r="B253" i="14"/>
  <c r="B252" i="14"/>
  <c r="B251" i="14"/>
  <c r="B250" i="14"/>
  <c r="B249" i="14"/>
  <c r="B248" i="14"/>
  <c r="B247" i="14"/>
  <c r="B246" i="14"/>
  <c r="B245" i="14"/>
  <c r="B244" i="14"/>
  <c r="B243" i="14"/>
  <c r="B242" i="14"/>
  <c r="B241" i="14"/>
  <c r="B240" i="14"/>
  <c r="B239" i="14"/>
  <c r="B238" i="14"/>
  <c r="B237" i="14"/>
  <c r="B236" i="14"/>
  <c r="B235" i="14"/>
  <c r="B234" i="14"/>
  <c r="B233" i="14"/>
  <c r="B232" i="14"/>
  <c r="B231" i="14"/>
  <c r="B230" i="14"/>
  <c r="B229" i="14"/>
  <c r="B228" i="14"/>
  <c r="B227" i="14"/>
  <c r="B226" i="14"/>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L6" i="19"/>
  <c r="K6" i="19"/>
  <c r="J6" i="19"/>
  <c r="AC6" i="14"/>
  <c r="AB6" i="14"/>
  <c r="AA6" i="14"/>
  <c r="Z6" i="14"/>
  <c r="Y6" i="14"/>
  <c r="X6" i="14"/>
  <c r="W6" i="14"/>
  <c r="V6" i="14"/>
  <c r="U6" i="14"/>
  <c r="T6" i="14"/>
  <c r="S6" i="14"/>
  <c r="R6" i="14"/>
  <c r="Q6" i="14"/>
  <c r="P6" i="14"/>
  <c r="O6" i="14"/>
  <c r="N6" i="14"/>
  <c r="M6" i="14"/>
  <c r="L6" i="14"/>
  <c r="K6" i="14"/>
  <c r="J6" i="14"/>
  <c r="H6" i="14"/>
  <c r="G6" i="14"/>
  <c r="F6" i="14"/>
  <c r="E6" i="14"/>
  <c r="D6" i="14"/>
  <c r="C6" i="14"/>
  <c r="B6" i="14"/>
  <c r="AC47" i="19" l="1"/>
  <c r="AC46" i="19"/>
  <c r="AC45" i="19"/>
  <c r="AC44" i="19"/>
  <c r="AC43" i="19"/>
  <c r="AC42" i="19"/>
  <c r="AC41" i="19"/>
  <c r="AC40" i="19"/>
  <c r="AC39" i="19"/>
  <c r="AC38" i="19"/>
  <c r="AC37" i="19"/>
  <c r="AC36" i="19"/>
  <c r="AC35" i="19"/>
  <c r="AC34" i="19"/>
  <c r="AC33" i="19"/>
  <c r="AC32" i="19"/>
  <c r="AC31" i="19"/>
  <c r="AC30" i="19"/>
  <c r="AC29" i="19"/>
  <c r="AC28" i="19"/>
  <c r="AC27" i="19"/>
  <c r="AC26" i="19"/>
  <c r="AC25" i="19"/>
  <c r="AC24" i="19"/>
  <c r="AC23" i="19"/>
  <c r="AC22" i="19"/>
  <c r="AC21" i="19"/>
  <c r="AC20" i="19"/>
  <c r="AC19" i="19"/>
  <c r="AC18" i="19"/>
  <c r="AC17" i="19"/>
  <c r="AC16" i="19"/>
  <c r="AC15" i="19"/>
  <c r="AC14" i="19"/>
  <c r="AC13" i="19"/>
  <c r="AC12" i="19"/>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C6" i="19"/>
  <c r="AB6" i="19"/>
  <c r="AA6" i="19"/>
  <c r="Z6" i="19"/>
  <c r="Y6" i="19"/>
  <c r="X6" i="19"/>
  <c r="W6" i="19"/>
  <c r="V6" i="19"/>
  <c r="U6" i="19"/>
  <c r="T6" i="19"/>
  <c r="S6" i="19"/>
  <c r="R6" i="19"/>
  <c r="Q6" i="19"/>
  <c r="P6" i="19"/>
  <c r="O6" i="19"/>
  <c r="N6" i="19"/>
  <c r="M6" i="19"/>
  <c r="H6" i="19"/>
  <c r="G6" i="19"/>
  <c r="F6" i="19"/>
  <c r="E6" i="19"/>
  <c r="D6" i="19"/>
  <c r="C6" i="19"/>
  <c r="B6" i="19"/>
  <c r="AC12" i="14"/>
  <c r="AS314" i="14" l="1"/>
  <c r="AR314" i="14"/>
  <c r="AT314" i="14"/>
  <c r="AF12" i="14"/>
  <c r="W12" i="14"/>
  <c r="U12" i="14"/>
  <c r="R12" i="14"/>
  <c r="AD12" i="14" l="1"/>
  <c r="X12" i="14" s="1"/>
  <c r="AD47" i="19"/>
  <c r="W47" i="19"/>
  <c r="R47" i="19"/>
  <c r="B47" i="19"/>
  <c r="AD46" i="19"/>
  <c r="W46" i="19"/>
  <c r="R46" i="19"/>
  <c r="B46" i="19"/>
  <c r="AF45" i="19"/>
  <c r="AD45" i="19"/>
  <c r="W45" i="19"/>
  <c r="R45" i="19"/>
  <c r="B45" i="19"/>
  <c r="AD44" i="19"/>
  <c r="AF44" i="19"/>
  <c r="W44" i="19"/>
  <c r="R44" i="19"/>
  <c r="B44" i="19"/>
  <c r="AD43" i="19"/>
  <c r="AF43" i="19"/>
  <c r="W43" i="19"/>
  <c r="R43" i="19"/>
  <c r="B43" i="19"/>
  <c r="AD42" i="19"/>
  <c r="AF42" i="19"/>
  <c r="W42" i="19"/>
  <c r="R42" i="19"/>
  <c r="B42" i="19"/>
  <c r="AD41" i="19"/>
  <c r="W41" i="19"/>
  <c r="R41" i="19"/>
  <c r="B41" i="19"/>
  <c r="AD40" i="19"/>
  <c r="AF40" i="19"/>
  <c r="W40" i="19"/>
  <c r="R40" i="19"/>
  <c r="B40" i="19"/>
  <c r="AD39" i="19"/>
  <c r="AF39" i="19"/>
  <c r="W39" i="19"/>
  <c r="R39" i="19"/>
  <c r="B39" i="19"/>
  <c r="AD38" i="19"/>
  <c r="W38" i="19"/>
  <c r="R38" i="19"/>
  <c r="B38" i="19"/>
  <c r="AD37" i="19"/>
  <c r="W37" i="19"/>
  <c r="R37" i="19"/>
  <c r="B37" i="19"/>
  <c r="AF36" i="19"/>
  <c r="AD36" i="19"/>
  <c r="W36" i="19"/>
  <c r="R36" i="19"/>
  <c r="B36" i="19"/>
  <c r="AD35" i="19"/>
  <c r="AF35" i="19"/>
  <c r="W35" i="19"/>
  <c r="R35" i="19"/>
  <c r="B35" i="19"/>
  <c r="AD34" i="19"/>
  <c r="AF34" i="19"/>
  <c r="W34" i="19"/>
  <c r="R34" i="19"/>
  <c r="B34" i="19"/>
  <c r="AD33" i="19"/>
  <c r="AF33" i="19"/>
  <c r="W33" i="19"/>
  <c r="R33" i="19"/>
  <c r="B33" i="19"/>
  <c r="AD32" i="19"/>
  <c r="W32" i="19"/>
  <c r="R32" i="19"/>
  <c r="B32" i="19"/>
  <c r="AF31" i="19"/>
  <c r="AD31" i="19"/>
  <c r="W31" i="19"/>
  <c r="R31" i="19"/>
  <c r="B31" i="19"/>
  <c r="AD30" i="19"/>
  <c r="W30" i="19"/>
  <c r="R30" i="19"/>
  <c r="B30" i="19"/>
  <c r="AD29" i="19"/>
  <c r="W29" i="19"/>
  <c r="R29" i="19"/>
  <c r="B29" i="19"/>
  <c r="AF28" i="19"/>
  <c r="AD28" i="19"/>
  <c r="W28" i="19"/>
  <c r="R28" i="19"/>
  <c r="B28" i="19"/>
  <c r="AD27" i="19"/>
  <c r="W27" i="19"/>
  <c r="R27" i="19"/>
  <c r="B27" i="19"/>
  <c r="AD26" i="19"/>
  <c r="W26" i="19"/>
  <c r="R26" i="19"/>
  <c r="B26" i="19"/>
  <c r="AD25" i="19"/>
  <c r="W25" i="19"/>
  <c r="R25" i="19"/>
  <c r="B25" i="19"/>
  <c r="AD24" i="19"/>
  <c r="W24" i="19"/>
  <c r="R24" i="19"/>
  <c r="B24" i="19"/>
  <c r="AD23" i="19"/>
  <c r="W23" i="19"/>
  <c r="R23" i="19"/>
  <c r="B23" i="19"/>
  <c r="AF22" i="19"/>
  <c r="AD22" i="19"/>
  <c r="W22" i="19"/>
  <c r="R22" i="19"/>
  <c r="B22" i="19"/>
  <c r="AD21" i="19"/>
  <c r="AF21" i="19"/>
  <c r="W21" i="19"/>
  <c r="R21" i="19"/>
  <c r="B21" i="19"/>
  <c r="AD20" i="19"/>
  <c r="W20" i="19"/>
  <c r="R20" i="19"/>
  <c r="B20" i="19"/>
  <c r="W19" i="19"/>
  <c r="R19" i="19"/>
  <c r="B19" i="19"/>
  <c r="AF18" i="19"/>
  <c r="W18" i="19"/>
  <c r="R18" i="19"/>
  <c r="B18" i="19"/>
  <c r="AF17" i="19"/>
  <c r="W17" i="19"/>
  <c r="R17" i="19"/>
  <c r="B17" i="19"/>
  <c r="AD16" i="19"/>
  <c r="W16" i="19"/>
  <c r="R16" i="19"/>
  <c r="B16" i="19"/>
  <c r="AD15" i="19"/>
  <c r="W15" i="19"/>
  <c r="R15" i="19"/>
  <c r="B15" i="19"/>
  <c r="AF14" i="19"/>
  <c r="W14" i="19"/>
  <c r="R14" i="19"/>
  <c r="B14" i="19"/>
  <c r="BG13" i="19"/>
  <c r="AD13" i="19"/>
  <c r="W13" i="19"/>
  <c r="R13" i="19"/>
  <c r="B13" i="19"/>
  <c r="AF12" i="19"/>
  <c r="W12" i="19"/>
  <c r="R12" i="19"/>
  <c r="AO4" i="19"/>
  <c r="BH20" i="19" l="1"/>
  <c r="BH16" i="19"/>
  <c r="BH19" i="19"/>
  <c r="BH15" i="19"/>
  <c r="BH18" i="19"/>
  <c r="BH14" i="19"/>
  <c r="BH17" i="19"/>
  <c r="AZ54" i="19"/>
  <c r="E14" i="19"/>
  <c r="D14" i="19"/>
  <c r="E24" i="19"/>
  <c r="D24" i="19"/>
  <c r="D37" i="19"/>
  <c r="E37" i="19"/>
  <c r="E44" i="19"/>
  <c r="D44" i="19"/>
  <c r="E45" i="19"/>
  <c r="D45" i="19"/>
  <c r="E47" i="19"/>
  <c r="D47" i="19"/>
  <c r="D29" i="19"/>
  <c r="E29" i="19"/>
  <c r="E18" i="19"/>
  <c r="D18" i="19"/>
  <c r="E19" i="19"/>
  <c r="D19" i="19"/>
  <c r="E46" i="19"/>
  <c r="D46" i="19"/>
  <c r="E16" i="19"/>
  <c r="D16" i="19"/>
  <c r="E17" i="19"/>
  <c r="D17" i="19"/>
  <c r="E15" i="19"/>
  <c r="D15" i="19"/>
  <c r="E31" i="19"/>
  <c r="D31" i="19"/>
  <c r="D33" i="19"/>
  <c r="E33" i="19"/>
  <c r="E30" i="19"/>
  <c r="D30" i="19"/>
  <c r="D13" i="19"/>
  <c r="E13" i="19"/>
  <c r="E22" i="19"/>
  <c r="D22" i="19"/>
  <c r="D28" i="19"/>
  <c r="E28" i="19"/>
  <c r="E34" i="19"/>
  <c r="D34" i="19"/>
  <c r="E39" i="19"/>
  <c r="D39" i="19"/>
  <c r="E40" i="19"/>
  <c r="D40" i="19"/>
  <c r="D41" i="19"/>
  <c r="E41" i="19"/>
  <c r="E42" i="19"/>
  <c r="D42" i="19"/>
  <c r="E32" i="19"/>
  <c r="D32" i="19"/>
  <c r="E21" i="19"/>
  <c r="D21" i="19"/>
  <c r="E20" i="19"/>
  <c r="D20" i="19"/>
  <c r="E23" i="19"/>
  <c r="D23" i="19"/>
  <c r="E25" i="19"/>
  <c r="D25" i="19"/>
  <c r="E26" i="19"/>
  <c r="D26" i="19"/>
  <c r="E27" i="19"/>
  <c r="D27" i="19"/>
  <c r="E35" i="19"/>
  <c r="D35" i="19"/>
  <c r="E36" i="19"/>
  <c r="D36" i="19"/>
  <c r="E38" i="19"/>
  <c r="D38" i="19"/>
  <c r="E43" i="19"/>
  <c r="D43" i="19"/>
  <c r="X42" i="19"/>
  <c r="X45" i="19"/>
  <c r="X44" i="19"/>
  <c r="AF16" i="19"/>
  <c r="X16" i="19" s="1"/>
  <c r="X36" i="19"/>
  <c r="X21" i="19"/>
  <c r="X22" i="19"/>
  <c r="AF25" i="19"/>
  <c r="X25" i="19" s="1"/>
  <c r="X31" i="19"/>
  <c r="AF13" i="19"/>
  <c r="X13" i="19" s="1"/>
  <c r="X28" i="19"/>
  <c r="AF41" i="19"/>
  <c r="X41" i="19" s="1"/>
  <c r="AQ11" i="19"/>
  <c r="AQ54" i="19" s="1"/>
  <c r="AD19" i="19"/>
  <c r="AF19" i="19"/>
  <c r="AD12" i="19"/>
  <c r="X12" i="19" s="1"/>
  <c r="AF15" i="19"/>
  <c r="X15" i="19" s="1"/>
  <c r="AF27" i="19"/>
  <c r="X27" i="19" s="1"/>
  <c r="AF30" i="19"/>
  <c r="X30" i="19" s="1"/>
  <c r="AD14" i="19"/>
  <c r="X14" i="19" s="1"/>
  <c r="AD17" i="19"/>
  <c r="X17" i="19" s="1"/>
  <c r="X34" i="19"/>
  <c r="X43" i="19"/>
  <c r="AF24" i="19"/>
  <c r="X24" i="19" s="1"/>
  <c r="BH13" i="19"/>
  <c r="AF20" i="19"/>
  <c r="X20" i="19" s="1"/>
  <c r="AF23" i="19"/>
  <c r="X23" i="19" s="1"/>
  <c r="AF26" i="19"/>
  <c r="X26" i="19" s="1"/>
  <c r="AF29" i="19"/>
  <c r="X29" i="19" s="1"/>
  <c r="AF32" i="19"/>
  <c r="X32" i="19" s="1"/>
  <c r="AF38" i="19"/>
  <c r="X38" i="19" s="1"/>
  <c r="X39" i="19"/>
  <c r="AF47" i="19"/>
  <c r="X47" i="19" s="1"/>
  <c r="X33" i="19"/>
  <c r="X35" i="19"/>
  <c r="AD18" i="19"/>
  <c r="X18" i="19" s="1"/>
  <c r="AF37" i="19"/>
  <c r="X37" i="19" s="1"/>
  <c r="X40" i="19"/>
  <c r="AF46" i="19"/>
  <c r="X46" i="19" s="1"/>
  <c r="BH54" i="19" l="1"/>
  <c r="AS54" i="19"/>
  <c r="AR54" i="19"/>
  <c r="AT54" i="19"/>
  <c r="X19" i="19"/>
  <c r="AZ55" i="19" l="1"/>
  <c r="G4" i="14"/>
  <c r="E3" i="15" l="1"/>
  <c r="AQ11" i="14"/>
  <c r="AQ314" i="14" s="1"/>
  <c r="AZ315" i="14" s="1"/>
  <c r="C3" i="15"/>
  <c r="X311" i="14" l="1"/>
  <c r="X310" i="14"/>
  <c r="X309" i="14"/>
  <c r="X307" i="14"/>
  <c r="X306" i="14"/>
  <c r="X305" i="14"/>
  <c r="X304" i="14"/>
  <c r="X303" i="14"/>
  <c r="X301" i="14"/>
  <c r="X300" i="14"/>
  <c r="X299" i="14"/>
  <c r="X298" i="14"/>
  <c r="X297" i="14"/>
  <c r="X295" i="14"/>
  <c r="X294" i="14"/>
  <c r="X293" i="14"/>
  <c r="X292" i="14"/>
  <c r="X291" i="14"/>
  <c r="X289" i="14"/>
  <c r="X288" i="14"/>
  <c r="X287" i="14"/>
  <c r="X286" i="14"/>
  <c r="X285" i="14"/>
  <c r="X283" i="14"/>
  <c r="X282" i="14"/>
  <c r="X281" i="14"/>
  <c r="X280" i="14"/>
  <c r="X279" i="14"/>
  <c r="X277" i="14"/>
  <c r="X276" i="14"/>
  <c r="X275" i="14"/>
  <c r="X274" i="14"/>
  <c r="X273" i="14"/>
  <c r="X272" i="14"/>
  <c r="X271" i="14"/>
  <c r="X270" i="14"/>
  <c r="X269" i="14"/>
  <c r="X268" i="14"/>
  <c r="X267" i="14"/>
  <c r="X266" i="14"/>
  <c r="X265" i="14"/>
  <c r="X264" i="14"/>
  <c r="X263" i="14"/>
  <c r="X262" i="14"/>
  <c r="X261" i="14"/>
  <c r="X260" i="14"/>
  <c r="X259" i="14"/>
  <c r="X258" i="14"/>
  <c r="X257" i="14"/>
  <c r="X256" i="14"/>
  <c r="X255" i="14"/>
  <c r="X254" i="14"/>
  <c r="X253" i="14"/>
  <c r="X252" i="14"/>
  <c r="X251" i="14"/>
  <c r="X250" i="14"/>
  <c r="X249" i="14"/>
  <c r="X248" i="14"/>
  <c r="X247" i="14"/>
  <c r="X246" i="14"/>
  <c r="X245" i="14"/>
  <c r="X244" i="14"/>
  <c r="X243" i="14"/>
  <c r="X242" i="14"/>
  <c r="X241" i="14"/>
  <c r="X240" i="14"/>
  <c r="X239" i="14"/>
  <c r="X238" i="14"/>
  <c r="X237" i="14"/>
  <c r="X236" i="14"/>
  <c r="X235" i="14"/>
  <c r="X234" i="14"/>
  <c r="X233" i="14"/>
  <c r="X232" i="14"/>
  <c r="X231" i="14"/>
  <c r="X230" i="14"/>
  <c r="X229" i="14"/>
  <c r="X228" i="14"/>
  <c r="X227" i="14"/>
  <c r="X226" i="14"/>
  <c r="X225" i="14"/>
  <c r="X224" i="14"/>
  <c r="X223" i="14"/>
  <c r="X222" i="14"/>
  <c r="X221" i="14"/>
  <c r="X220" i="14"/>
  <c r="X219" i="14"/>
  <c r="X218" i="14"/>
  <c r="X217" i="14"/>
  <c r="X216" i="14"/>
  <c r="X215" i="14"/>
  <c r="X214" i="14"/>
  <c r="X213" i="14"/>
  <c r="X212" i="14"/>
  <c r="X211" i="14"/>
  <c r="X210" i="14"/>
  <c r="X209" i="14"/>
  <c r="X208" i="14"/>
  <c r="X207" i="14"/>
  <c r="X206" i="14"/>
  <c r="X205" i="14"/>
  <c r="X204" i="14"/>
  <c r="X203" i="14"/>
  <c r="X202" i="14"/>
  <c r="X201" i="14"/>
  <c r="X200" i="14"/>
  <c r="X199" i="14"/>
  <c r="X198" i="14"/>
  <c r="X197" i="14"/>
  <c r="X196" i="14"/>
  <c r="X195" i="14"/>
  <c r="X194" i="14"/>
  <c r="X193" i="14"/>
  <c r="X192" i="14"/>
  <c r="X191" i="14"/>
  <c r="X190" i="14"/>
  <c r="X189" i="14"/>
  <c r="X188" i="14"/>
  <c r="X187" i="14"/>
  <c r="X186" i="14"/>
  <c r="X185" i="14"/>
  <c r="X184" i="14"/>
  <c r="X183" i="14"/>
  <c r="X182" i="14"/>
  <c r="X181" i="14"/>
  <c r="X180" i="14"/>
  <c r="X179" i="14"/>
  <c r="X178" i="14"/>
  <c r="X177" i="14"/>
  <c r="X176" i="14"/>
  <c r="X175" i="14"/>
  <c r="X174" i="14"/>
  <c r="X173" i="14"/>
  <c r="X172" i="14"/>
  <c r="X171" i="14"/>
  <c r="X170" i="14"/>
  <c r="X169" i="14"/>
  <c r="X168" i="14"/>
  <c r="X167" i="14"/>
  <c r="X166" i="14"/>
  <c r="X165" i="14"/>
  <c r="X164" i="14"/>
  <c r="X163" i="14"/>
  <c r="X162" i="14"/>
  <c r="X161" i="14"/>
  <c r="X160" i="14"/>
  <c r="X159" i="14"/>
  <c r="X158" i="14"/>
  <c r="X157" i="14"/>
  <c r="X156" i="14"/>
  <c r="X155" i="14"/>
  <c r="X154" i="14"/>
  <c r="X153" i="14"/>
  <c r="X152" i="14"/>
  <c r="X151" i="14"/>
  <c r="X150" i="14"/>
  <c r="X149" i="14"/>
  <c r="X148" i="14"/>
  <c r="X147" i="14"/>
  <c r="X146" i="14"/>
  <c r="X145" i="14"/>
  <c r="X144" i="14"/>
  <c r="X143" i="14"/>
  <c r="X142" i="14"/>
  <c r="X141" i="14"/>
  <c r="X140" i="14"/>
  <c r="X139" i="14"/>
  <c r="X138" i="14"/>
  <c r="X137" i="14"/>
  <c r="X136" i="14"/>
  <c r="X135" i="14"/>
  <c r="X134" i="14"/>
  <c r="X133" i="14"/>
  <c r="X132" i="14"/>
  <c r="X131" i="14"/>
  <c r="X130" i="14"/>
  <c r="X129" i="14"/>
  <c r="X128" i="14"/>
  <c r="X127" i="14"/>
  <c r="X126" i="14"/>
  <c r="X125" i="14"/>
  <c r="X124" i="14"/>
  <c r="X123" i="14"/>
  <c r="X122" i="14"/>
  <c r="X121" i="14"/>
  <c r="X120" i="14"/>
  <c r="X119" i="14"/>
  <c r="X118" i="14"/>
  <c r="X117" i="14"/>
  <c r="X116" i="14"/>
  <c r="X115" i="14"/>
  <c r="X114" i="14"/>
  <c r="X113" i="14"/>
  <c r="X112" i="14"/>
  <c r="X111" i="14"/>
  <c r="X110" i="14"/>
  <c r="X109" i="14"/>
  <c r="X108" i="14"/>
  <c r="X107" i="14"/>
  <c r="X106" i="14"/>
  <c r="X105" i="14"/>
  <c r="X104" i="14"/>
  <c r="X103" i="14"/>
  <c r="X102" i="14"/>
  <c r="X101" i="14"/>
  <c r="X100" i="14"/>
  <c r="X99" i="14"/>
  <c r="X98" i="14"/>
  <c r="X97" i="14"/>
  <c r="X96" i="14"/>
  <c r="X95" i="14"/>
  <c r="X94" i="14"/>
  <c r="X93" i="14"/>
  <c r="X92" i="14"/>
  <c r="X91" i="14"/>
  <c r="X90" i="14"/>
  <c r="X89" i="14"/>
  <c r="X88" i="14"/>
  <c r="X87" i="14"/>
  <c r="X86" i="14"/>
  <c r="X85" i="14"/>
  <c r="X84" i="14"/>
  <c r="X83" i="14"/>
  <c r="X82" i="14"/>
  <c r="X81" i="14"/>
  <c r="X80" i="14"/>
  <c r="X79" i="14"/>
  <c r="X78" i="14"/>
  <c r="X77" i="14"/>
  <c r="X76" i="14"/>
  <c r="X75" i="14"/>
  <c r="X74" i="14"/>
  <c r="X73" i="14"/>
  <c r="X72" i="14"/>
  <c r="X71" i="14"/>
  <c r="X70" i="14"/>
  <c r="X69" i="14"/>
  <c r="X68" i="14"/>
  <c r="X67" i="14"/>
  <c r="X66" i="14"/>
  <c r="X65" i="14"/>
  <c r="X64" i="14"/>
  <c r="X63" i="14"/>
  <c r="X62" i="14"/>
  <c r="X61" i="14"/>
  <c r="X60" i="14"/>
  <c r="X59" i="14"/>
  <c r="X58" i="14"/>
  <c r="X57" i="14"/>
  <c r="X56" i="14"/>
  <c r="X55" i="14"/>
  <c r="X54" i="14"/>
  <c r="X53" i="14"/>
  <c r="X52" i="14"/>
  <c r="X51" i="14"/>
  <c r="X50" i="14"/>
  <c r="X49" i="14"/>
  <c r="X48" i="14"/>
  <c r="X47" i="14"/>
  <c r="X46" i="14"/>
  <c r="X45" i="14"/>
  <c r="X44" i="14"/>
  <c r="X43" i="14"/>
  <c r="X42" i="14"/>
  <c r="X41" i="14"/>
  <c r="X40" i="14"/>
  <c r="X39" i="14"/>
  <c r="X38" i="14"/>
  <c r="X37" i="14"/>
  <c r="X36" i="14"/>
  <c r="X35" i="14"/>
  <c r="X34" i="14"/>
  <c r="X33" i="14"/>
  <c r="X32" i="14"/>
  <c r="X31" i="14"/>
  <c r="X30" i="14"/>
  <c r="X29" i="14"/>
  <c r="X28" i="14"/>
  <c r="X27" i="14"/>
  <c r="X26" i="14"/>
  <c r="X25" i="14"/>
  <c r="X24" i="14"/>
  <c r="X23" i="14"/>
  <c r="X22" i="14"/>
  <c r="X21" i="14"/>
  <c r="X20" i="14" l="1"/>
  <c r="X19" i="14"/>
  <c r="X278" i="14"/>
  <c r="X302" i="14"/>
  <c r="X308" i="14"/>
  <c r="X16" i="14"/>
  <c r="X296" i="14"/>
  <c r="X290" i="14"/>
  <c r="X284" i="14"/>
  <c r="X312" i="14"/>
  <c r="X18" i="14"/>
  <c r="X15" i="14"/>
  <c r="X13" i="14"/>
  <c r="X17" i="14" l="1"/>
  <c r="X14" i="14"/>
  <c r="AO4" i="14" l="1"/>
  <c r="B3" i="15" l="1"/>
  <c r="F3" i="15" l="1"/>
  <c r="D3" i="15"/>
</calcChain>
</file>

<file path=xl/sharedStrings.xml><?xml version="1.0" encoding="utf-8"?>
<sst xmlns="http://schemas.openxmlformats.org/spreadsheetml/2006/main" count="750" uniqueCount="345">
  <si>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</si>
  <si>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</si>
  <si>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</si>
  <si>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</si>
  <si>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</si>
  <si>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</si>
  <si>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</si>
  <si>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</si>
  <si>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</si>
  <si>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</si>
  <si>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</si>
  <si>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</si>
  <si>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</si>
  <si>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</si>
  <si>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</si>
  <si>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</si>
  <si>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</si>
  <si>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</si>
  <si>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年平均向上率が1％未満です。向上率が1%未満のものは申請できませんのでご確認ください。</t>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</si>
  <si>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</si>
  <si>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</si>
  <si>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生産性指標の
年平均向上率：</t>
    <rPh sb="0" eb="3">
      <t>セイサンセイ</t>
    </rPh>
    <rPh sb="3" eb="5">
      <t>シヒョウ</t>
    </rPh>
    <rPh sb="7" eb="10">
      <t>ネンヘイキン</t>
    </rPh>
    <rPh sb="10" eb="12">
      <t>コウジョウ</t>
    </rPh>
    <rPh sb="12" eb="13">
      <t>リツ</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</si>
  <si>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</si>
  <si>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</si>
  <si>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</si>
  <si>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</si>
  <si>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</si>
  <si>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</si>
  <si>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</si>
  <si>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</si>
  <si>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</si>
  <si>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印刷機械</t>
    <rPh sb="0" eb="2">
      <t>インサツ</t>
    </rPh>
    <phoneticPr fontId="18"/>
  </si>
  <si>
    <t>オフセット印刷機</t>
    <phoneticPr fontId="18"/>
  </si>
  <si>
    <t>印刷速度</t>
    <phoneticPr fontId="18"/>
  </si>
  <si>
    <t>能力値①
印刷速度</t>
    <phoneticPr fontId="18"/>
  </si>
  <si>
    <t>能力値②
最大寸法</t>
    <phoneticPr fontId="18"/>
  </si>
  <si>
    <t>枚/h</t>
    <phoneticPr fontId="18"/>
  </si>
  <si>
    <t>奥行</t>
    <rPh sb="0" eb="2">
      <t>オクユキ</t>
    </rPh>
    <phoneticPr fontId="18"/>
  </si>
  <si>
    <t>必須</t>
    <phoneticPr fontId="18"/>
  </si>
  <si>
    <t>自動表示</t>
    <rPh sb="0" eb="2">
      <t>ジドウ</t>
    </rPh>
    <rPh sb="2" eb="4">
      <t>ヒョウジ</t>
    </rPh>
    <phoneticPr fontId="18"/>
  </si>
  <si>
    <t>能力値①
印刷速度</t>
    <rPh sb="0" eb="3">
      <t>ノウリョクチ</t>
    </rPh>
    <rPh sb="5" eb="7">
      <t>インサツ</t>
    </rPh>
    <rPh sb="7" eb="9">
      <t>ソクド</t>
    </rPh>
    <phoneticPr fontId="18"/>
  </si>
  <si>
    <t>非公表</t>
    <phoneticPr fontId="18"/>
  </si>
  <si>
    <t>×</t>
    <phoneticPr fontId="18"/>
  </si>
  <si>
    <t>枚/h</t>
    <rPh sb="0" eb="1">
      <t>マイ</t>
    </rPh>
    <phoneticPr fontId="18"/>
  </si>
  <si>
    <t>幅もしくはロール紙幅</t>
    <rPh sb="0" eb="1">
      <t>ハバ</t>
    </rPh>
    <rPh sb="8" eb="9">
      <t>シ</t>
    </rPh>
    <rPh sb="9" eb="10">
      <t>ハバ</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</si>
  <si>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</si>
  <si>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</si>
  <si>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</si>
  <si>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</si>
  <si>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</si>
  <si>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</si>
  <si>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</si>
  <si>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</si>
  <si>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</si>
  <si>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</si>
  <si>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</si>
  <si>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phoneticPr fontId="18"/>
  </si>
  <si>
    <t>指標</t>
    <rPh sb="0" eb="2">
      <t>シヒョウ</t>
    </rPh>
    <phoneticPr fontId="18"/>
  </si>
  <si>
    <t>設備区分</t>
    <rPh sb="0" eb="2">
      <t>セツビ</t>
    </rPh>
    <rPh sb="2" eb="4">
      <t>クブン</t>
    </rPh>
    <phoneticPr fontId="18"/>
  </si>
  <si>
    <t>種別</t>
    <phoneticPr fontId="18"/>
  </si>
  <si>
    <t>生産性</t>
    <rPh sb="0" eb="3">
      <t>セイサンセイ</t>
    </rPh>
    <phoneticPr fontId="18"/>
  </si>
  <si>
    <t>一代前モデル
販売開始年</t>
    <rPh sb="0" eb="3">
      <t>イチダイマエ</t>
    </rPh>
    <rPh sb="7" eb="9">
      <t>ハンバイ</t>
    </rPh>
    <rPh sb="9" eb="11">
      <t>カイシ</t>
    </rPh>
    <rPh sb="11" eb="12">
      <t>ネン</t>
    </rPh>
    <phoneticPr fontId="18"/>
  </si>
  <si>
    <t>登録製品型番
販売開始年</t>
    <rPh sb="0" eb="2">
      <t>トウロク</t>
    </rPh>
    <rPh sb="2" eb="4">
      <t>セイヒン</t>
    </rPh>
    <rPh sb="4" eb="6">
      <t>カタバン</t>
    </rPh>
    <rPh sb="7" eb="9">
      <t>ハンバイ</t>
    </rPh>
    <rPh sb="9" eb="11">
      <t>カイシ</t>
    </rPh>
    <rPh sb="11" eb="12">
      <t>ネン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</si>
  <si>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</si>
  <si>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寸法種類</t>
    <phoneticPr fontId="18"/>
  </si>
  <si>
    <t>非公表</t>
    <rPh sb="0" eb="3">
      <t>ヒコウヒョウ</t>
    </rPh>
    <phoneticPr fontId="18"/>
  </si>
  <si>
    <t>ワイルドカードの内訳一覧</t>
    <rPh sb="8" eb="10">
      <t>ウチワケ</t>
    </rPh>
    <rPh sb="10" eb="12">
      <t>イチラン</t>
    </rPh>
    <phoneticPr fontId="18"/>
  </si>
  <si>
    <r>
      <t>1,000mm</t>
    </r>
    <r>
      <rPr>
        <sz val="8"/>
        <color rgb="FF000000"/>
        <rFont val="Arial"/>
        <family val="2"/>
      </rPr>
      <t>以下</t>
    </r>
  </si>
  <si>
    <r>
      <t>27ｍ/min</t>
    </r>
    <r>
      <rPr>
        <sz val="8"/>
        <color rgb="FF000000"/>
        <rFont val="Arial"/>
        <family val="2"/>
      </rPr>
      <t>以上</t>
    </r>
  </si>
  <si>
    <t>-</t>
  </si>
  <si>
    <t>生産性</t>
  </si>
  <si>
    <r>
      <t>50ｍ/min</t>
    </r>
    <r>
      <rPr>
        <sz val="8"/>
        <color rgb="FF000000"/>
        <rFont val="Arial"/>
        <family val="2"/>
      </rPr>
      <t>以上</t>
    </r>
  </si>
  <si>
    <t>巻取基材幅</t>
  </si>
  <si>
    <r>
      <t>7ｍ/min</t>
    </r>
    <r>
      <rPr>
        <sz val="8"/>
        <color rgb="FF000000"/>
        <rFont val="Arial"/>
        <family val="2"/>
      </rPr>
      <t>以上</t>
    </r>
  </si>
  <si>
    <r>
      <t>380mm</t>
    </r>
    <r>
      <rPr>
        <sz val="8"/>
        <color rgb="FF000000"/>
        <rFont val="Arial"/>
        <family val="2"/>
      </rPr>
      <t>以下</t>
    </r>
  </si>
  <si>
    <t>連帳印刷機</t>
  </si>
  <si>
    <r>
      <t>300/min</t>
    </r>
    <r>
      <rPr>
        <sz val="8"/>
        <color rgb="FF000000"/>
        <rFont val="Arial"/>
        <family val="2"/>
      </rPr>
      <t>以上</t>
    </r>
  </si>
  <si>
    <r>
      <t>60ｍ/min</t>
    </r>
    <r>
      <rPr>
        <sz val="8"/>
        <color rgb="FF000000"/>
        <rFont val="Arial"/>
        <family val="2"/>
      </rPr>
      <t>以上</t>
    </r>
  </si>
  <si>
    <r>
      <t>20ｍ/min</t>
    </r>
    <r>
      <rPr>
        <sz val="8"/>
        <color rgb="FF000000"/>
        <rFont val="Arial"/>
        <family val="2"/>
      </rPr>
      <t>以上</t>
    </r>
  </si>
  <si>
    <t>巻取紙幅</t>
  </si>
  <si>
    <r>
      <t>19ｍ/min</t>
    </r>
    <r>
      <rPr>
        <sz val="8"/>
        <color rgb="FF000000"/>
        <rFont val="Arial"/>
        <family val="2"/>
      </rPr>
      <t>以上</t>
    </r>
  </si>
  <si>
    <r>
      <t>120m/min</t>
    </r>
    <r>
      <rPr>
        <sz val="8"/>
        <color rgb="FF000000"/>
        <rFont val="Arial"/>
        <family val="2"/>
      </rPr>
      <t>以上</t>
    </r>
  </si>
  <si>
    <r>
      <t>-</t>
    </r>
    <r>
      <rPr>
        <sz val="8"/>
        <color rgb="FF000000"/>
        <rFont val="Arial"/>
        <family val="2"/>
      </rPr>
      <t>　</t>
    </r>
  </si>
  <si>
    <t>連帳式（ロール式）</t>
  </si>
  <si>
    <t>デジタル</t>
  </si>
  <si>
    <r>
      <t>B1</t>
    </r>
    <r>
      <rPr>
        <sz val="8"/>
        <color rgb="FF000000"/>
        <rFont val="Arial"/>
        <family val="2"/>
      </rPr>
      <t>以上</t>
    </r>
    <r>
      <rPr>
        <sz val="8"/>
        <color rgb="FF000000"/>
        <rFont val="Times New Roman"/>
        <family val="1"/>
      </rPr>
      <t>B0</t>
    </r>
    <r>
      <rPr>
        <sz val="8"/>
        <color rgb="FF000000"/>
        <rFont val="Arial"/>
        <family val="2"/>
      </rPr>
      <t>未満</t>
    </r>
  </si>
  <si>
    <t>用紙サイズ</t>
  </si>
  <si>
    <r>
      <t>B2</t>
    </r>
    <r>
      <rPr>
        <sz val="8"/>
        <color rgb="FF000000"/>
        <rFont val="Arial"/>
        <family val="2"/>
      </rPr>
      <t>以上</t>
    </r>
    <r>
      <rPr>
        <sz val="8"/>
        <color rgb="FF000000"/>
        <rFont val="Times New Roman"/>
        <family val="1"/>
      </rPr>
      <t>B1</t>
    </r>
    <r>
      <rPr>
        <sz val="8"/>
        <color rgb="FF000000"/>
        <rFont val="Arial"/>
        <family val="2"/>
      </rPr>
      <t>未満</t>
    </r>
  </si>
  <si>
    <t>枚葉印刷機</t>
  </si>
  <si>
    <t>枚葉式</t>
  </si>
  <si>
    <r>
      <t>2000</t>
    </r>
    <r>
      <rPr>
        <sz val="8"/>
        <color rgb="FF000000"/>
        <rFont val="Arial"/>
        <family val="2"/>
      </rPr>
      <t>枚</t>
    </r>
    <r>
      <rPr>
        <sz val="8"/>
        <color rgb="FF000000"/>
        <rFont val="Times New Roman"/>
        <family val="1"/>
      </rPr>
      <t>/</t>
    </r>
    <r>
      <rPr>
        <sz val="8"/>
        <color rgb="FF000000"/>
        <rFont val="Arial"/>
        <family val="2"/>
      </rPr>
      <t>時以上</t>
    </r>
  </si>
  <si>
    <t>印刷幅</t>
  </si>
  <si>
    <r>
      <t>1000</t>
    </r>
    <r>
      <rPr>
        <sz val="8"/>
        <color rgb="FF000000"/>
        <rFont val="Arial"/>
        <family val="2"/>
      </rPr>
      <t>枚</t>
    </r>
    <r>
      <rPr>
        <sz val="8"/>
        <color rgb="FF000000"/>
        <rFont val="Times New Roman"/>
        <family val="1"/>
      </rPr>
      <t>/</t>
    </r>
    <r>
      <rPr>
        <sz val="8"/>
        <color rgb="FF000000"/>
        <rFont val="Arial"/>
        <family val="2"/>
      </rPr>
      <t>時以上</t>
    </r>
  </si>
  <si>
    <t>（サイズは最大印刷幅）</t>
  </si>
  <si>
    <t>シルク印刷機　</t>
  </si>
  <si>
    <r>
      <t>11</t>
    </r>
    <r>
      <rPr>
        <sz val="8"/>
        <color rgb="FF000000"/>
        <rFont val="Arial"/>
        <family val="2"/>
      </rPr>
      <t>色～</t>
    </r>
  </si>
  <si>
    <r>
      <t>７色～</t>
    </r>
    <r>
      <rPr>
        <sz val="8"/>
        <color rgb="FF000000"/>
        <rFont val="Times New Roman"/>
        <family val="1"/>
      </rPr>
      <t>10</t>
    </r>
    <r>
      <rPr>
        <sz val="8"/>
        <color rgb="FF000000"/>
        <rFont val="Arial"/>
        <family val="2"/>
      </rPr>
      <t>色</t>
    </r>
  </si>
  <si>
    <t>～６色</t>
  </si>
  <si>
    <r>
      <t>1,500mm</t>
    </r>
    <r>
      <rPr>
        <sz val="8"/>
        <color rgb="FF000000"/>
        <rFont val="Arial"/>
        <family val="2"/>
      </rPr>
      <t>超</t>
    </r>
  </si>
  <si>
    <r>
      <t>1,500mm</t>
    </r>
    <r>
      <rPr>
        <sz val="8"/>
        <color rgb="FF000000"/>
        <rFont val="Arial"/>
        <family val="2"/>
      </rPr>
      <t>以下</t>
    </r>
  </si>
  <si>
    <r>
      <t>200m/min</t>
    </r>
    <r>
      <rPr>
        <sz val="8"/>
        <color rgb="FF000000"/>
        <rFont val="Arial"/>
        <family val="2"/>
      </rPr>
      <t>以上</t>
    </r>
  </si>
  <si>
    <r>
      <t>1,300mm</t>
    </r>
    <r>
      <rPr>
        <sz val="8"/>
        <color rgb="FF000000"/>
        <rFont val="Arial"/>
        <family val="2"/>
      </rPr>
      <t>超～</t>
    </r>
  </si>
  <si>
    <r>
      <t>1,300mm</t>
    </r>
    <r>
      <rPr>
        <sz val="8"/>
        <color rgb="FF000000"/>
        <rFont val="Arial"/>
        <family val="2"/>
      </rPr>
      <t>以下</t>
    </r>
  </si>
  <si>
    <r>
      <t>1,000mm</t>
    </r>
    <r>
      <rPr>
        <sz val="8"/>
        <color rgb="FF000000"/>
        <rFont val="Arial"/>
        <family val="2"/>
      </rPr>
      <t>超～</t>
    </r>
  </si>
  <si>
    <t>（サイズはガイドロール巾）</t>
  </si>
  <si>
    <r>
      <t>150m/min</t>
    </r>
    <r>
      <rPr>
        <sz val="8"/>
        <color rgb="FF000000"/>
        <rFont val="Arial"/>
        <family val="2"/>
      </rPr>
      <t>以上</t>
    </r>
  </si>
  <si>
    <t>振分けタイプ</t>
  </si>
  <si>
    <t>色数</t>
  </si>
  <si>
    <t>（グラビア）</t>
  </si>
  <si>
    <t>ガイドロール巾</t>
  </si>
  <si>
    <t>ストレートタイプ</t>
  </si>
  <si>
    <t>グラビア輪転機</t>
  </si>
  <si>
    <t>凹版</t>
  </si>
  <si>
    <r>
      <t>200shot/m</t>
    </r>
    <r>
      <rPr>
        <sz val="8"/>
        <color rgb="FF000000"/>
        <rFont val="Arial"/>
        <family val="2"/>
      </rPr>
      <t>以上</t>
    </r>
  </si>
  <si>
    <r>
      <t>5</t>
    </r>
    <r>
      <rPr>
        <sz val="8"/>
        <color rgb="FF000000"/>
        <rFont val="Arial"/>
        <family val="2"/>
      </rPr>
      <t>色～</t>
    </r>
  </si>
  <si>
    <r>
      <t>210shot/m</t>
    </r>
    <r>
      <rPr>
        <sz val="8"/>
        <color rgb="FF000000"/>
        <rFont val="Arial"/>
        <family val="2"/>
      </rPr>
      <t>以上</t>
    </r>
  </si>
  <si>
    <r>
      <t>～</t>
    </r>
    <r>
      <rPr>
        <sz val="8"/>
        <color rgb="FF000000"/>
        <rFont val="Times New Roman"/>
        <family val="1"/>
      </rPr>
      <t>4</t>
    </r>
    <r>
      <rPr>
        <sz val="8"/>
        <color rgb="FF000000"/>
        <rFont val="Arial"/>
        <family val="2"/>
      </rPr>
      <t>色</t>
    </r>
  </si>
  <si>
    <r>
      <t>10㌅</t>
    </r>
    <r>
      <rPr>
        <sz val="8"/>
        <color rgb="FF000000"/>
        <rFont val="Arial"/>
        <family val="2"/>
      </rPr>
      <t>超</t>
    </r>
  </si>
  <si>
    <r>
      <t>（サイズは最大巻取（紙</t>
    </r>
    <r>
      <rPr>
        <sz val="8"/>
        <color rgb="FF000000"/>
        <rFont val="Times New Roman"/>
        <family val="1"/>
      </rPr>
      <t>/</t>
    </r>
    <r>
      <rPr>
        <sz val="8"/>
        <color rgb="FF000000"/>
        <rFont val="Arial"/>
        <family val="2"/>
      </rPr>
      <t>基材）幅）</t>
    </r>
  </si>
  <si>
    <r>
      <t>150shot/m</t>
    </r>
    <r>
      <rPr>
        <sz val="8"/>
        <color rgb="FF000000"/>
        <rFont val="Arial"/>
        <family val="2"/>
      </rPr>
      <t>以上</t>
    </r>
  </si>
  <si>
    <r>
      <t>～</t>
    </r>
    <r>
      <rPr>
        <sz val="8"/>
        <color rgb="FF000000"/>
        <rFont val="Times New Roman"/>
        <family val="1"/>
      </rPr>
      <t>10㌅</t>
    </r>
  </si>
  <si>
    <t>シールラベル印刷機（間欠）</t>
  </si>
  <si>
    <r>
      <t>8</t>
    </r>
    <r>
      <rPr>
        <sz val="8"/>
        <color rgb="FF000000"/>
        <rFont val="Arial"/>
        <family val="2"/>
      </rPr>
      <t>色～</t>
    </r>
  </si>
  <si>
    <r>
      <t>5</t>
    </r>
    <r>
      <rPr>
        <sz val="8"/>
        <color rgb="FF000000"/>
        <rFont val="Arial"/>
        <family val="2"/>
      </rPr>
      <t>色～</t>
    </r>
    <r>
      <rPr>
        <sz val="8"/>
        <color rgb="FF000000"/>
        <rFont val="Times New Roman"/>
        <family val="1"/>
      </rPr>
      <t>7</t>
    </r>
    <r>
      <rPr>
        <sz val="8"/>
        <color rgb="FF000000"/>
        <rFont val="Arial"/>
        <family val="2"/>
      </rPr>
      <t>色</t>
    </r>
  </si>
  <si>
    <r>
      <t>100ｍ/m</t>
    </r>
    <r>
      <rPr>
        <sz val="8"/>
        <color rgb="FF000000"/>
        <rFont val="Arial"/>
        <family val="2"/>
      </rPr>
      <t>以上</t>
    </r>
  </si>
  <si>
    <r>
      <t>10㌅</t>
    </r>
    <r>
      <rPr>
        <sz val="8"/>
        <color rgb="FF000000"/>
        <rFont val="Arial"/>
        <family val="2"/>
      </rPr>
      <t>以下</t>
    </r>
  </si>
  <si>
    <t>シールラベル印刷機（連続）</t>
  </si>
  <si>
    <r>
      <t>300ｍ/m</t>
    </r>
    <r>
      <rPr>
        <sz val="8"/>
        <color rgb="FF000000"/>
        <rFont val="Arial"/>
        <family val="2"/>
      </rPr>
      <t>以上</t>
    </r>
  </si>
  <si>
    <t>７色～</t>
  </si>
  <si>
    <r>
      <t>600㎜</t>
    </r>
    <r>
      <rPr>
        <sz val="8"/>
        <color rgb="FF000000"/>
        <rFont val="Arial"/>
        <family val="2"/>
      </rPr>
      <t>超</t>
    </r>
  </si>
  <si>
    <t>１１色～</t>
  </si>
  <si>
    <r>
      <t>120ｍ/m</t>
    </r>
    <r>
      <rPr>
        <sz val="8"/>
        <color rgb="FF000000"/>
        <rFont val="Arial"/>
        <family val="2"/>
      </rPr>
      <t>以上</t>
    </r>
  </si>
  <si>
    <t>７色～１０色</t>
  </si>
  <si>
    <r>
      <t>巻取（紙</t>
    </r>
    <r>
      <rPr>
        <sz val="8"/>
        <color rgb="FF000000"/>
        <rFont val="Times New Roman"/>
        <family val="1"/>
      </rPr>
      <t>/</t>
    </r>
    <r>
      <rPr>
        <sz val="8"/>
        <color rgb="FF000000"/>
        <rFont val="Arial"/>
        <family val="2"/>
      </rPr>
      <t>基材）幅</t>
    </r>
  </si>
  <si>
    <r>
      <t>600㎜</t>
    </r>
    <r>
      <rPr>
        <sz val="8"/>
        <color rgb="FF000000"/>
        <rFont val="Arial"/>
        <family val="2"/>
      </rPr>
      <t>以下</t>
    </r>
  </si>
  <si>
    <t>フレキソ輪転機</t>
  </si>
  <si>
    <t>輪転機</t>
  </si>
  <si>
    <r>
      <t>120</t>
    </r>
    <r>
      <rPr>
        <sz val="8"/>
        <color rgb="FF000000"/>
        <rFont val="Arial"/>
        <family val="2"/>
      </rPr>
      <t>枚</t>
    </r>
    <r>
      <rPr>
        <sz val="8"/>
        <color rgb="FF000000"/>
        <rFont val="Times New Roman"/>
        <family val="1"/>
      </rPr>
      <t>/</t>
    </r>
    <r>
      <rPr>
        <sz val="8"/>
        <color rgb="FF000000"/>
        <rFont val="Arial"/>
        <family val="2"/>
      </rPr>
      <t>分以上</t>
    </r>
  </si>
  <si>
    <r>
      <t>60㌅</t>
    </r>
    <r>
      <rPr>
        <sz val="8"/>
        <color rgb="FF000000"/>
        <rFont val="Arial"/>
        <family val="2"/>
      </rPr>
      <t>超</t>
    </r>
  </si>
  <si>
    <r>
      <t>250</t>
    </r>
    <r>
      <rPr>
        <sz val="8"/>
        <color rgb="FF000000"/>
        <rFont val="Arial"/>
        <family val="2"/>
      </rPr>
      <t>枚</t>
    </r>
    <r>
      <rPr>
        <sz val="8"/>
        <color rgb="FF000000"/>
        <rFont val="Times New Roman"/>
        <family val="1"/>
      </rPr>
      <t>/</t>
    </r>
    <r>
      <rPr>
        <sz val="8"/>
        <color rgb="FF000000"/>
        <rFont val="Arial"/>
        <family val="2"/>
      </rPr>
      <t>分以上</t>
    </r>
  </si>
  <si>
    <r>
      <t>(</t>
    </r>
    <r>
      <rPr>
        <sz val="8"/>
        <color rgb="FF000000"/>
        <rFont val="Arial"/>
        <family val="2"/>
      </rPr>
      <t>サイズはシリンダー円周）　</t>
    </r>
  </si>
  <si>
    <r>
      <t>350</t>
    </r>
    <r>
      <rPr>
        <sz val="8"/>
        <color rgb="FF000000"/>
        <rFont val="Arial"/>
        <family val="2"/>
      </rPr>
      <t>枚</t>
    </r>
    <r>
      <rPr>
        <sz val="8"/>
        <color rgb="FF000000"/>
        <rFont val="Times New Roman"/>
        <family val="1"/>
      </rPr>
      <t>/</t>
    </r>
    <r>
      <rPr>
        <sz val="8"/>
        <color rgb="FF000000"/>
        <rFont val="Arial"/>
        <family val="2"/>
      </rPr>
      <t>分以上</t>
    </r>
  </si>
  <si>
    <r>
      <t>45㌅</t>
    </r>
    <r>
      <rPr>
        <sz val="8"/>
        <color rgb="FF000000"/>
        <rFont val="Arial"/>
        <family val="2"/>
      </rPr>
      <t>以下</t>
    </r>
  </si>
  <si>
    <t>フレキソプリンター</t>
  </si>
  <si>
    <r>
      <t>90</t>
    </r>
    <r>
      <rPr>
        <sz val="8"/>
        <color rgb="FF000000"/>
        <rFont val="Arial"/>
        <family val="2"/>
      </rPr>
      <t>枚</t>
    </r>
    <r>
      <rPr>
        <sz val="8"/>
        <color rgb="FF000000"/>
        <rFont val="Times New Roman"/>
        <family val="1"/>
      </rPr>
      <t>/</t>
    </r>
    <r>
      <rPr>
        <sz val="8"/>
        <color rgb="FF000000"/>
        <rFont val="Arial"/>
        <family val="2"/>
      </rPr>
      <t>分以上</t>
    </r>
  </si>
  <si>
    <r>
      <t>150</t>
    </r>
    <r>
      <rPr>
        <sz val="8"/>
        <color rgb="FF000000"/>
        <rFont val="Arial"/>
        <family val="2"/>
      </rPr>
      <t>枚</t>
    </r>
    <r>
      <rPr>
        <sz val="8"/>
        <color rgb="FF000000"/>
        <rFont val="Times New Roman"/>
        <family val="1"/>
      </rPr>
      <t>/</t>
    </r>
    <r>
      <rPr>
        <sz val="8"/>
        <color rgb="FF000000"/>
        <rFont val="Arial"/>
        <family val="2"/>
      </rPr>
      <t>分以上</t>
    </r>
  </si>
  <si>
    <r>
      <t>200</t>
    </r>
    <r>
      <rPr>
        <sz val="8"/>
        <color rgb="FF000000"/>
        <rFont val="Arial"/>
        <family val="2"/>
      </rPr>
      <t>枚</t>
    </r>
    <r>
      <rPr>
        <sz val="8"/>
        <color rgb="FF000000"/>
        <rFont val="Times New Roman"/>
        <family val="1"/>
      </rPr>
      <t>/</t>
    </r>
    <r>
      <rPr>
        <sz val="8"/>
        <color rgb="FF000000"/>
        <rFont val="Arial"/>
        <family val="2"/>
      </rPr>
      <t>分以上</t>
    </r>
  </si>
  <si>
    <t>フレキソロータリーダイカッター</t>
  </si>
  <si>
    <r>
      <t>300</t>
    </r>
    <r>
      <rPr>
        <sz val="8"/>
        <color rgb="FF000000"/>
        <rFont val="Arial"/>
        <family val="2"/>
      </rPr>
      <t>枚</t>
    </r>
    <r>
      <rPr>
        <sz val="8"/>
        <color rgb="FF000000"/>
        <rFont val="Times New Roman"/>
        <family val="1"/>
      </rPr>
      <t>/</t>
    </r>
    <r>
      <rPr>
        <sz val="8"/>
        <color rgb="FF000000"/>
        <rFont val="Arial"/>
        <family val="2"/>
      </rPr>
      <t>分以上</t>
    </r>
  </si>
  <si>
    <r>
      <t>(</t>
    </r>
    <r>
      <rPr>
        <sz val="8"/>
        <color rgb="FF000000"/>
        <rFont val="Arial"/>
        <family val="2"/>
      </rPr>
      <t>サイズはシリンダー円周）</t>
    </r>
  </si>
  <si>
    <r>
      <t>（ﾌﾚｷｿ</t>
    </r>
    <r>
      <rPr>
        <sz val="8"/>
        <color rgb="FF000000"/>
        <rFont val="Times New Roman"/>
        <family val="1"/>
      </rPr>
      <t>/</t>
    </r>
    <r>
      <rPr>
        <sz val="8"/>
        <color rgb="FF000000"/>
        <rFont val="Arial"/>
        <family val="2"/>
      </rPr>
      <t>樹脂凸版）</t>
    </r>
  </si>
  <si>
    <t>シリンダー円周</t>
  </si>
  <si>
    <t>フレキソフォルダーグルアー</t>
  </si>
  <si>
    <t>シート印刷機</t>
  </si>
  <si>
    <t>凸版</t>
  </si>
  <si>
    <r>
      <t>13000</t>
    </r>
    <r>
      <rPr>
        <sz val="8"/>
        <color rgb="FF000000"/>
        <rFont val="Arial"/>
        <family val="2"/>
      </rPr>
      <t>枚</t>
    </r>
    <r>
      <rPr>
        <sz val="8"/>
        <color rgb="FF000000"/>
        <rFont val="Times New Roman"/>
        <family val="1"/>
      </rPr>
      <t>/h</t>
    </r>
    <r>
      <rPr>
        <sz val="8"/>
        <color rgb="FF000000"/>
        <rFont val="Arial"/>
        <family val="2"/>
      </rPr>
      <t>以上</t>
    </r>
  </si>
  <si>
    <r>
      <t>7</t>
    </r>
    <r>
      <rPr>
        <sz val="8"/>
        <color rgb="FF000000"/>
        <rFont val="Arial"/>
        <family val="2"/>
      </rPr>
      <t>胴～</t>
    </r>
  </si>
  <si>
    <r>
      <t>12000</t>
    </r>
    <r>
      <rPr>
        <sz val="8"/>
        <color rgb="FF000000"/>
        <rFont val="Arial"/>
        <family val="2"/>
      </rPr>
      <t>枚</t>
    </r>
    <r>
      <rPr>
        <sz val="8"/>
        <color rgb="FF000000"/>
        <rFont val="Times New Roman"/>
        <family val="1"/>
      </rPr>
      <t>/h</t>
    </r>
    <r>
      <rPr>
        <sz val="8"/>
        <color rgb="FF000000"/>
        <rFont val="Arial"/>
        <family val="2"/>
      </rPr>
      <t>以上</t>
    </r>
  </si>
  <si>
    <r>
      <t>4</t>
    </r>
    <r>
      <rPr>
        <sz val="8"/>
        <color rgb="FF000000"/>
        <rFont val="Arial"/>
        <family val="2"/>
      </rPr>
      <t>胴～</t>
    </r>
    <r>
      <rPr>
        <sz val="8"/>
        <color rgb="FF000000"/>
        <rFont val="Times New Roman"/>
        <family val="1"/>
      </rPr>
      <t>6</t>
    </r>
  </si>
  <si>
    <r>
      <t>～</t>
    </r>
    <r>
      <rPr>
        <sz val="8"/>
        <color rgb="FF000000"/>
        <rFont val="Times New Roman"/>
        <family val="1"/>
      </rPr>
      <t>3</t>
    </r>
    <r>
      <rPr>
        <sz val="8"/>
        <color rgb="FF000000"/>
        <rFont val="Arial"/>
        <family val="2"/>
      </rPr>
      <t>胴</t>
    </r>
  </si>
  <si>
    <r>
      <t>四六全（</t>
    </r>
    <r>
      <rPr>
        <sz val="8"/>
        <color rgb="FF000000"/>
        <rFont val="Times New Roman"/>
        <family val="1"/>
      </rPr>
      <t>A</t>
    </r>
    <r>
      <rPr>
        <sz val="8"/>
        <color rgb="FF000000"/>
        <rFont val="Arial"/>
        <family val="2"/>
      </rPr>
      <t>倍）～</t>
    </r>
  </si>
  <si>
    <r>
      <t>4</t>
    </r>
    <r>
      <rPr>
        <sz val="8"/>
        <color rgb="FF000000"/>
        <rFont val="Arial"/>
        <family val="2"/>
      </rPr>
      <t>胴～</t>
    </r>
    <r>
      <rPr>
        <sz val="8"/>
        <color rgb="FF000000"/>
        <rFont val="Times New Roman"/>
        <family val="1"/>
      </rPr>
      <t>6</t>
    </r>
    <r>
      <rPr>
        <sz val="8"/>
        <color rgb="FF000000"/>
        <rFont val="Arial"/>
        <family val="2"/>
      </rPr>
      <t>胴</t>
    </r>
  </si>
  <si>
    <r>
      <t>～</t>
    </r>
    <r>
      <rPr>
        <sz val="8"/>
        <color rgb="FF000000"/>
        <rFont val="Times New Roman"/>
        <family val="1"/>
      </rPr>
      <t>2</t>
    </r>
    <r>
      <rPr>
        <sz val="8"/>
        <color rgb="FF000000"/>
        <rFont val="Arial"/>
        <family val="2"/>
      </rPr>
      <t>胴</t>
    </r>
  </si>
  <si>
    <r>
      <t>菊全（</t>
    </r>
    <r>
      <rPr>
        <sz val="8"/>
        <color rgb="FF000000"/>
        <rFont val="Times New Roman"/>
        <family val="1"/>
      </rPr>
      <t>A</t>
    </r>
    <r>
      <rPr>
        <sz val="8"/>
        <color rgb="FF000000"/>
        <rFont val="Arial"/>
        <family val="2"/>
      </rPr>
      <t>全）</t>
    </r>
  </si>
  <si>
    <r>
      <t>5</t>
    </r>
    <r>
      <rPr>
        <sz val="8"/>
        <color rgb="FF000000"/>
        <rFont val="Arial"/>
        <family val="2"/>
      </rPr>
      <t>胴以上</t>
    </r>
  </si>
  <si>
    <r>
      <t>3</t>
    </r>
    <r>
      <rPr>
        <sz val="8"/>
        <color rgb="FF000000"/>
        <rFont val="Arial"/>
        <family val="2"/>
      </rPr>
      <t>～</t>
    </r>
    <r>
      <rPr>
        <sz val="8"/>
        <color rgb="FF000000"/>
        <rFont val="Times New Roman"/>
        <family val="1"/>
      </rPr>
      <t>4</t>
    </r>
    <r>
      <rPr>
        <sz val="8"/>
        <color rgb="FF000000"/>
        <rFont val="Arial"/>
        <family val="2"/>
      </rPr>
      <t>胴</t>
    </r>
  </si>
  <si>
    <r>
      <t>菊半（</t>
    </r>
    <r>
      <rPr>
        <sz val="8"/>
        <color rgb="FF000000"/>
        <rFont val="Times New Roman"/>
        <family val="1"/>
      </rPr>
      <t>A</t>
    </r>
    <r>
      <rPr>
        <sz val="8"/>
        <color rgb="FF000000"/>
        <rFont val="Arial"/>
        <family val="2"/>
      </rPr>
      <t>半）</t>
    </r>
  </si>
  <si>
    <t>胴数</t>
  </si>
  <si>
    <r>
      <t>4</t>
    </r>
    <r>
      <rPr>
        <sz val="8"/>
        <color rgb="FF000000"/>
        <rFont val="Arial"/>
        <family val="2"/>
      </rPr>
      <t>胴～</t>
    </r>
  </si>
  <si>
    <r>
      <t>11000</t>
    </r>
    <r>
      <rPr>
        <sz val="8"/>
        <color rgb="FF000000"/>
        <rFont val="Arial"/>
        <family val="2"/>
      </rPr>
      <t>枚</t>
    </r>
    <r>
      <rPr>
        <sz val="8"/>
        <color rgb="FF000000"/>
        <rFont val="Times New Roman"/>
        <family val="1"/>
      </rPr>
      <t>/h</t>
    </r>
    <r>
      <rPr>
        <sz val="8"/>
        <color rgb="FF000000"/>
        <rFont val="Arial"/>
        <family val="2"/>
      </rPr>
      <t>以上</t>
    </r>
  </si>
  <si>
    <t>～菊四裁</t>
  </si>
  <si>
    <r>
      <t>（サイズは最大用紙（紙</t>
    </r>
    <r>
      <rPr>
        <sz val="8"/>
        <color rgb="FF000000"/>
        <rFont val="Times New Roman"/>
        <family val="1"/>
      </rPr>
      <t>/</t>
    </r>
    <r>
      <rPr>
        <sz val="8"/>
        <color rgb="FF000000"/>
        <rFont val="Arial"/>
        <family val="2"/>
      </rPr>
      <t>基材）サイズ）</t>
    </r>
  </si>
  <si>
    <r>
      <t>180shot/min</t>
    </r>
    <r>
      <rPr>
        <sz val="8"/>
        <color rgb="FF000000"/>
        <rFont val="Arial"/>
        <family val="2"/>
      </rPr>
      <t>以上</t>
    </r>
  </si>
  <si>
    <r>
      <t>200shot/min</t>
    </r>
    <r>
      <rPr>
        <sz val="8"/>
        <color rgb="FF000000"/>
        <rFont val="Arial"/>
        <family val="2"/>
      </rPr>
      <t>以上</t>
    </r>
  </si>
  <si>
    <r>
      <t>（サイズは最大巻取（紙</t>
    </r>
    <r>
      <rPr>
        <sz val="8"/>
        <color rgb="FF000000"/>
        <rFont val="Times New Roman"/>
        <family val="1"/>
      </rPr>
      <t>/</t>
    </r>
    <r>
      <rPr>
        <sz val="8"/>
        <color rgb="FF000000"/>
        <rFont val="Arial"/>
        <family val="2"/>
      </rPr>
      <t>基材）幅）　</t>
    </r>
  </si>
  <si>
    <r>
      <t>120shot/min</t>
    </r>
    <r>
      <rPr>
        <sz val="8"/>
        <color rgb="FF000000"/>
        <rFont val="Arial"/>
        <family val="2"/>
      </rPr>
      <t>以上</t>
    </r>
  </si>
  <si>
    <t>シールラベル印刷　輪転機</t>
  </si>
  <si>
    <r>
      <t>18</t>
    </r>
    <r>
      <rPr>
        <sz val="8"/>
        <color rgb="FF000000"/>
        <rFont val="Arial"/>
        <family val="2"/>
      </rPr>
      <t>インチ超</t>
    </r>
  </si>
  <si>
    <r>
      <t>（サイズは最大巻取（紙</t>
    </r>
    <r>
      <rPr>
        <sz val="8"/>
        <color rgb="FF000000"/>
        <rFont val="Times New Roman"/>
        <family val="1"/>
      </rPr>
      <t>/</t>
    </r>
    <r>
      <rPr>
        <sz val="8"/>
        <color rgb="FF000000"/>
        <rFont val="Arial"/>
        <family val="2"/>
      </rPr>
      <t>基材）幅</t>
    </r>
    <r>
      <rPr>
        <sz val="8"/>
        <color rgb="FF000000"/>
        <rFont val="Times New Roman"/>
        <family val="1"/>
      </rPr>
      <t>)</t>
    </r>
  </si>
  <si>
    <t>紙幅</t>
  </si>
  <si>
    <r>
      <t>18㌅</t>
    </r>
    <r>
      <rPr>
        <sz val="8"/>
        <color rgb="FF000000"/>
        <rFont val="Arial"/>
        <family val="2"/>
      </rPr>
      <t>以下</t>
    </r>
  </si>
  <si>
    <r>
      <t>BF</t>
    </r>
    <r>
      <rPr>
        <sz val="8"/>
        <color rgb="FF000000"/>
        <rFont val="Arial"/>
        <family val="2"/>
      </rPr>
      <t>輪転機</t>
    </r>
  </si>
  <si>
    <r>
      <t>312m/min</t>
    </r>
    <r>
      <rPr>
        <sz val="8"/>
        <color rgb="FF000000"/>
        <rFont val="Arial"/>
        <family val="2"/>
      </rPr>
      <t>以上</t>
    </r>
  </si>
  <si>
    <r>
      <t>36㌅</t>
    </r>
    <r>
      <rPr>
        <sz val="8"/>
        <color rgb="FF000000"/>
        <rFont val="Arial"/>
        <family val="2"/>
      </rPr>
      <t>超</t>
    </r>
  </si>
  <si>
    <t>　　（有版）</t>
  </si>
  <si>
    <r>
      <t>400m/min</t>
    </r>
    <r>
      <rPr>
        <sz val="8"/>
        <color rgb="FF000000"/>
        <rFont val="Arial"/>
        <family val="2"/>
      </rPr>
      <t>以上</t>
    </r>
  </si>
  <si>
    <r>
      <t>36㌅</t>
    </r>
    <r>
      <rPr>
        <sz val="8"/>
        <color rgb="FF000000"/>
        <rFont val="Arial"/>
        <family val="2"/>
      </rPr>
      <t>以下</t>
    </r>
  </si>
  <si>
    <t>商業輪転機</t>
  </si>
  <si>
    <t>　輪転機</t>
  </si>
  <si>
    <t>オフセット</t>
  </si>
  <si>
    <r>
      <t>14-1.</t>
    </r>
    <r>
      <rPr>
        <sz val="8"/>
        <color rgb="FF000000"/>
        <rFont val="Arial"/>
        <family val="2"/>
      </rPr>
      <t>印刷機</t>
    </r>
  </si>
  <si>
    <r>
      <t>13000</t>
    </r>
    <r>
      <rPr>
        <sz val="8"/>
        <color rgb="FF000000"/>
        <rFont val="ＭＳ ゴシック"/>
        <family val="3"/>
        <charset val="128"/>
      </rPr>
      <t>枚</t>
    </r>
    <r>
      <rPr>
        <sz val="8"/>
        <color rgb="FF000000"/>
        <rFont val="Times New Roman"/>
        <family val="1"/>
      </rPr>
      <t>/h</t>
    </r>
    <r>
      <rPr>
        <sz val="8"/>
        <color rgb="FF000000"/>
        <rFont val="ＭＳ ゴシック"/>
        <family val="3"/>
        <charset val="128"/>
      </rPr>
      <t>以上</t>
    </r>
    <r>
      <rPr>
        <sz val="8"/>
        <color rgb="FF000000"/>
        <rFont val="Times New Roman"/>
        <family val="1"/>
      </rPr>
      <t>(</t>
    </r>
    <r>
      <rPr>
        <sz val="8"/>
        <color rgb="FF000000"/>
        <rFont val="Meiryo UI"/>
        <family val="1"/>
        <charset val="128"/>
      </rPr>
      <t>片面</t>
    </r>
    <r>
      <rPr>
        <sz val="8"/>
        <color rgb="FF000000"/>
        <rFont val="Times New Roman"/>
        <family val="1"/>
      </rPr>
      <t>)</t>
    </r>
    <phoneticPr fontId="18"/>
  </si>
  <si>
    <r>
      <t>45</t>
    </r>
    <r>
      <rPr>
        <sz val="8"/>
        <color rgb="FF000000"/>
        <rFont val="ＭＳ 明朝"/>
        <family val="1"/>
        <charset val="128"/>
      </rPr>
      <t>㌅</t>
    </r>
    <r>
      <rPr>
        <sz val="8"/>
        <color rgb="FF000000"/>
        <rFont val="ＭＳ ゴシック"/>
        <family val="3"/>
        <charset val="128"/>
      </rPr>
      <t>超～</t>
    </r>
    <r>
      <rPr>
        <sz val="8"/>
        <color rgb="FF000000"/>
        <rFont val="Times New Roman"/>
        <family val="1"/>
      </rPr>
      <t>60</t>
    </r>
    <r>
      <rPr>
        <sz val="8"/>
        <color rgb="FF000000"/>
        <rFont val="Meiryo UI"/>
        <family val="1"/>
        <charset val="128"/>
      </rPr>
      <t>㌅以下</t>
    </r>
    <phoneticPr fontId="18"/>
  </si>
  <si>
    <r>
      <t>300mm</t>
    </r>
    <r>
      <rPr>
        <sz val="8"/>
        <color rgb="FF000000"/>
        <rFont val="ＭＳ ゴシック"/>
        <family val="3"/>
        <charset val="128"/>
      </rPr>
      <t>超～</t>
    </r>
    <r>
      <rPr>
        <sz val="8"/>
        <color rgb="FF000000"/>
        <rFont val="Times New Roman"/>
        <family val="1"/>
      </rPr>
      <t>800mm</t>
    </r>
    <r>
      <rPr>
        <sz val="8"/>
        <color rgb="FF000000"/>
        <rFont val="Meiryo UI"/>
        <family val="1"/>
        <charset val="128"/>
      </rPr>
      <t>以下</t>
    </r>
    <phoneticPr fontId="18"/>
  </si>
  <si>
    <r>
      <t>800mm</t>
    </r>
    <r>
      <rPr>
        <sz val="8"/>
        <color rgb="FF000000"/>
        <rFont val="ＭＳ ゴシック"/>
        <family val="3"/>
        <charset val="128"/>
      </rPr>
      <t>超～</t>
    </r>
    <r>
      <rPr>
        <sz val="8"/>
        <color rgb="FF000000"/>
        <rFont val="Times New Roman"/>
        <family val="1"/>
      </rPr>
      <t>1,100mm</t>
    </r>
    <r>
      <rPr>
        <sz val="8"/>
        <color rgb="FF000000"/>
        <rFont val="Meiryo UI"/>
        <family val="1"/>
        <charset val="128"/>
      </rPr>
      <t>以下</t>
    </r>
    <phoneticPr fontId="18"/>
  </si>
  <si>
    <r>
      <t>3000</t>
    </r>
    <r>
      <rPr>
        <sz val="8"/>
        <color rgb="FF000000"/>
        <rFont val="ＭＳ ゴシック"/>
        <family val="3"/>
        <charset val="128"/>
      </rPr>
      <t>枚</t>
    </r>
    <r>
      <rPr>
        <sz val="8"/>
        <color rgb="FF000000"/>
        <rFont val="Times New Roman"/>
        <family val="1"/>
      </rPr>
      <t>/</t>
    </r>
    <r>
      <rPr>
        <sz val="8"/>
        <color rgb="FF000000"/>
        <rFont val="ＭＳ ゴシック"/>
        <family val="3"/>
        <charset val="128"/>
      </rPr>
      <t>時以上</t>
    </r>
    <r>
      <rPr>
        <sz val="8"/>
        <color rgb="FF000000"/>
        <rFont val="Meiryo UI"/>
        <family val="1"/>
        <charset val="128"/>
      </rPr>
      <t>（片面）</t>
    </r>
    <phoneticPr fontId="18"/>
  </si>
  <si>
    <r>
      <rPr>
        <sz val="8"/>
        <color rgb="FF000000"/>
        <rFont val="ＭＳ ゴシック"/>
        <family val="3"/>
        <charset val="128"/>
      </rPr>
      <t>枚葉印刷機</t>
    </r>
    <r>
      <rPr>
        <sz val="8"/>
        <color rgb="FF000000"/>
        <rFont val="Meiryo UI"/>
        <family val="2"/>
        <charset val="128"/>
      </rPr>
      <t>（サイズは最大（用紙</t>
    </r>
    <r>
      <rPr>
        <sz val="8"/>
        <color rgb="FF000000"/>
        <rFont val="Arial"/>
        <family val="2"/>
      </rPr>
      <t>/</t>
    </r>
    <r>
      <rPr>
        <sz val="8"/>
        <color rgb="FF000000"/>
        <rFont val="Meiryo UI"/>
        <family val="2"/>
        <charset val="128"/>
      </rPr>
      <t>基材）サイズ）</t>
    </r>
    <r>
      <rPr>
        <sz val="8"/>
        <color rgb="FF000000"/>
        <rFont val="Arial"/>
        <family val="2"/>
      </rPr>
      <t xml:space="preserve"> </t>
    </r>
    <phoneticPr fontId="18"/>
  </si>
  <si>
    <r>
      <t>14-2.</t>
    </r>
    <r>
      <rPr>
        <sz val="8"/>
        <color rgb="FF000000"/>
        <rFont val="ＭＳ ゴシック"/>
        <family val="3"/>
        <charset val="128"/>
      </rPr>
      <t>デジタル枚葉</t>
    </r>
    <r>
      <rPr>
        <sz val="8"/>
        <color rgb="FF000000"/>
        <rFont val="Meiryo UI"/>
        <family val="1"/>
        <charset val="128"/>
      </rPr>
      <t>　　　印刷機</t>
    </r>
    <phoneticPr fontId="18"/>
  </si>
  <si>
    <r>
      <t>6000</t>
    </r>
    <r>
      <rPr>
        <sz val="8"/>
        <color rgb="FF000000"/>
        <rFont val="ＭＳ ゴシック"/>
        <family val="3"/>
        <charset val="128"/>
      </rPr>
      <t>枚</t>
    </r>
    <r>
      <rPr>
        <sz val="8"/>
        <color rgb="FF000000"/>
        <rFont val="Times New Roman"/>
        <family val="1"/>
      </rPr>
      <t>/</t>
    </r>
    <r>
      <rPr>
        <sz val="8"/>
        <color rgb="FF000000"/>
        <rFont val="ＭＳ ゴシック"/>
        <family val="3"/>
        <charset val="128"/>
      </rPr>
      <t>時以上</t>
    </r>
    <r>
      <rPr>
        <sz val="8"/>
        <color rgb="FF000000"/>
        <rFont val="Meiryo UI"/>
        <family val="1"/>
        <charset val="128"/>
      </rPr>
      <t>（片面）</t>
    </r>
    <phoneticPr fontId="18"/>
  </si>
  <si>
    <r>
      <t>380mm</t>
    </r>
    <r>
      <rPr>
        <sz val="8"/>
        <color rgb="FF000000"/>
        <rFont val="ＭＳ ゴシック"/>
        <family val="3"/>
        <charset val="128"/>
      </rPr>
      <t>超～</t>
    </r>
    <r>
      <rPr>
        <sz val="8"/>
        <color rgb="FF000000"/>
        <rFont val="Times New Roman"/>
        <family val="1"/>
      </rPr>
      <t>550mm</t>
    </r>
    <r>
      <rPr>
        <sz val="8"/>
        <color rgb="FF000000"/>
        <rFont val="Meiryo UI"/>
        <family val="1"/>
        <charset val="128"/>
      </rPr>
      <t>以下</t>
    </r>
    <phoneticPr fontId="18"/>
  </si>
  <si>
    <r>
      <rPr>
        <sz val="8"/>
        <color rgb="FF000000"/>
        <rFont val="ＭＳ ゴシック"/>
        <family val="3"/>
        <charset val="128"/>
      </rPr>
      <t>連帳印刷機</t>
    </r>
    <r>
      <rPr>
        <sz val="8"/>
        <color rgb="FF000000"/>
        <rFont val="Meiryo UI"/>
        <family val="2"/>
        <charset val="128"/>
      </rPr>
      <t>（モノクロ専用機：紙メディア）</t>
    </r>
    <r>
      <rPr>
        <sz val="8"/>
        <color rgb="FF000000"/>
        <rFont val="Meiryo UI"/>
        <family val="3"/>
        <charset val="128"/>
      </rPr>
      <t>（サイズは最大巻取紙幅）</t>
    </r>
    <phoneticPr fontId="18"/>
  </si>
  <si>
    <r>
      <rPr>
        <sz val="8"/>
        <color rgb="FF000000"/>
        <rFont val="ＭＳ ゴシック"/>
        <family val="3"/>
        <charset val="128"/>
      </rPr>
      <t>巻取紙幅</t>
    </r>
    <r>
      <rPr>
        <sz val="8"/>
        <color rgb="FF000000"/>
        <rFont val="Arial"/>
        <family val="2"/>
      </rPr>
      <t xml:space="preserve">
</t>
    </r>
    <r>
      <rPr>
        <sz val="8"/>
        <color rgb="FF000000"/>
        <rFont val="Meiryo UI"/>
        <family val="2"/>
        <charset val="128"/>
      </rPr>
      <t>生産性</t>
    </r>
    <phoneticPr fontId="18"/>
  </si>
  <si>
    <r>
      <t>14-3.</t>
    </r>
    <r>
      <rPr>
        <sz val="8"/>
        <color rgb="FF000000"/>
        <rFont val="ＭＳ ゴシック"/>
        <family val="3"/>
        <charset val="128"/>
      </rPr>
      <t>連帳デジタル</t>
    </r>
    <r>
      <rPr>
        <sz val="8"/>
        <color rgb="FF000000"/>
        <rFont val="ＭＳ Ｐ明朝"/>
        <family val="1"/>
        <charset val="128"/>
      </rPr>
      <t>　　　印刷機</t>
    </r>
    <phoneticPr fontId="18"/>
  </si>
  <si>
    <r>
      <rPr>
        <sz val="8"/>
        <color rgb="FF000000"/>
        <rFont val="ＭＳ ゴシック"/>
        <family val="3"/>
        <charset val="128"/>
      </rPr>
      <t>最高速</t>
    </r>
    <r>
      <rPr>
        <sz val="8"/>
        <color rgb="FF000000"/>
        <rFont val="Arial"/>
        <family val="2"/>
      </rPr>
      <t>50</t>
    </r>
    <r>
      <rPr>
        <sz val="8"/>
        <color rgb="FF000000"/>
        <rFont val="ＭＳ Ｐ明朝"/>
        <family val="2"/>
        <charset val="128"/>
      </rPr>
      <t>ｍ</t>
    </r>
    <r>
      <rPr>
        <sz val="8"/>
        <color rgb="FF000000"/>
        <rFont val="Arial"/>
        <family val="2"/>
      </rPr>
      <t>/min</t>
    </r>
    <r>
      <rPr>
        <sz val="8"/>
        <color rgb="FF000000"/>
        <rFont val="ＭＳ Ｐ明朝"/>
        <family val="2"/>
        <charset val="128"/>
      </rPr>
      <t>以下</t>
    </r>
    <phoneticPr fontId="18"/>
  </si>
  <si>
    <r>
      <t>380mm</t>
    </r>
    <r>
      <rPr>
        <sz val="8"/>
        <color rgb="FF000000"/>
        <rFont val="ＭＳ ゴシック"/>
        <family val="3"/>
        <charset val="128"/>
      </rPr>
      <t>超～</t>
    </r>
    <r>
      <rPr>
        <sz val="8"/>
        <color rgb="FF000000"/>
        <rFont val="Times New Roman"/>
        <family val="1"/>
      </rPr>
      <t>550mm</t>
    </r>
    <r>
      <rPr>
        <sz val="8"/>
        <color rgb="FF000000"/>
        <rFont val="ＭＳ Ｐ明朝"/>
        <family val="1"/>
        <charset val="128"/>
      </rPr>
      <t>以下</t>
    </r>
    <phoneticPr fontId="18"/>
  </si>
  <si>
    <r>
      <rPr>
        <sz val="8"/>
        <color rgb="FF000000"/>
        <rFont val="ＭＳ ゴシック"/>
        <family val="3"/>
        <charset val="128"/>
      </rPr>
      <t>（カラー機：紙メディア）</t>
    </r>
    <r>
      <rPr>
        <sz val="8"/>
        <color rgb="FF000000"/>
        <rFont val="ＭＳ ゴシック"/>
        <family val="2"/>
        <charset val="128"/>
      </rPr>
      <t>（サイズは最大巻取紙幅）</t>
    </r>
    <phoneticPr fontId="18"/>
  </si>
  <si>
    <r>
      <rPr>
        <sz val="8"/>
        <color rgb="FF000000"/>
        <rFont val="ＭＳ ゴシック"/>
        <family val="3"/>
        <charset val="128"/>
      </rPr>
      <t>最高速</t>
    </r>
    <r>
      <rPr>
        <sz val="8"/>
        <color rgb="FF000000"/>
        <rFont val="Arial"/>
        <family val="2"/>
      </rPr>
      <t>50</t>
    </r>
    <r>
      <rPr>
        <sz val="8"/>
        <color rgb="FF000000"/>
        <rFont val="ＭＳ ゴシック"/>
        <family val="2"/>
        <charset val="128"/>
      </rPr>
      <t>ｍ</t>
    </r>
    <r>
      <rPr>
        <sz val="8"/>
        <color rgb="FF000000"/>
        <rFont val="Arial"/>
        <family val="2"/>
      </rPr>
      <t>/min</t>
    </r>
    <r>
      <rPr>
        <sz val="8"/>
        <color rgb="FF000000"/>
        <rFont val="ＭＳ ゴシック"/>
        <family val="2"/>
        <charset val="128"/>
      </rPr>
      <t>超</t>
    </r>
    <phoneticPr fontId="18"/>
  </si>
  <si>
    <r>
      <t>380mm</t>
    </r>
    <r>
      <rPr>
        <sz val="8"/>
        <color rgb="FF000000"/>
        <rFont val="ＭＳ ゴシック"/>
        <family val="3"/>
        <charset val="128"/>
      </rPr>
      <t>超～</t>
    </r>
    <r>
      <rPr>
        <sz val="8"/>
        <color rgb="FF000000"/>
        <rFont val="Times New Roman"/>
        <family val="1"/>
      </rPr>
      <t>550mm</t>
    </r>
    <r>
      <rPr>
        <sz val="8"/>
        <color rgb="FF000000"/>
        <rFont val="ＭＳ ゴシック"/>
        <family val="1"/>
        <charset val="128"/>
      </rPr>
      <t>以下</t>
    </r>
    <phoneticPr fontId="18"/>
  </si>
  <si>
    <r>
      <t>550</t>
    </r>
    <r>
      <rPr>
        <sz val="8"/>
        <color rgb="FF000000"/>
        <rFont val="ＭＳ ゴシック"/>
        <family val="3"/>
        <charset val="128"/>
      </rPr>
      <t>超</t>
    </r>
    <r>
      <rPr>
        <sz val="8"/>
        <color rgb="FF000000"/>
        <rFont val="Times New Roman"/>
        <family val="1"/>
      </rPr>
      <t>mm</t>
    </r>
    <r>
      <rPr>
        <sz val="8"/>
        <color rgb="FF000000"/>
        <rFont val="ＭＳ 明朝"/>
        <family val="1"/>
        <charset val="128"/>
      </rPr>
      <t>～</t>
    </r>
    <r>
      <rPr>
        <sz val="8"/>
        <color rgb="FF000000"/>
        <rFont val="Times New Roman"/>
        <family val="1"/>
      </rPr>
      <t>1,000mm</t>
    </r>
    <r>
      <rPr>
        <sz val="8"/>
        <color rgb="FF000000"/>
        <rFont val="ＭＳ ゴシック"/>
        <family val="1"/>
        <charset val="128"/>
      </rPr>
      <t>以下</t>
    </r>
    <phoneticPr fontId="18"/>
  </si>
  <si>
    <r>
      <t>380mm</t>
    </r>
    <r>
      <rPr>
        <sz val="8"/>
        <color rgb="FF000000"/>
        <rFont val="ＭＳ ゴシック"/>
        <family val="3"/>
        <charset val="128"/>
      </rPr>
      <t>超～</t>
    </r>
    <r>
      <rPr>
        <sz val="8"/>
        <color rgb="FF000000"/>
        <rFont val="Times New Roman"/>
        <family val="1"/>
      </rPr>
      <t>600mm</t>
    </r>
    <r>
      <rPr>
        <sz val="8"/>
        <color rgb="FF000000"/>
        <rFont val="ＭＳ ゴシック"/>
        <family val="1"/>
        <charset val="128"/>
      </rPr>
      <t>以下</t>
    </r>
    <phoneticPr fontId="18"/>
  </si>
  <si>
    <r>
      <t>600mm</t>
    </r>
    <r>
      <rPr>
        <sz val="8"/>
        <color rgb="FF000000"/>
        <rFont val="ＭＳ ゴシック"/>
        <family val="3"/>
        <charset val="128"/>
      </rPr>
      <t>超～</t>
    </r>
    <r>
      <rPr>
        <sz val="8"/>
        <color rgb="FF000000"/>
        <rFont val="Times New Roman"/>
        <family val="1"/>
      </rPr>
      <t>1,000mm</t>
    </r>
    <r>
      <rPr>
        <sz val="8"/>
        <color rgb="FF000000"/>
        <rFont val="ＭＳ ゴシック"/>
        <family val="1"/>
        <charset val="128"/>
      </rPr>
      <t>以下</t>
    </r>
    <phoneticPr fontId="18"/>
  </si>
  <si>
    <r>
      <rPr>
        <sz val="8"/>
        <color rgb="FF000000"/>
        <rFont val="ＭＳ ゴシック"/>
        <family val="3"/>
        <charset val="128"/>
      </rPr>
      <t>（シール・ラベル・軟包装等　紙メディア以外）</t>
    </r>
    <r>
      <rPr>
        <sz val="8"/>
        <color rgb="FF000000"/>
        <rFont val="ＭＳ ゴシック"/>
        <family val="2"/>
        <charset val="128"/>
      </rPr>
      <t>（サイズは最大巻取基材幅）</t>
    </r>
    <phoneticPr fontId="18"/>
  </si>
  <si>
    <r>
      <rPr>
        <sz val="8"/>
        <color rgb="FF000000"/>
        <rFont val="ＭＳ ゴシック"/>
        <family val="3"/>
        <charset val="128"/>
      </rPr>
      <t>シルク</t>
    </r>
    <r>
      <rPr>
        <sz val="8"/>
        <color rgb="FF000000"/>
        <rFont val="Arial"/>
        <family val="2"/>
      </rPr>
      <t xml:space="preserve">
</t>
    </r>
    <r>
      <rPr>
        <sz val="8"/>
        <color rgb="FF000000"/>
        <rFont val="ＭＳ ゴシック"/>
        <family val="2"/>
        <charset val="128"/>
      </rPr>
      <t>スクリーン</t>
    </r>
    <phoneticPr fontId="18"/>
  </si>
  <si>
    <t>ワイルドカード
未入力判定</t>
    <phoneticPr fontId="18"/>
  </si>
  <si>
    <t>デジタル枚葉印刷機</t>
  </si>
  <si>
    <t>連帳デジタル印刷機</t>
  </si>
  <si>
    <t>生産効率</t>
  </si>
  <si>
    <t>エネルギー効率</t>
  </si>
  <si>
    <t>印刷速度</t>
  </si>
  <si>
    <t>あり</t>
  </si>
  <si>
    <t>なし</t>
  </si>
  <si>
    <t>枚/h</t>
  </si>
  <si>
    <t>オフセット印刷機</t>
  </si>
  <si>
    <t>KMTシリーズ</t>
    <phoneticPr fontId="18"/>
  </si>
  <si>
    <t>aaaaa</t>
  </si>
  <si>
    <t>bbbb</t>
  </si>
  <si>
    <t>AAA-1</t>
  </si>
  <si>
    <t>aaa-bbbb</t>
  </si>
  <si>
    <t>abc■</t>
  </si>
  <si>
    <t>DEF■</t>
  </si>
  <si>
    <t>準備時間</t>
  </si>
  <si>
    <t>最高生産速度</t>
  </si>
  <si>
    <t>min</t>
  </si>
  <si>
    <t>消費電力量</t>
  </si>
  <si>
    <t>m/min</t>
  </si>
  <si>
    <t>ショット数/min</t>
  </si>
  <si>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</si>
  <si>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</si>
  <si>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</si>
  <si>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印刷機械</t>
    <rPh sb="0" eb="2">
      <t>インサツ</t>
    </rPh>
    <rPh sb="2" eb="4">
      <t>キカイ</t>
    </rPh>
    <phoneticPr fontId="18"/>
  </si>
  <si>
    <t>生産設備における補助対象設備の基準は、下表の通りとする。</t>
    <phoneticPr fontId="18"/>
  </si>
  <si>
    <t>※指標として「生産効率」を選択する場合は、同一生産量を製造した際にエネルギー使用量が削減されていること。</t>
  </si>
  <si>
    <t>cccc</t>
    <phoneticPr fontId="18"/>
  </si>
  <si>
    <t>マルマルマル</t>
  </si>
  <si>
    <t>マルマルマル</t>
    <phoneticPr fontId="18"/>
  </si>
  <si>
    <t>1/2</t>
    <phoneticPr fontId="18"/>
  </si>
  <si>
    <t>2/2</t>
    <phoneticPr fontId="18"/>
  </si>
  <si>
    <t>最終更新日</t>
    <rPh sb="0" eb="2">
      <t>サイシュウ</t>
    </rPh>
    <rPh sb="2" eb="5">
      <t>コウシンビ</t>
    </rPh>
    <phoneticPr fontId="18"/>
  </si>
  <si>
    <t>Ver.</t>
    <phoneticPr fontId="18"/>
  </si>
  <si>
    <t>印刷機(有版)</t>
    <phoneticPr fontId="18"/>
  </si>
  <si>
    <t>(最大印刷寸法)</t>
    <phoneticPr fontId="18"/>
  </si>
  <si>
    <t>公表</t>
    <phoneticPr fontId="18"/>
  </si>
  <si>
    <t>性能区分
(カテゴリー番号)</t>
    <rPh sb="0" eb="4">
      <t>セイノウクブン</t>
    </rPh>
    <rPh sb="11" eb="13">
      <t>バンゴウ</t>
    </rPh>
    <phoneticPr fontId="18"/>
  </si>
  <si>
    <t>生産性指標の
年平均向上率
(％)</t>
    <rPh sb="0" eb="3">
      <t>セイサンセイ</t>
    </rPh>
    <rPh sb="3" eb="5">
      <t>シヒョウ</t>
    </rPh>
    <rPh sb="7" eb="10">
      <t>ネンヘイキン</t>
    </rPh>
    <rPh sb="10" eb="12">
      <t>コウジョウ</t>
    </rPh>
    <rPh sb="12" eb="13">
      <t>リツ</t>
    </rPh>
    <phoneticPr fontId="18"/>
  </si>
  <si>
    <t>能力値②　最大寸法(幅×奥行もしくはロール紙幅)</t>
    <rPh sb="0" eb="3">
      <t>ノウリョクチ</t>
    </rPh>
    <phoneticPr fontId="18"/>
  </si>
  <si>
    <t>希望小売価格
(千円)</t>
    <phoneticPr fontId="18"/>
  </si>
  <si>
    <t>必須(条件有)</t>
    <rPh sb="0" eb="2">
      <t>ヒッス</t>
    </rPh>
    <rPh sb="3" eb="5">
      <t>ジョウケン</t>
    </rPh>
    <rPh sb="5" eb="6">
      <t>アリ</t>
    </rPh>
    <phoneticPr fontId="18"/>
  </si>
  <si>
    <t>(最大印刷寸法)</t>
  </si>
  <si>
    <t>印刷機(有版)</t>
  </si>
  <si>
    <r>
      <t xml:space="preserve">数値
</t>
    </r>
    <r>
      <rPr>
        <sz val="14"/>
        <color rgb="FFFF0000"/>
        <rFont val="Meiryo UI"/>
        <family val="3"/>
        <charset val="128"/>
      </rPr>
      <t>※整数で
入力</t>
    </r>
    <rPh sb="0" eb="2">
      <t>スウチ</t>
    </rPh>
    <rPh sb="4" eb="6">
      <t>セイスウ</t>
    </rPh>
    <rPh sb="8" eb="10">
      <t>ニュウリョク</t>
    </rPh>
    <phoneticPr fontId="18"/>
  </si>
  <si>
    <t>種別</t>
    <rPh sb="0" eb="2">
      <t>シュベツ</t>
    </rPh>
    <phoneticPr fontId="18"/>
  </si>
  <si>
    <t>カテゴリー番号</t>
    <rPh sb="5" eb="7">
      <t>バンゴウ</t>
    </rPh>
    <phoneticPr fontId="18"/>
  </si>
  <si>
    <t>印刷対象サイズ</t>
    <rPh sb="0" eb="2">
      <t>インサツ</t>
    </rPh>
    <rPh sb="2" eb="4">
      <t>タイショウ</t>
    </rPh>
    <phoneticPr fontId="18"/>
  </si>
  <si>
    <t>印刷版区分</t>
    <phoneticPr fontId="18"/>
  </si>
  <si>
    <t>UV乾燥機能の有無</t>
    <rPh sb="2" eb="4">
      <t>カンソウ</t>
    </rPh>
    <rPh sb="4" eb="6">
      <t>キノウ</t>
    </rPh>
    <rPh sb="7" eb="9">
      <t>ウム</t>
    </rPh>
    <phoneticPr fontId="18"/>
  </si>
  <si>
    <t>プルダウン項目</t>
    <rPh sb="5" eb="7">
      <t>コウモク</t>
    </rPh>
    <phoneticPr fontId="18"/>
  </si>
  <si>
    <t>プルダウン項目</t>
  </si>
  <si>
    <t>菊全</t>
    <rPh sb="0" eb="2">
      <t>キクゼン</t>
    </rPh>
    <phoneticPr fontId="12"/>
  </si>
  <si>
    <t>凸版</t>
    <rPh sb="0" eb="2">
      <t>トッパン</t>
    </rPh>
    <phoneticPr fontId="12"/>
  </si>
  <si>
    <t>A全</t>
    <rPh sb="1" eb="2">
      <t>ゼン</t>
    </rPh>
    <phoneticPr fontId="12"/>
  </si>
  <si>
    <t>フレキソ</t>
  </si>
  <si>
    <t>生産性指標</t>
    <rPh sb="0" eb="3">
      <t>セイサンセイ</t>
    </rPh>
    <rPh sb="3" eb="5">
      <t>シヒョウ</t>
    </rPh>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</si>
  <si>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</si>
  <si>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rPh sb="0" eb="2">
      <t>セイノウ</t>
    </rPh>
    <rPh sb="2" eb="5">
      <t>ショウメイショ</t>
    </rPh>
    <rPh sb="5" eb="7">
      <t>ハッコウ</t>
    </rPh>
    <rPh sb="7" eb="9">
      <t>ジッセキ</t>
    </rPh>
    <phoneticPr fontId="18"/>
  </si>
  <si>
    <t>生産効率</t>
    <rPh sb="0" eb="2">
      <t>セイサン</t>
    </rPh>
    <rPh sb="2" eb="4">
      <t>コウリツ</t>
    </rPh>
    <phoneticPr fontId="18"/>
  </si>
  <si>
    <t>エネルギー効率</t>
    <phoneticPr fontId="18"/>
  </si>
  <si>
    <t>なし</t>
    <phoneticPr fontId="18"/>
  </si>
  <si>
    <t>No.20 能力値①　印刷速度単位</t>
    <rPh sb="6" eb="8">
      <t>ノウリョク</t>
    </rPh>
    <rPh sb="8" eb="9">
      <t>アタイ</t>
    </rPh>
    <rPh sb="11" eb="13">
      <t>インサツ</t>
    </rPh>
    <rPh sb="13" eb="15">
      <t>ソクド</t>
    </rPh>
    <rPh sb="15" eb="17">
      <t>タンイ</t>
    </rPh>
    <phoneticPr fontId="18"/>
  </si>
  <si>
    <t>No.21 能力値②　最大寸法　寸法種類</t>
    <rPh sb="6" eb="8">
      <t>ノウリョク</t>
    </rPh>
    <rPh sb="8" eb="9">
      <t>アタイ</t>
    </rPh>
    <rPh sb="11" eb="13">
      <t>サイダイ</t>
    </rPh>
    <rPh sb="13" eb="15">
      <t>スンポウ</t>
    </rPh>
    <rPh sb="16" eb="18">
      <t>スンポウ</t>
    </rPh>
    <rPh sb="18" eb="20">
      <t>シュルイ</t>
    </rPh>
    <phoneticPr fontId="18"/>
  </si>
  <si>
    <t>m/min</t>
    <phoneticPr fontId="18"/>
  </si>
  <si>
    <t>(最大紙寸法)</t>
  </si>
  <si>
    <t>ショット数/min</t>
    <rPh sb="4" eb="5">
      <t>スウ</t>
    </rPh>
    <phoneticPr fontId="18"/>
  </si>
  <si>
    <t>(最大紙幅)</t>
  </si>
  <si>
    <t>印刷対象サイズ</t>
    <phoneticPr fontId="18"/>
  </si>
  <si>
    <t>UV乾燥機能の有無</t>
    <phoneticPr fontId="18"/>
  </si>
  <si>
    <t>必須(条件有)</t>
    <rPh sb="0" eb="2">
      <t>ヒッス</t>
    </rPh>
    <rPh sb="3" eb="6">
      <t>ジョウケンアリ</t>
    </rPh>
    <phoneticPr fontId="18"/>
  </si>
  <si>
    <t>1.0</t>
    <phoneticPr fontId="18"/>
  </si>
  <si>
    <t>印刷対象サイズ</t>
  </si>
  <si>
    <t>UV乾燥機能の有無</t>
  </si>
  <si>
    <t>凸版印刷機</t>
    <rPh sb="0" eb="2">
      <t>トッパン</t>
    </rPh>
    <phoneticPr fontId="18"/>
  </si>
  <si>
    <t>shot/m</t>
    <phoneticPr fontId="18"/>
  </si>
  <si>
    <t>KMT-2シリーズ</t>
    <phoneticPr fontId="18"/>
  </si>
  <si>
    <t>印刷版詳細区分</t>
    <phoneticPr fontId="18"/>
  </si>
  <si>
    <t>印刷版詳細区分</t>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</si>
  <si>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</si>
  <si>
    <t>yyyy/mm/dd</t>
    <phoneticPr fontId="18"/>
  </si>
  <si>
    <t>必須仕様有無</t>
  </si>
  <si>
    <t>必須仕様有無</t>
    <phoneticPr fontId="18"/>
  </si>
  <si>
    <t>必須仕様内容</t>
  </si>
  <si>
    <t>必須仕様内容</t>
    <phoneticPr fontId="18"/>
  </si>
  <si>
    <t>ss-kataban@sii.or.jp</t>
    <phoneticPr fontId="18"/>
  </si>
  <si>
    <t>必須仕様有無</t>
    <rPh sb="0" eb="2">
      <t>ヒッス</t>
    </rPh>
    <rPh sb="2" eb="4">
      <t>シヨウ</t>
    </rPh>
    <rPh sb="4" eb="6">
      <t>ウム</t>
    </rPh>
    <phoneticPr fontId="3"/>
  </si>
  <si>
    <t>aaaa-bbbb■</t>
    <phoneticPr fontId="18"/>
  </si>
  <si>
    <t>▲▲仕様</t>
  </si>
  <si>
    <t>▲▲仕様</t>
    <phoneticPr fontId="18"/>
  </si>
  <si>
    <t>○○</t>
  </si>
  <si>
    <t>あり</t>
    <phoneticPr fontId="18"/>
  </si>
  <si>
    <t>なし</t>
    <phoneticPr fontId="18"/>
  </si>
  <si>
    <t>備考
振り分け</t>
    <phoneticPr fontId="18"/>
  </si>
  <si>
    <t>備考
(自由記入)</t>
    <rPh sb="0" eb="2">
      <t>ビコウ</t>
    </rPh>
    <rPh sb="4" eb="6">
      <t>ジユウ</t>
    </rPh>
    <rPh sb="6" eb="8">
      <t>キニュウ</t>
    </rPh>
    <phoneticPr fontId="18"/>
  </si>
  <si>
    <t>工業会向け備考</t>
    <rPh sb="0" eb="3">
      <t>コウギョウカイ</t>
    </rPh>
    <rPh sb="3" eb="4">
      <t>ム</t>
    </rPh>
    <rPh sb="5" eb="7">
      <t>ビコウ</t>
    </rPh>
    <phoneticPr fontId="18"/>
  </si>
  <si>
    <t>基本情報
未入力判定</t>
    <rPh sb="0" eb="4">
      <t>キホンジョウホウ</t>
    </rPh>
    <rPh sb="5" eb="8">
      <t>ミニュウリョク</t>
    </rPh>
    <rPh sb="8" eb="10">
      <t>ハンテイ</t>
    </rPh>
    <phoneticPr fontId="18"/>
  </si>
  <si>
    <t>印刷対象サイズ
未入力判定</t>
    <rPh sb="0" eb="2">
      <t>インサツ</t>
    </rPh>
    <rPh sb="2" eb="4">
      <t>タイショウ</t>
    </rPh>
    <rPh sb="8" eb="13">
      <t>ミニュウリョクハンテイ</t>
    </rPh>
    <phoneticPr fontId="18"/>
  </si>
  <si>
    <t>印刷版詳細区分
未入力判定</t>
    <rPh sb="0" eb="2">
      <t>インサツ</t>
    </rPh>
    <rPh sb="2" eb="3">
      <t>バン</t>
    </rPh>
    <rPh sb="3" eb="5">
      <t>ショウサイ</t>
    </rPh>
    <rPh sb="5" eb="7">
      <t>クブン</t>
    </rPh>
    <rPh sb="8" eb="13">
      <t>ミニュウリョクハンテイ</t>
    </rPh>
    <phoneticPr fontId="18"/>
  </si>
  <si>
    <t>最大寸法(奥行)
未入力判定</t>
    <phoneticPr fontId="18"/>
  </si>
  <si>
    <t>必須仕様内容
未入力判定</t>
    <phoneticPr fontId="18"/>
  </si>
  <si>
    <t>重複判定用</t>
    <rPh sb="0" eb="5">
      <t>チョウフクハンテイヨウ</t>
    </rPh>
    <phoneticPr fontId="8"/>
  </si>
  <si>
    <t>必須
未入力判定</t>
    <rPh sb="0" eb="2">
      <t>ヒッス</t>
    </rPh>
    <rPh sb="3" eb="6">
      <t>ミニュウリョク</t>
    </rPh>
    <rPh sb="6" eb="8">
      <t>ハンテイ</t>
    </rPh>
    <phoneticPr fontId="18"/>
  </si>
  <si>
    <t>UV乾燥機能
未入力判定</t>
    <phoneticPr fontId="18"/>
  </si>
  <si>
    <t>カテゴリー番号：3～14、23～25</t>
    <rPh sb="5" eb="7">
      <t>バンゴウ</t>
    </rPh>
    <phoneticPr fontId="18"/>
  </si>
  <si>
    <t>カテゴリー番号：20～22
印刷対象サイズ：菊全</t>
    <rPh sb="5" eb="7">
      <t>バンゴウ</t>
    </rPh>
    <rPh sb="22" eb="24">
      <t>キクゼン</t>
    </rPh>
    <phoneticPr fontId="18"/>
  </si>
  <si>
    <t>カテゴリー番号：40～49
印刷版詳細区分：凸版</t>
    <rPh sb="5" eb="7">
      <t>バンゴウ</t>
    </rPh>
    <phoneticPr fontId="18"/>
  </si>
  <si>
    <t>カテゴリー番号：～2、15～19、26～39、50～</t>
    <rPh sb="5" eb="7">
      <t>バンゴウ</t>
    </rPh>
    <phoneticPr fontId="18"/>
  </si>
  <si>
    <t>カテゴリー番号：20～22
印刷対象サイズ：菊全以外</t>
    <rPh sb="5" eb="7">
      <t>バンゴウ</t>
    </rPh>
    <rPh sb="22" eb="24">
      <t>キクゼン</t>
    </rPh>
    <rPh sb="24" eb="26">
      <t>イガイ</t>
    </rPh>
    <phoneticPr fontId="18"/>
  </si>
  <si>
    <t>カテゴリー番号：40～49
印刷版詳細区分：凸版以外</t>
    <rPh sb="5" eb="7">
      <t>バンゴウ</t>
    </rPh>
    <rPh sb="24" eb="26">
      <t>イガイ</t>
    </rPh>
    <phoneticPr fontId="18"/>
  </si>
  <si>
    <r>
      <t xml:space="preserve">印刷対象サイズ
</t>
    </r>
    <r>
      <rPr>
        <b/>
        <sz val="10"/>
        <color theme="1"/>
        <rFont val="Meiryo UI"/>
        <family val="3"/>
        <charset val="128"/>
      </rPr>
      <t>グレーアウト</t>
    </r>
    <r>
      <rPr>
        <sz val="10"/>
        <color theme="1"/>
        <rFont val="Meiryo UI"/>
        <family val="3"/>
        <charset val="128"/>
      </rPr>
      <t>判定</t>
    </r>
    <rPh sb="0" eb="2">
      <t>インサツ</t>
    </rPh>
    <rPh sb="2" eb="4">
      <t>タイショウ</t>
    </rPh>
    <rPh sb="14" eb="16">
      <t>ハンテイ</t>
    </rPh>
    <phoneticPr fontId="18"/>
  </si>
  <si>
    <r>
      <t xml:space="preserve">印刷版詳細区分
</t>
    </r>
    <r>
      <rPr>
        <b/>
        <sz val="10"/>
        <color theme="1"/>
        <rFont val="Meiryo UI"/>
        <family val="3"/>
        <charset val="128"/>
      </rPr>
      <t>グレーアウト</t>
    </r>
    <r>
      <rPr>
        <sz val="10"/>
        <color theme="1"/>
        <rFont val="Meiryo UI"/>
        <family val="3"/>
        <charset val="128"/>
      </rPr>
      <t>判定</t>
    </r>
    <rPh sb="0" eb="2">
      <t>インサツ</t>
    </rPh>
    <rPh sb="2" eb="3">
      <t>バン</t>
    </rPh>
    <rPh sb="3" eb="5">
      <t>ショウサイ</t>
    </rPh>
    <rPh sb="5" eb="7">
      <t>クブン</t>
    </rPh>
    <rPh sb="14" eb="16">
      <t>ハンテイ</t>
    </rPh>
    <phoneticPr fontId="18"/>
  </si>
  <si>
    <r>
      <t xml:space="preserve">UV乾燥機能
</t>
    </r>
    <r>
      <rPr>
        <b/>
        <sz val="10"/>
        <color theme="1"/>
        <rFont val="Meiryo UI"/>
        <family val="3"/>
        <charset val="128"/>
      </rPr>
      <t>グレーアウト</t>
    </r>
    <r>
      <rPr>
        <sz val="10"/>
        <color theme="1"/>
        <rFont val="Meiryo UI"/>
        <family val="3"/>
        <charset val="128"/>
      </rPr>
      <t>判定</t>
    </r>
    <phoneticPr fontId="18"/>
  </si>
  <si>
    <r>
      <rPr>
        <b/>
        <sz val="10"/>
        <color theme="1"/>
        <rFont val="Meiryo UI"/>
        <family val="3"/>
        <charset val="128"/>
      </rPr>
      <t>グレーアウト</t>
    </r>
    <r>
      <rPr>
        <sz val="10"/>
        <color theme="1"/>
        <rFont val="Meiryo UI"/>
        <family val="3"/>
        <charset val="128"/>
      </rPr>
      <t>判定</t>
    </r>
    <rPh sb="6" eb="8">
      <t>ハンテイ</t>
    </rPh>
    <phoneticPr fontId="18"/>
  </si>
  <si>
    <t>未入力判定</t>
    <rPh sb="0" eb="5">
      <t>ミニュウリョクハンテイ</t>
    </rPh>
    <phoneticPr fontId="18"/>
  </si>
  <si>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1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</si>
  <si>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18"/>
  </si>
  <si>
    <t>○○○株式会社</t>
  </si>
  <si>
    <t>○○○株式会社</t>
    <rPh sb="3" eb="7">
      <t>カブシキガイシャ</t>
    </rPh>
    <phoneticPr fontId="18"/>
  </si>
  <si>
    <t>-GK(○○タイプ)</t>
  </si>
  <si>
    <t>製造事業者名
(フリガナ)</t>
    <rPh sb="0" eb="2">
      <t>セイゾウ</t>
    </rPh>
    <rPh sb="2" eb="4">
      <t>ジギョウ</t>
    </rPh>
    <rPh sb="4" eb="5">
      <t>シャ</t>
    </rPh>
    <rPh sb="5" eb="6">
      <t>メイ</t>
    </rPh>
    <phoneticPr fontId="18"/>
  </si>
  <si>
    <r>
      <t xml:space="preserve">数値
</t>
    </r>
    <r>
      <rPr>
        <sz val="14"/>
        <color rgb="FFFF0000"/>
        <rFont val="Meiryo UI"/>
        <family val="3"/>
        <charset val="128"/>
      </rPr>
      <t>※小数点第三位まで
入力</t>
    </r>
    <rPh sb="0" eb="2">
      <t>スウチ</t>
    </rPh>
    <rPh sb="4" eb="7">
      <t>ショウスウテン</t>
    </rPh>
    <rPh sb="7" eb="8">
      <t>ダイ</t>
    </rPh>
    <rPh sb="8" eb="9">
      <t>サン</t>
    </rPh>
    <rPh sb="9" eb="10">
      <t>イ</t>
    </rPh>
    <rPh sb="13" eb="15">
      <t>ニュウリョク</t>
    </rPh>
    <phoneticPr fontId="18"/>
  </si>
  <si>
    <r>
      <t xml:space="preserve">数値
</t>
    </r>
    <r>
      <rPr>
        <sz val="14"/>
        <color rgb="FFFF0000"/>
        <rFont val="Meiryo UI"/>
        <family val="3"/>
        <charset val="128"/>
      </rPr>
      <t>※小数点第三位まで
入力</t>
    </r>
    <rPh sb="0" eb="2">
      <t>スウチシスウ</t>
    </rPh>
    <rPh sb="4" eb="7">
      <t>ショウスウテン</t>
    </rPh>
    <rPh sb="7" eb="8">
      <t>ダイ</t>
    </rPh>
    <rPh sb="8" eb="9">
      <t>サン</t>
    </rPh>
    <rPh sb="9" eb="10">
      <t>イ</t>
    </rPh>
    <rPh sb="13" eb="15">
      <t>ニュウリョク</t>
    </rPh>
    <phoneticPr fontId="18"/>
  </si>
  <si>
    <t>＜年平均1％以上について＞</t>
    <phoneticPr fontId="18"/>
  </si>
  <si>
    <t>（例）</t>
    <phoneticPr fontId="18"/>
  </si>
  <si>
    <t>指標は3(2018－2015)％以上(年平均1％以上のため)向上している必要がある。</t>
    <phoneticPr fontId="18"/>
  </si>
  <si>
    <t>登録製品型番販売開始年：2018年、同一製造事業者内の一代前モデル販売開始年：2015年の場合、生産性の向上に資するものの</t>
    <rPh sb="45" eb="47">
      <t>バアイ</t>
    </rPh>
    <phoneticPr fontId="18"/>
  </si>
  <si>
    <t>kWh</t>
  </si>
  <si>
    <t>kWh</t>
    <phoneticPr fontId="18"/>
  </si>
  <si>
    <t>消費電力量</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</si>
</sst>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Red]\(0.0\)"/>
    <numFmt numFmtId="177" formatCode="0;\-0;;@"/>
    <numFmt numFmtId="178" formatCode="0_ "/>
    <numFmt numFmtId="179" formatCode="0.0"/>
    <numFmt numFmtId="180" formatCode="0.0_ "/>
  </numFmts>
  <fonts count="8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b/>
      <sz val="14"/>
      <color theme="1"/>
      <name val="Meiryo UI"/>
      <family val="3"/>
      <charset val="128"/>
    </font>
    <font>
      <sz val="14"/>
      <color theme="1"/>
      <name val="Meiryo UI"/>
      <family val="3"/>
      <charset val="128"/>
    </font>
    <font>
      <sz val="14"/>
      <name val="Meiryo UI"/>
      <family val="3"/>
      <charset val="128"/>
    </font>
    <font>
      <b/>
      <sz val="16"/>
      <color theme="1"/>
      <name val="Meiryo UI"/>
      <family val="3"/>
      <charset val="128"/>
    </font>
    <font>
      <b/>
      <sz val="24"/>
      <name val="Meiryo UI"/>
      <family val="3"/>
      <charset val="128"/>
    </font>
    <font>
      <sz val="16"/>
      <color theme="1"/>
      <name val="Meiryo UI"/>
      <family val="3"/>
      <charset val="128"/>
    </font>
    <font>
      <b/>
      <sz val="14"/>
      <name val="Meiryo UI"/>
      <family val="3"/>
      <charset val="128"/>
    </font>
    <font>
      <b/>
      <sz val="14"/>
      <color rgb="FFFF0000"/>
      <name val="Meiryo UI"/>
      <family val="3"/>
      <charset val="128"/>
    </font>
    <font>
      <b/>
      <sz val="14"/>
      <color theme="0"/>
      <name val="Meiryo UI"/>
      <family val="3"/>
      <charset val="128"/>
    </font>
    <font>
      <sz val="8"/>
      <color rgb="FF000000"/>
      <name val="Times New Roman"/>
      <family val="1"/>
    </font>
    <font>
      <sz val="8"/>
      <color rgb="FF000000"/>
      <name val="Arial"/>
      <family val="2"/>
    </font>
    <font>
      <sz val="8"/>
      <color rgb="FF000000"/>
      <name val="ＭＳ ゴシック"/>
      <family val="2"/>
      <charset val="128"/>
    </font>
    <font>
      <sz val="8"/>
      <color rgb="FF000000"/>
      <name val="ＭＳ ゴシック"/>
      <family val="3"/>
      <charset val="128"/>
    </font>
    <font>
      <sz val="8"/>
      <color rgb="FF000000"/>
      <name val="Meiryo UI"/>
      <family val="1"/>
      <charset val="128"/>
    </font>
    <font>
      <sz val="8"/>
      <color rgb="FF000000"/>
      <name val="ＭＳ 明朝"/>
      <family val="1"/>
      <charset val="128"/>
    </font>
    <font>
      <sz val="8"/>
      <color rgb="FF000000"/>
      <name val="Meiryo UI"/>
      <family val="2"/>
      <charset val="128"/>
    </font>
    <font>
      <sz val="8"/>
      <color rgb="FF000000"/>
      <name val="Arial"/>
      <family val="3"/>
      <charset val="128"/>
    </font>
    <font>
      <sz val="8"/>
      <color rgb="FF000000"/>
      <name val="Meiryo UI"/>
      <family val="3"/>
      <charset val="128"/>
    </font>
    <font>
      <sz val="8"/>
      <color rgb="FF000000"/>
      <name val="ＭＳ Ｐ明朝"/>
      <family val="1"/>
      <charset val="128"/>
    </font>
    <font>
      <sz val="8"/>
      <color rgb="FF000000"/>
      <name val="ＭＳ Ｐ明朝"/>
      <family val="2"/>
      <charset val="128"/>
    </font>
    <font>
      <sz val="8"/>
      <color rgb="FF000000"/>
      <name val="ＭＳ ゴシック"/>
      <family val="1"/>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6"/>
      <color theme="1"/>
      <name val="ＭＳ Ｐゴシック"/>
      <family val="2"/>
      <charset val="128"/>
      <scheme val="minor"/>
    </font>
    <font>
      <sz val="14"/>
      <color rgb="FFFF0000"/>
      <name val="Meiryo UI"/>
      <family val="3"/>
      <charset val="128"/>
    </font>
    <font>
      <sz val="12"/>
      <color rgb="FF000000"/>
      <name val="Calibri"/>
      <family val="2"/>
    </font>
    <font>
      <sz val="11"/>
      <color rgb="FF000000"/>
      <name val="ＭＳ Ｐ明朝"/>
      <family val="1"/>
      <charset val="128"/>
    </font>
    <font>
      <sz val="11"/>
      <color theme="1"/>
      <name val="ＭＳ Ｐ明朝"/>
      <family val="1"/>
      <charset val="128"/>
    </font>
    <font>
      <b/>
      <sz val="16"/>
      <color rgb="FFFF0000"/>
      <name val="Meiryo UI"/>
      <family val="3"/>
      <charset val="128"/>
    </font>
    <font>
      <sz val="12"/>
      <color theme="1"/>
      <name val="游ゴシック Medium"/>
      <family val="3"/>
      <charset val="128"/>
    </font>
    <font>
      <sz val="12"/>
      <color rgb="FF000000"/>
      <name val="游ゴシック Medium"/>
      <family val="3"/>
      <charset val="128"/>
    </font>
    <font>
      <sz val="12"/>
      <color theme="1"/>
      <name val="Calibri"/>
      <family val="2"/>
    </font>
    <font>
      <sz val="11"/>
      <color theme="1"/>
      <name val="Meiryo UI"/>
      <family val="3"/>
      <charset val="128"/>
    </font>
    <font>
      <sz val="11"/>
      <name val="Meiryo UI"/>
      <family val="3"/>
      <charset val="128"/>
    </font>
    <font>
      <sz val="12"/>
      <color theme="1"/>
      <name val="ＭＳ Ｐ明朝"/>
      <family val="1"/>
      <charset val="128"/>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7" tint="0.79998168889431442"/>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rgb="FFBFBFBF"/>
      </left>
      <right style="medium">
        <color rgb="FFBFBFBF"/>
      </right>
      <top/>
      <bottom style="medium">
        <color rgb="FFBFBFBF"/>
      </bottom>
      <diagonal/>
    </border>
    <border>
      <left style="medium">
        <color rgb="FFBFBFBF"/>
      </left>
      <right style="medium">
        <color rgb="FFBFBFBF"/>
      </right>
      <top style="medium">
        <color rgb="FFBFBFBF"/>
      </top>
      <bottom/>
      <diagonal/>
    </border>
    <border>
      <left style="medium">
        <color rgb="FFBFBFBF"/>
      </left>
      <right style="medium">
        <color rgb="FFBFBFBF"/>
      </right>
      <top/>
      <bottom/>
      <diagonal/>
    </border>
    <border>
      <left style="medium">
        <color rgb="FFBFBFBF"/>
      </left>
      <right style="medium">
        <color rgb="FFBFBFBF"/>
      </right>
      <top style="medium">
        <color rgb="FFBFBFBF"/>
      </top>
      <bottom style="medium">
        <color rgb="FFBFBFBF"/>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320">
    <xf numFmtId="0" fontId="0" fillId="0" borderId="0" xfId="0">
      <alignment vertical="center"/>
    </xf>
    <xf numFmtId="0" fontId="42" fillId="0" borderId="0" xfId="169" applyFont="1">
      <alignment vertical="center"/>
    </xf>
    <xf numFmtId="0" fontId="44" fillId="0" borderId="0" xfId="169" applyFont="1" applyAlignment="1">
      <alignment horizontal="center" vertical="center"/>
    </xf>
    <xf numFmtId="0" fontId="48" fillId="37" borderId="40" xfId="169" applyFont="1" applyFill="1" applyBorder="1" applyAlignment="1">
      <alignment horizontal="center" vertical="center"/>
    </xf>
    <xf numFmtId="0" fontId="45" fillId="0" borderId="0" xfId="169" applyFont="1">
      <alignment vertical="center"/>
    </xf>
    <xf numFmtId="0" fontId="45" fillId="41" borderId="0" xfId="0" applyFont="1" applyFill="1" applyAlignment="1">
      <alignment horizontal="center" vertical="center" wrapText="1"/>
    </xf>
    <xf numFmtId="0" fontId="45" fillId="41" borderId="0" xfId="169" applyFont="1" applyFill="1" applyAlignment="1">
      <alignment horizontal="center" vertical="center" wrapText="1"/>
    </xf>
    <xf numFmtId="0" fontId="45" fillId="0" borderId="0" xfId="0" applyFont="1">
      <alignment vertical="center"/>
    </xf>
    <xf numFmtId="0" fontId="45" fillId="0" borderId="0" xfId="169" applyFont="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1" fillId="44" borderId="28" xfId="169" applyFont="1" applyFill="1" applyBorder="1" applyAlignment="1">
      <alignment horizontal="center" vertical="center" wrapText="1"/>
    </xf>
    <xf numFmtId="0" fontId="51" fillId="39" borderId="10" xfId="169" applyFont="1" applyFill="1" applyBorder="1" applyAlignment="1">
      <alignment horizontal="center" vertical="center"/>
    </xf>
    <xf numFmtId="0" fontId="52" fillId="34" borderId="31" xfId="169" applyFont="1" applyFill="1" applyBorder="1" applyAlignment="1">
      <alignment horizontal="center" vertical="center"/>
    </xf>
    <xf numFmtId="0" fontId="52" fillId="33" borderId="31" xfId="169" applyFont="1" applyFill="1" applyBorder="1" applyAlignment="1">
      <alignment horizontal="center" vertical="center"/>
    </xf>
    <xf numFmtId="0" fontId="52" fillId="39" borderId="10" xfId="0" applyFont="1" applyFill="1" applyBorder="1" applyAlignment="1">
      <alignment horizontal="center" vertical="center" wrapText="1"/>
    </xf>
    <xf numFmtId="0" fontId="52" fillId="39" borderId="10" xfId="0" applyFont="1" applyFill="1" applyBorder="1" applyAlignment="1">
      <alignment horizontal="center" vertical="center"/>
    </xf>
    <xf numFmtId="0" fontId="52" fillId="39" borderId="11" xfId="0" applyFont="1" applyFill="1" applyBorder="1" applyAlignment="1">
      <alignment horizontal="center" vertical="center" wrapText="1"/>
    </xf>
    <xf numFmtId="0" fontId="51" fillId="36" borderId="12" xfId="171" applyFont="1" applyFill="1" applyBorder="1" applyAlignment="1">
      <alignment horizontal="center" vertical="center"/>
    </xf>
    <xf numFmtId="0" fontId="51" fillId="36" borderId="29" xfId="171" applyFont="1" applyFill="1" applyBorder="1" applyAlignment="1">
      <alignment horizontal="center" vertical="center"/>
    </xf>
    <xf numFmtId="0" fontId="52" fillId="0" borderId="10" xfId="169" applyFont="1" applyBorder="1" applyAlignment="1" applyProtection="1">
      <alignment horizontal="center" vertical="center" shrinkToFit="1"/>
      <protection locked="0"/>
    </xf>
    <xf numFmtId="177" fontId="52" fillId="33" borderId="10" xfId="102" applyNumberFormat="1" applyFont="1" applyFill="1" applyBorder="1" applyAlignment="1" applyProtection="1">
      <alignment horizontal="center" vertical="center" shrinkToFit="1"/>
    </xf>
    <xf numFmtId="49" fontId="52" fillId="0" borderId="10" xfId="102" applyNumberFormat="1" applyFont="1" applyFill="1" applyBorder="1" applyAlignment="1" applyProtection="1">
      <alignment horizontal="center" vertical="center" shrinkToFit="1"/>
      <protection locked="0"/>
    </xf>
    <xf numFmtId="0" fontId="52" fillId="0" borderId="10" xfId="102" applyNumberFormat="1" applyFont="1" applyBorder="1" applyAlignment="1" applyProtection="1">
      <alignment horizontal="center" vertical="center" shrinkToFit="1"/>
      <protection locked="0"/>
    </xf>
    <xf numFmtId="49" fontId="52" fillId="0" borderId="10" xfId="102" applyNumberFormat="1" applyFont="1" applyBorder="1" applyAlignment="1" applyProtection="1">
      <alignment horizontal="center" vertical="center" shrinkToFit="1"/>
      <protection locked="0"/>
    </xf>
    <xf numFmtId="0" fontId="52" fillId="33" borderId="10" xfId="102" applyNumberFormat="1" applyFont="1" applyFill="1" applyBorder="1" applyAlignment="1" applyProtection="1">
      <alignment horizontal="center" vertical="center" shrinkToFit="1"/>
    </xf>
    <xf numFmtId="176" fontId="51" fillId="33" borderId="10" xfId="178" applyNumberFormat="1" applyFont="1" applyFill="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protection locked="0"/>
    </xf>
    <xf numFmtId="179" fontId="52" fillId="33" borderId="10" xfId="102" applyNumberFormat="1" applyFont="1" applyFill="1" applyBorder="1" applyAlignment="1" applyProtection="1">
      <alignment horizontal="center" vertical="center" shrinkToFit="1"/>
    </xf>
    <xf numFmtId="178" fontId="52" fillId="0" borderId="10" xfId="102" applyNumberFormat="1" applyFont="1" applyBorder="1" applyAlignment="1" applyProtection="1">
      <alignment horizontal="center" vertical="center" shrinkToFit="1"/>
      <protection locked="0"/>
    </xf>
    <xf numFmtId="178" fontId="52" fillId="33" borderId="10" xfId="102" applyNumberFormat="1" applyFont="1" applyFill="1" applyBorder="1" applyAlignment="1" applyProtection="1">
      <alignment horizontal="center" vertical="center" shrinkToFit="1"/>
    </xf>
    <xf numFmtId="0" fontId="52" fillId="0" borderId="37" xfId="169" applyFont="1" applyBorder="1" applyAlignment="1" applyProtection="1">
      <alignment horizontal="center" vertical="center" shrinkToFit="1"/>
      <protection locked="0"/>
    </xf>
    <xf numFmtId="177" fontId="52" fillId="33" borderId="37" xfId="102" applyNumberFormat="1" applyFont="1" applyFill="1" applyBorder="1" applyAlignment="1" applyProtection="1">
      <alignment horizontal="center" vertical="center" shrinkToFit="1"/>
    </xf>
    <xf numFmtId="49" fontId="52" fillId="0" borderId="37" xfId="102" applyNumberFormat="1" applyFont="1" applyFill="1" applyBorder="1" applyAlignment="1" applyProtection="1">
      <alignment horizontal="center" vertical="center" shrinkToFit="1"/>
      <protection locked="0"/>
    </xf>
    <xf numFmtId="0" fontId="52" fillId="0" borderId="37" xfId="102" applyNumberFormat="1" applyFont="1" applyBorder="1" applyAlignment="1" applyProtection="1">
      <alignment horizontal="center" vertical="center" shrinkToFit="1"/>
      <protection locked="0"/>
    </xf>
    <xf numFmtId="49" fontId="52" fillId="0" borderId="37" xfId="102" applyNumberFormat="1" applyFont="1" applyBorder="1" applyAlignment="1" applyProtection="1">
      <alignment horizontal="center" vertical="center" shrinkToFit="1"/>
      <protection locked="0"/>
    </xf>
    <xf numFmtId="0" fontId="52" fillId="33" borderId="37" xfId="102" applyNumberFormat="1" applyFont="1" applyFill="1" applyBorder="1" applyAlignment="1" applyProtection="1">
      <alignment horizontal="center" vertical="center" shrinkToFit="1"/>
    </xf>
    <xf numFmtId="176" fontId="51" fillId="33" borderId="37" xfId="178" applyNumberFormat="1" applyFont="1" applyFill="1" applyBorder="1" applyAlignment="1" applyProtection="1">
      <alignment horizontal="center" vertical="center" shrinkToFit="1"/>
    </xf>
    <xf numFmtId="179" fontId="52" fillId="33" borderId="37" xfId="102" applyNumberFormat="1" applyFont="1" applyFill="1" applyBorder="1" applyAlignment="1" applyProtection="1">
      <alignment horizontal="center" vertical="center" shrinkToFit="1"/>
    </xf>
    <xf numFmtId="178" fontId="52" fillId="0" borderId="37" xfId="102" applyNumberFormat="1" applyFont="1" applyBorder="1" applyAlignment="1" applyProtection="1">
      <alignment horizontal="center" vertical="center" shrinkToFit="1"/>
      <protection locked="0"/>
    </xf>
    <xf numFmtId="0" fontId="51" fillId="43" borderId="28" xfId="169" applyFont="1" applyFill="1" applyBorder="1" applyAlignment="1">
      <alignment horizontal="center" vertical="center" shrinkToFit="1"/>
    </xf>
    <xf numFmtId="0" fontId="51" fillId="43" borderId="10" xfId="169" applyFont="1" applyFill="1" applyBorder="1" applyAlignment="1">
      <alignment horizontal="center" vertical="center" shrinkToFit="1"/>
    </xf>
    <xf numFmtId="0" fontId="51" fillId="43" borderId="10" xfId="102" applyNumberFormat="1" applyFont="1" applyFill="1" applyBorder="1" applyAlignment="1" applyProtection="1">
      <alignment horizontal="center" vertical="center" shrinkToFit="1"/>
    </xf>
    <xf numFmtId="49" fontId="51" fillId="43" borderId="10" xfId="102" applyNumberFormat="1" applyFont="1" applyFill="1" applyBorder="1" applyAlignment="1" applyProtection="1">
      <alignment horizontal="center" vertical="center" shrinkToFit="1"/>
    </xf>
    <xf numFmtId="0" fontId="51" fillId="43" borderId="11" xfId="102" applyNumberFormat="1" applyFont="1" applyFill="1" applyBorder="1" applyAlignment="1" applyProtection="1">
      <alignment horizontal="center" vertical="center" shrinkToFit="1"/>
    </xf>
    <xf numFmtId="0" fontId="51" fillId="43" borderId="12" xfId="171" applyFont="1" applyFill="1" applyBorder="1" applyAlignment="1">
      <alignment horizontal="center" vertical="center" shrinkToFit="1"/>
    </xf>
    <xf numFmtId="0" fontId="51" fillId="43" borderId="29" xfId="171" applyFont="1" applyFill="1" applyBorder="1" applyAlignment="1">
      <alignment horizontal="left" vertical="center" shrinkToFit="1"/>
    </xf>
    <xf numFmtId="0" fontId="52" fillId="39" borderId="54" xfId="169" applyFont="1" applyFill="1" applyBorder="1" applyAlignment="1">
      <alignment horizontal="center" vertical="center" wrapText="1"/>
    </xf>
    <xf numFmtId="0" fontId="52" fillId="39" borderId="55" xfId="169" applyFont="1" applyFill="1" applyBorder="1" applyAlignment="1">
      <alignment horizontal="center" vertical="center" wrapText="1"/>
    </xf>
    <xf numFmtId="0" fontId="51" fillId="43" borderId="55" xfId="102" applyNumberFormat="1" applyFont="1" applyFill="1" applyBorder="1" applyAlignment="1" applyProtection="1">
      <alignment horizontal="center" vertical="center" shrinkToFit="1"/>
    </xf>
    <xf numFmtId="178" fontId="52" fillId="0" borderId="55" xfId="102" applyNumberFormat="1" applyFont="1" applyBorder="1" applyAlignment="1" applyProtection="1">
      <alignment horizontal="center" vertical="center" shrinkToFit="1"/>
      <protection locked="0"/>
    </xf>
    <xf numFmtId="178" fontId="52" fillId="0" borderId="57" xfId="102" applyNumberFormat="1" applyFont="1" applyBorder="1" applyAlignment="1" applyProtection="1">
      <alignment horizontal="center" vertical="center" shrinkToFit="1"/>
      <protection locked="0"/>
    </xf>
    <xf numFmtId="178" fontId="52" fillId="33" borderId="55" xfId="102" applyNumberFormat="1" applyFont="1" applyFill="1" applyBorder="1" applyAlignment="1" applyProtection="1">
      <alignment horizontal="center" vertical="center" shrinkToFit="1"/>
    </xf>
    <xf numFmtId="178" fontId="52" fillId="33" borderId="57" xfId="102" applyNumberFormat="1" applyFont="1" applyFill="1" applyBorder="1" applyAlignment="1" applyProtection="1">
      <alignment horizontal="center" vertical="center" shrinkToFit="1"/>
    </xf>
    <xf numFmtId="0" fontId="53" fillId="40" borderId="28" xfId="169" applyFont="1" applyFill="1" applyBorder="1" applyAlignment="1">
      <alignment horizontal="center" vertical="center"/>
    </xf>
    <xf numFmtId="0" fontId="53" fillId="40" borderId="33" xfId="169" applyFont="1" applyFill="1" applyBorder="1" applyAlignment="1">
      <alignment horizontal="center" vertical="center" wrapText="1"/>
    </xf>
    <xf numFmtId="0" fontId="55" fillId="44" borderId="26" xfId="169" applyFont="1" applyFill="1" applyBorder="1" applyAlignment="1">
      <alignment horizontal="center" vertical="center"/>
    </xf>
    <xf numFmtId="0" fontId="55" fillId="39" borderId="27" xfId="169" applyFont="1" applyFill="1" applyBorder="1" applyAlignment="1">
      <alignment horizontal="center" vertical="center"/>
    </xf>
    <xf numFmtId="0" fontId="52" fillId="0" borderId="10" xfId="102" applyNumberFormat="1" applyFont="1" applyBorder="1" applyAlignment="1" applyProtection="1">
      <alignment horizontal="center" vertical="center" wrapText="1" shrinkToFit="1"/>
      <protection locked="0"/>
    </xf>
    <xf numFmtId="0" fontId="52" fillId="39" borderId="21" xfId="169" applyFont="1" applyFill="1" applyBorder="1" applyAlignment="1">
      <alignment horizontal="center" vertical="center" wrapText="1"/>
    </xf>
    <xf numFmtId="178" fontId="52" fillId="33" borderId="21" xfId="102" applyNumberFormat="1" applyFont="1" applyFill="1" applyBorder="1" applyAlignment="1" applyProtection="1">
      <alignment horizontal="center" vertical="center" shrinkToFit="1"/>
    </xf>
    <xf numFmtId="49" fontId="51" fillId="43" borderId="29" xfId="102" applyNumberFormat="1" applyFont="1" applyFill="1" applyBorder="1" applyAlignment="1" applyProtection="1">
      <alignment horizontal="center" vertical="center" shrinkToFit="1"/>
    </xf>
    <xf numFmtId="49" fontId="51" fillId="0" borderId="29" xfId="102" applyNumberFormat="1" applyFont="1" applyFill="1" applyBorder="1" applyAlignment="1" applyProtection="1">
      <alignment horizontal="center" vertical="center" shrinkToFit="1"/>
      <protection locked="0"/>
    </xf>
    <xf numFmtId="49" fontId="51" fillId="0" borderId="34" xfId="102" applyNumberFormat="1" applyFont="1" applyFill="1" applyBorder="1" applyAlignment="1" applyProtection="1">
      <alignment horizontal="center" vertical="center" shrinkToFit="1"/>
      <protection locked="0"/>
    </xf>
    <xf numFmtId="0" fontId="51" fillId="34" borderId="37" xfId="169" applyFont="1" applyFill="1" applyBorder="1" applyAlignment="1">
      <alignment horizontal="center" vertical="center"/>
    </xf>
    <xf numFmtId="0" fontId="51" fillId="34" borderId="47" xfId="169" applyFont="1" applyFill="1" applyBorder="1" applyAlignment="1">
      <alignment horizontal="center" vertical="center"/>
    </xf>
    <xf numFmtId="0" fontId="56" fillId="0" borderId="11" xfId="170" applyFont="1" applyBorder="1" applyAlignment="1">
      <alignment horizontal="center" vertical="center" wrapText="1" shrinkToFit="1"/>
    </xf>
    <xf numFmtId="0" fontId="47" fillId="0" borderId="0" xfId="169" applyFont="1">
      <alignment vertical="center"/>
    </xf>
    <xf numFmtId="0" fontId="43" fillId="0" borderId="0" xfId="169" applyFont="1" applyAlignment="1">
      <alignment vertical="top"/>
    </xf>
    <xf numFmtId="0" fontId="47" fillId="35" borderId="10" xfId="170" applyFont="1" applyFill="1" applyBorder="1" applyAlignment="1">
      <alignment horizontal="center" vertical="center"/>
    </xf>
    <xf numFmtId="0" fontId="47" fillId="39" borderId="10" xfId="170" applyFont="1" applyFill="1" applyBorder="1" applyAlignment="1">
      <alignment horizontal="center" vertical="center"/>
    </xf>
    <xf numFmtId="0" fontId="44" fillId="0" borderId="47" xfId="169" applyFont="1" applyBorder="1">
      <alignment vertical="center"/>
    </xf>
    <xf numFmtId="0" fontId="44" fillId="0" borderId="0" xfId="169" applyFont="1">
      <alignment vertical="center"/>
    </xf>
    <xf numFmtId="0" fontId="51" fillId="44" borderId="30" xfId="169" applyFont="1" applyFill="1" applyBorder="1" applyAlignment="1">
      <alignment horizontal="center" vertical="center"/>
    </xf>
    <xf numFmtId="0" fontId="52" fillId="0" borderId="28" xfId="169" applyFont="1" applyBorder="1" applyAlignment="1">
      <alignment horizontal="center" vertical="center" shrinkToFit="1"/>
    </xf>
    <xf numFmtId="0" fontId="52" fillId="0" borderId="33" xfId="169" applyFont="1" applyBorder="1" applyAlignment="1">
      <alignment horizontal="center" vertical="center" shrinkToFit="1"/>
    </xf>
    <xf numFmtId="0" fontId="42" fillId="0" borderId="0" xfId="169" applyFont="1" applyAlignment="1">
      <alignment horizontal="center" vertical="center"/>
    </xf>
    <xf numFmtId="0" fontId="55" fillId="38" borderId="27" xfId="169" applyFont="1" applyFill="1" applyBorder="1" applyAlignment="1">
      <alignment horizontal="center" vertical="center"/>
    </xf>
    <xf numFmtId="0" fontId="51" fillId="38" borderId="10" xfId="169" applyFont="1" applyFill="1" applyBorder="1" applyAlignment="1">
      <alignment horizontal="center" vertical="center"/>
    </xf>
    <xf numFmtId="178" fontId="52" fillId="33" borderId="37" xfId="102" applyNumberFormat="1" applyFont="1" applyFill="1" applyBorder="1" applyAlignment="1" applyProtection="1">
      <alignment horizontal="center" vertical="center" shrinkToFit="1"/>
    </xf>
    <xf numFmtId="0" fontId="52" fillId="33" borderId="10" xfId="169" applyFont="1" applyFill="1" applyBorder="1" applyAlignment="1">
      <alignment horizontal="center" vertical="center" shrinkToFit="1"/>
    </xf>
    <xf numFmtId="0" fontId="52" fillId="33" borderId="37" xfId="169" applyFont="1" applyFill="1" applyBorder="1" applyAlignment="1">
      <alignment horizontal="center" vertical="center" shrinkToFit="1"/>
    </xf>
    <xf numFmtId="0" fontId="51" fillId="0" borderId="12" xfId="171" applyFont="1" applyBorder="1" applyAlignment="1">
      <alignment horizontal="center" vertical="center" shrinkToFit="1"/>
    </xf>
    <xf numFmtId="0" fontId="51" fillId="0" borderId="29" xfId="171" applyFont="1" applyBorder="1" applyAlignment="1">
      <alignment horizontal="left" vertical="center" shrinkToFit="1"/>
    </xf>
    <xf numFmtId="177" fontId="52" fillId="0" borderId="10" xfId="102" applyNumberFormat="1" applyFont="1" applyFill="1" applyBorder="1" applyAlignment="1" applyProtection="1">
      <alignment horizontal="center" vertical="center" shrinkToFit="1"/>
    </xf>
    <xf numFmtId="0" fontId="51" fillId="33" borderId="10" xfId="169" applyFont="1" applyFill="1" applyBorder="1" applyAlignment="1">
      <alignment horizontal="center" vertical="center" shrinkToFit="1"/>
    </xf>
    <xf numFmtId="0" fontId="51" fillId="33" borderId="10" xfId="102" applyNumberFormat="1" applyFont="1" applyFill="1" applyBorder="1" applyAlignment="1" applyProtection="1">
      <alignment horizontal="center" vertical="center" shrinkToFit="1"/>
    </xf>
    <xf numFmtId="179" fontId="51" fillId="33" borderId="10" xfId="102" applyNumberFormat="1" applyFont="1" applyFill="1" applyBorder="1" applyAlignment="1" applyProtection="1">
      <alignment horizontal="center" vertical="center" shrinkToFit="1"/>
    </xf>
    <xf numFmtId="0" fontId="51" fillId="33" borderId="55" xfId="102" applyNumberFormat="1" applyFont="1" applyFill="1" applyBorder="1" applyAlignment="1" applyProtection="1">
      <alignment horizontal="center" vertical="center" shrinkToFit="1"/>
    </xf>
    <xf numFmtId="0" fontId="51" fillId="33" borderId="21" xfId="102" applyNumberFormat="1" applyFont="1" applyFill="1" applyBorder="1" applyAlignment="1" applyProtection="1">
      <alignment horizontal="center" vertical="center" shrinkToFit="1"/>
    </xf>
    <xf numFmtId="0" fontId="55" fillId="39" borderId="60" xfId="169" applyFont="1" applyFill="1" applyBorder="1" applyAlignment="1">
      <alignment horizontal="center" vertical="center"/>
    </xf>
    <xf numFmtId="0" fontId="52" fillId="35" borderId="44" xfId="169" applyFont="1" applyFill="1" applyBorder="1" applyAlignment="1">
      <alignment horizontal="center" vertical="center"/>
    </xf>
    <xf numFmtId="0" fontId="51" fillId="33" borderId="61" xfId="102" applyNumberFormat="1" applyFont="1" applyFill="1" applyBorder="1" applyAlignment="1" applyProtection="1">
      <alignment horizontal="center" vertical="center" shrinkToFit="1"/>
    </xf>
    <xf numFmtId="0" fontId="52" fillId="35" borderId="31" xfId="169" applyFont="1" applyFill="1" applyBorder="1" applyAlignment="1">
      <alignment horizontal="center" vertical="center"/>
    </xf>
    <xf numFmtId="0" fontId="0" fillId="46" borderId="62" xfId="0" applyFill="1" applyBorder="1" applyAlignment="1">
      <alignment horizontal="center" vertical="center" wrapText="1"/>
    </xf>
    <xf numFmtId="0" fontId="0" fillId="46" borderId="62" xfId="0" applyFill="1" applyBorder="1" applyAlignment="1">
      <alignment vertical="center" wrapText="1"/>
    </xf>
    <xf numFmtId="0" fontId="0" fillId="46" borderId="64" xfId="0" applyFill="1" applyBorder="1" applyAlignment="1">
      <alignment horizontal="center" vertical="center" wrapText="1"/>
    </xf>
    <xf numFmtId="0" fontId="59" fillId="46" borderId="63" xfId="0" applyFont="1" applyFill="1" applyBorder="1" applyAlignment="1">
      <alignment horizontal="center" vertical="center" wrapText="1" readingOrder="1"/>
    </xf>
    <xf numFmtId="0" fontId="0" fillId="46" borderId="64" xfId="0" applyFill="1" applyBorder="1" applyAlignment="1">
      <alignment vertical="center" wrapText="1"/>
    </xf>
    <xf numFmtId="0" fontId="60" fillId="46" borderId="64" xfId="0" applyFont="1" applyFill="1" applyBorder="1" applyAlignment="1">
      <alignment horizontal="left" vertical="center" wrapText="1" readingOrder="1"/>
    </xf>
    <xf numFmtId="0" fontId="60" fillId="46" borderId="64" xfId="0" applyFont="1" applyFill="1" applyBorder="1" applyAlignment="1">
      <alignment horizontal="center" vertical="center" wrapText="1" readingOrder="1"/>
    </xf>
    <xf numFmtId="0" fontId="59" fillId="46" borderId="65" xfId="0" applyFont="1" applyFill="1" applyBorder="1" applyAlignment="1">
      <alignment horizontal="center" vertical="center" wrapText="1" readingOrder="1"/>
    </xf>
    <xf numFmtId="0" fontId="60" fillId="46" borderId="63" xfId="0" applyFont="1" applyFill="1" applyBorder="1" applyAlignment="1">
      <alignment horizontal="center" vertical="center" wrapText="1" readingOrder="1"/>
    </xf>
    <xf numFmtId="0" fontId="60" fillId="46" borderId="63" xfId="0" applyFont="1" applyFill="1" applyBorder="1" applyAlignment="1">
      <alignment horizontal="left" vertical="center" wrapText="1" readingOrder="1"/>
    </xf>
    <xf numFmtId="0" fontId="60" fillId="46" borderId="62" xfId="0" applyFont="1" applyFill="1" applyBorder="1" applyAlignment="1">
      <alignment horizontal="left" vertical="center" wrapText="1" readingOrder="1"/>
    </xf>
    <xf numFmtId="0" fontId="59" fillId="46" borderId="64" xfId="0" applyFont="1" applyFill="1" applyBorder="1" applyAlignment="1">
      <alignment horizontal="center" vertical="center" wrapText="1" readingOrder="1"/>
    </xf>
    <xf numFmtId="0" fontId="59" fillId="46" borderId="63" xfId="0" applyFont="1" applyFill="1" applyBorder="1" applyAlignment="1">
      <alignment horizontal="left" vertical="center" wrapText="1" readingOrder="1"/>
    </xf>
    <xf numFmtId="0" fontId="60" fillId="46" borderId="62" xfId="0" applyFont="1" applyFill="1" applyBorder="1" applyAlignment="1">
      <alignment horizontal="center" vertical="center" wrapText="1" readingOrder="1"/>
    </xf>
    <xf numFmtId="0" fontId="60" fillId="46" borderId="65" xfId="0" applyFont="1" applyFill="1" applyBorder="1" applyAlignment="1">
      <alignment horizontal="center" vertical="center" wrapText="1" readingOrder="1"/>
    </xf>
    <xf numFmtId="0" fontId="59" fillId="46" borderId="64" xfId="0" applyFont="1" applyFill="1" applyBorder="1" applyAlignment="1">
      <alignment horizontal="left" vertical="center" wrapText="1" readingOrder="1"/>
    </xf>
    <xf numFmtId="0" fontId="59" fillId="46" borderId="63" xfId="0" applyFont="1" applyFill="1" applyBorder="1" applyAlignment="1">
      <alignment vertical="center" wrapText="1" readingOrder="1"/>
    </xf>
    <xf numFmtId="0" fontId="66" fillId="46" borderId="63" xfId="0" applyFont="1" applyFill="1" applyBorder="1" applyAlignment="1">
      <alignment horizontal="left" vertical="center" wrapText="1" readingOrder="1"/>
    </xf>
    <xf numFmtId="0" fontId="66" fillId="46" borderId="63" xfId="0" applyFont="1" applyFill="1" applyBorder="1" applyAlignment="1">
      <alignment horizontal="center" vertical="center" wrapText="1" readingOrder="1"/>
    </xf>
    <xf numFmtId="0" fontId="62" fillId="46" borderId="64" xfId="0" applyFont="1" applyFill="1" applyBorder="1" applyAlignment="1">
      <alignment horizontal="left" vertical="center" wrapText="1" readingOrder="1"/>
    </xf>
    <xf numFmtId="0" fontId="71" fillId="0" borderId="0" xfId="169" applyFont="1">
      <alignment vertical="center"/>
    </xf>
    <xf numFmtId="0" fontId="72" fillId="0" borderId="0" xfId="169" applyFont="1" applyAlignment="1">
      <alignment horizontal="center" vertical="center" wrapText="1" readingOrder="1"/>
    </xf>
    <xf numFmtId="0" fontId="73" fillId="0" borderId="0" xfId="0" applyFont="1" applyAlignment="1">
      <alignment horizontal="left" vertical="center" readingOrder="1"/>
    </xf>
    <xf numFmtId="0" fontId="74" fillId="0" borderId="0" xfId="0" applyFont="1" applyAlignment="1">
      <alignment horizontal="left" vertical="center" indent="1" readingOrder="1"/>
    </xf>
    <xf numFmtId="0" fontId="51" fillId="39" borderId="11" xfId="169" applyFont="1" applyFill="1" applyBorder="1" applyAlignment="1">
      <alignment horizontal="center" vertical="center"/>
    </xf>
    <xf numFmtId="0" fontId="51" fillId="33" borderId="44" xfId="169" applyFont="1" applyFill="1" applyBorder="1" applyAlignment="1">
      <alignment horizontal="center" vertical="center"/>
    </xf>
    <xf numFmtId="0" fontId="52" fillId="39" borderId="27" xfId="0" applyFont="1" applyFill="1" applyBorder="1" applyAlignment="1">
      <alignment horizontal="center" vertical="center"/>
    </xf>
    <xf numFmtId="0" fontId="51" fillId="39" borderId="10" xfId="0" applyFont="1" applyFill="1" applyBorder="1" applyAlignment="1">
      <alignment horizontal="center" vertical="center"/>
    </xf>
    <xf numFmtId="0" fontId="52" fillId="34" borderId="37" xfId="0" applyFont="1" applyFill="1" applyBorder="1" applyAlignment="1">
      <alignment horizontal="center" vertical="center"/>
    </xf>
    <xf numFmtId="0" fontId="52" fillId="0" borderId="10" xfId="169" applyFont="1" applyBorder="1" applyAlignment="1">
      <alignment horizontal="center" vertical="center" shrinkToFit="1"/>
    </xf>
    <xf numFmtId="49" fontId="52" fillId="0" borderId="10" xfId="102" applyNumberFormat="1" applyFont="1" applyFill="1" applyBorder="1" applyAlignment="1" applyProtection="1">
      <alignment horizontal="center" vertical="center" shrinkToFit="1"/>
    </xf>
    <xf numFmtId="0" fontId="52" fillId="0" borderId="10" xfId="102" applyNumberFormat="1" applyFont="1" applyBorder="1" applyAlignment="1" applyProtection="1">
      <alignment horizontal="center" vertical="center" shrinkToFit="1"/>
    </xf>
    <xf numFmtId="49" fontId="52" fillId="0" borderId="10" xfId="102" applyNumberFormat="1" applyFont="1" applyBorder="1" applyAlignment="1" applyProtection="1">
      <alignment horizontal="center" vertical="center" shrinkToFit="1"/>
    </xf>
    <xf numFmtId="0" fontId="52" fillId="0" borderId="10" xfId="102" applyNumberFormat="1" applyFont="1" applyBorder="1" applyAlignment="1" applyProtection="1">
      <alignment horizontal="center" vertical="center" wrapText="1" shrinkToFit="1"/>
    </xf>
    <xf numFmtId="0" fontId="52" fillId="0" borderId="11" xfId="102" applyNumberFormat="1" applyFont="1" applyBorder="1" applyAlignment="1" applyProtection="1">
      <alignment horizontal="center" vertical="center" shrinkToFit="1"/>
    </xf>
    <xf numFmtId="178" fontId="52" fillId="0" borderId="55" xfId="102" applyNumberFormat="1" applyFont="1" applyBorder="1" applyAlignment="1" applyProtection="1">
      <alignment horizontal="center" vertical="center" shrinkToFit="1"/>
    </xf>
    <xf numFmtId="178" fontId="52" fillId="0" borderId="10" xfId="102" applyNumberFormat="1" applyFont="1" applyBorder="1" applyAlignment="1" applyProtection="1">
      <alignment horizontal="center" vertical="center" shrinkToFit="1"/>
    </xf>
    <xf numFmtId="49" fontId="52" fillId="0" borderId="10" xfId="102" quotePrefix="1" applyNumberFormat="1" applyFont="1" applyFill="1" applyBorder="1" applyAlignment="1" applyProtection="1">
      <alignment horizontal="center" vertical="center" shrinkToFit="1"/>
    </xf>
    <xf numFmtId="49" fontId="51" fillId="0" borderId="29" xfId="102" applyNumberFormat="1" applyFont="1" applyFill="1" applyBorder="1" applyAlignment="1" applyProtection="1">
      <alignment horizontal="center" vertical="center" shrinkToFit="1"/>
    </xf>
    <xf numFmtId="177" fontId="52" fillId="0" borderId="10" xfId="102" applyNumberFormat="1" applyFont="1" applyFill="1" applyBorder="1" applyAlignment="1" applyProtection="1">
      <alignment horizontal="center" vertical="center" shrinkToFit="1"/>
      <protection locked="0"/>
    </xf>
    <xf numFmtId="177" fontId="52" fillId="0" borderId="37" xfId="102" applyNumberFormat="1" applyFont="1" applyFill="1" applyBorder="1" applyAlignment="1" applyProtection="1">
      <alignment horizontal="center" vertical="center" shrinkToFit="1"/>
      <protection locked="0"/>
    </xf>
    <xf numFmtId="0" fontId="51" fillId="0" borderId="29" xfId="171" applyFont="1" applyBorder="1" applyAlignment="1" applyProtection="1">
      <alignment horizontal="left" vertical="center" shrinkToFit="1"/>
      <protection locked="0"/>
    </xf>
    <xf numFmtId="0" fontId="51" fillId="0" borderId="34" xfId="171" applyFont="1" applyBorder="1" applyAlignment="1" applyProtection="1">
      <alignment horizontal="left" vertical="center" shrinkToFit="1"/>
      <protection locked="0"/>
    </xf>
    <xf numFmtId="49" fontId="52" fillId="0" borderId="10" xfId="102" quotePrefix="1" applyNumberFormat="1" applyFont="1" applyFill="1" applyBorder="1" applyAlignment="1" applyProtection="1">
      <alignment horizontal="center" vertical="center" shrinkToFit="1"/>
      <protection locked="0"/>
    </xf>
    <xf numFmtId="49" fontId="75" fillId="0" borderId="0" xfId="0" applyNumberFormat="1" applyFont="1" applyAlignment="1">
      <alignment horizontal="right" vertical="center"/>
    </xf>
    <xf numFmtId="0" fontId="55" fillId="39" borderId="66" xfId="169" applyFont="1" applyFill="1" applyBorder="1" applyAlignment="1">
      <alignment horizontal="center" vertical="center"/>
    </xf>
    <xf numFmtId="0" fontId="51" fillId="39" borderId="29" xfId="169" applyFont="1" applyFill="1" applyBorder="1" applyAlignment="1">
      <alignment horizontal="center" vertical="center"/>
    </xf>
    <xf numFmtId="0" fontId="52" fillId="35" borderId="34" xfId="169" applyFont="1" applyFill="1" applyBorder="1" applyAlignment="1">
      <alignment horizontal="center" vertical="center"/>
    </xf>
    <xf numFmtId="0" fontId="51" fillId="44" borderId="69" xfId="169" applyFont="1" applyFill="1" applyBorder="1" applyAlignment="1">
      <alignment horizontal="center" vertical="center"/>
    </xf>
    <xf numFmtId="0" fontId="44" fillId="0" borderId="68" xfId="169" applyFont="1" applyBorder="1">
      <alignment vertical="center"/>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5" fillId="0" borderId="0" xfId="0" applyFont="1" applyAlignment="1">
      <alignment horizontal="center" vertical="center"/>
    </xf>
    <xf numFmtId="0" fontId="47" fillId="37" borderId="38" xfId="169" applyFont="1" applyFill="1" applyBorder="1" applyAlignment="1">
      <alignment horizontal="center" vertical="center"/>
    </xf>
    <xf numFmtId="0" fontId="51" fillId="43" borderId="11" xfId="177" applyNumberFormat="1" applyFont="1" applyFill="1" applyBorder="1" applyAlignment="1" applyProtection="1">
      <alignment horizontal="center" vertical="center" shrinkToFit="1"/>
    </xf>
    <xf numFmtId="0" fontId="52" fillId="0" borderId="11" xfId="177" applyNumberFormat="1" applyFont="1" applyBorder="1" applyAlignment="1" applyProtection="1">
      <alignment horizontal="center" vertical="center" shrinkToFit="1"/>
      <protection locked="0"/>
    </xf>
    <xf numFmtId="0" fontId="52" fillId="0" borderId="44" xfId="177" applyNumberFormat="1" applyFont="1" applyBorder="1" applyAlignment="1" applyProtection="1">
      <alignment horizontal="center" vertical="center" shrinkToFit="1"/>
      <protection locked="0"/>
    </xf>
    <xf numFmtId="0" fontId="51" fillId="43" borderId="54" xfId="102" applyNumberFormat="1" applyFont="1" applyFill="1" applyBorder="1" applyAlignment="1" applyProtection="1">
      <alignment horizontal="center" vertical="center" shrinkToFit="1"/>
    </xf>
    <xf numFmtId="0" fontId="52" fillId="0" borderId="54" xfId="102" applyNumberFormat="1" applyFont="1" applyBorder="1" applyAlignment="1" applyProtection="1">
      <alignment horizontal="center" vertical="center" shrinkToFit="1"/>
      <protection locked="0"/>
    </xf>
    <xf numFmtId="0" fontId="52" fillId="0" borderId="56" xfId="102" applyNumberFormat="1" applyFont="1" applyBorder="1" applyAlignment="1" applyProtection="1">
      <alignment horizontal="center" vertical="center" shrinkToFit="1"/>
      <protection locked="0"/>
    </xf>
    <xf numFmtId="0" fontId="51" fillId="0" borderId="11" xfId="102" applyNumberFormat="1" applyFont="1" applyBorder="1" applyAlignment="1" applyProtection="1">
      <alignment horizontal="center" vertical="center" shrinkToFit="1"/>
      <protection locked="0"/>
    </xf>
    <xf numFmtId="0" fontId="51" fillId="0" borderId="44" xfId="102" applyNumberFormat="1" applyFont="1" applyBorder="1" applyAlignment="1" applyProtection="1">
      <alignment horizontal="center" vertical="center" shrinkToFit="1"/>
      <protection locked="0"/>
    </xf>
    <xf numFmtId="0" fontId="52" fillId="0" borderId="11" xfId="177" applyNumberFormat="1" applyFont="1" applyBorder="1" applyAlignment="1" applyProtection="1">
      <alignment horizontal="center" vertical="center" shrinkToFit="1"/>
    </xf>
    <xf numFmtId="0" fontId="52" fillId="0" borderId="54" xfId="102" applyNumberFormat="1" applyFont="1" applyBorder="1" applyAlignment="1" applyProtection="1">
      <alignment horizontal="center" vertical="center" shrinkToFit="1"/>
    </xf>
    <xf numFmtId="0" fontId="51" fillId="0" borderId="11" xfId="102" applyNumberFormat="1" applyFont="1" applyBorder="1" applyAlignment="1" applyProtection="1">
      <alignment horizontal="center" vertical="center" shrinkToFit="1"/>
    </xf>
    <xf numFmtId="0" fontId="52" fillId="0" borderId="54" xfId="102" applyNumberFormat="1" applyFont="1" applyBorder="1" applyAlignment="1" applyProtection="1">
      <alignment horizontal="center" vertical="center" wrapText="1" shrinkToFit="1"/>
      <protection locked="0"/>
    </xf>
    <xf numFmtId="0" fontId="1" fillId="0" borderId="0" xfId="179">
      <alignment vertical="center"/>
    </xf>
    <xf numFmtId="14" fontId="47" fillId="0" borderId="10" xfId="170" applyNumberFormat="1" applyFont="1" applyBorder="1" applyAlignment="1">
      <alignment horizontal="center" vertical="center"/>
    </xf>
    <xf numFmtId="0" fontId="83" fillId="0" borderId="10" xfId="179" applyFont="1" applyBorder="1">
      <alignment vertical="center"/>
    </xf>
    <xf numFmtId="0" fontId="32" fillId="0" borderId="10" xfId="179" applyFont="1" applyBorder="1" applyAlignment="1">
      <alignment horizontal="center" vertical="center"/>
    </xf>
    <xf numFmtId="0" fontId="75" fillId="0" borderId="0" xfId="179" applyFont="1">
      <alignment vertical="center"/>
    </xf>
    <xf numFmtId="0" fontId="84" fillId="48" borderId="10" xfId="0" applyFont="1" applyFill="1" applyBorder="1">
      <alignment vertical="center"/>
    </xf>
    <xf numFmtId="0" fontId="84" fillId="0" borderId="0" xfId="0" applyFont="1">
      <alignment vertical="center"/>
    </xf>
    <xf numFmtId="0" fontId="84" fillId="0" borderId="10" xfId="0" applyFont="1" applyBorder="1" applyAlignment="1">
      <alignment vertical="center" shrinkToFit="1"/>
    </xf>
    <xf numFmtId="0" fontId="84" fillId="0" borderId="10" xfId="0" applyFont="1" applyBorder="1">
      <alignment vertical="center"/>
    </xf>
    <xf numFmtId="0" fontId="85" fillId="0" borderId="10" xfId="0" applyFont="1" applyBorder="1">
      <alignment vertical="center"/>
    </xf>
    <xf numFmtId="0" fontId="85" fillId="0" borderId="0" xfId="0" applyFont="1">
      <alignment vertical="center"/>
    </xf>
    <xf numFmtId="0" fontId="85" fillId="47" borderId="73" xfId="0" applyFont="1" applyFill="1" applyBorder="1">
      <alignment vertical="center"/>
    </xf>
    <xf numFmtId="0" fontId="85" fillId="47" borderId="73" xfId="0" applyFont="1" applyFill="1" applyBorder="1" applyAlignment="1">
      <alignment vertical="center" wrapText="1"/>
    </xf>
    <xf numFmtId="49" fontId="85" fillId="47" borderId="74" xfId="43" applyNumberFormat="1" applyFont="1" applyFill="1" applyBorder="1">
      <alignment vertical="center"/>
    </xf>
    <xf numFmtId="49" fontId="85" fillId="48" borderId="74" xfId="43" applyNumberFormat="1" applyFont="1" applyFill="1" applyBorder="1">
      <alignment vertical="center"/>
    </xf>
    <xf numFmtId="0" fontId="85" fillId="0" borderId="10" xfId="0" applyFont="1" applyBorder="1" applyAlignment="1">
      <alignment horizontal="left" vertical="center"/>
    </xf>
    <xf numFmtId="0" fontId="85" fillId="0" borderId="10" xfId="0" applyFont="1" applyBorder="1" applyAlignment="1">
      <alignment horizontal="left" vertical="center" wrapText="1"/>
    </xf>
    <xf numFmtId="0" fontId="85" fillId="0" borderId="10" xfId="0" applyFont="1" applyBorder="1" applyAlignment="1">
      <alignment vertical="center" wrapText="1"/>
    </xf>
    <xf numFmtId="178" fontId="52" fillId="0" borderId="10" xfId="102" applyNumberFormat="1" applyFont="1" applyFill="1" applyBorder="1" applyAlignment="1" applyProtection="1">
      <alignment horizontal="center" vertical="center" shrinkToFit="1"/>
    </xf>
    <xf numFmtId="49" fontId="51" fillId="43" borderId="10" xfId="102" quotePrefix="1" applyNumberFormat="1" applyFont="1" applyFill="1" applyBorder="1" applyAlignment="1" applyProtection="1">
      <alignment horizontal="center" vertical="center" shrinkToFit="1"/>
    </xf>
    <xf numFmtId="14" fontId="47" fillId="0" borderId="10" xfId="170" applyNumberFormat="1" applyFont="1" applyBorder="1" applyAlignment="1" applyProtection="1">
      <alignment horizontal="center" vertical="center"/>
      <protection locked="0"/>
    </xf>
    <xf numFmtId="0" fontId="51" fillId="43" borderId="10" xfId="171" applyFont="1" applyFill="1" applyBorder="1" applyAlignment="1">
      <alignment horizontal="center" vertical="center" shrinkToFit="1"/>
    </xf>
    <xf numFmtId="0" fontId="51" fillId="0" borderId="10" xfId="171" applyFont="1" applyBorder="1" applyAlignment="1" applyProtection="1">
      <alignment horizontal="center" vertical="center" shrinkToFit="1"/>
      <protection locked="0"/>
    </xf>
    <xf numFmtId="0" fontId="51" fillId="0" borderId="37" xfId="171" applyFont="1" applyBorder="1" applyAlignment="1" applyProtection="1">
      <alignment horizontal="center" vertical="center" shrinkToFit="1"/>
      <protection locked="0"/>
    </xf>
    <xf numFmtId="0" fontId="51" fillId="0" borderId="28" xfId="102" applyNumberFormat="1" applyFont="1" applyFill="1" applyBorder="1" applyAlignment="1" applyProtection="1">
      <alignment horizontal="center" vertical="center" shrinkToFit="1"/>
    </xf>
    <xf numFmtId="0" fontId="51" fillId="0" borderId="29" xfId="102" applyNumberFormat="1" applyFont="1" applyFill="1" applyBorder="1" applyAlignment="1" applyProtection="1">
      <alignment horizontal="center" vertical="center" shrinkToFit="1"/>
    </xf>
    <xf numFmtId="0" fontId="51" fillId="0" borderId="33" xfId="102" applyNumberFormat="1" applyFont="1" applyFill="1" applyBorder="1" applyAlignment="1" applyProtection="1">
      <alignment horizontal="center" vertical="center" shrinkToFit="1"/>
    </xf>
    <xf numFmtId="0" fontId="51" fillId="0" borderId="34" xfId="102" applyNumberFormat="1" applyFont="1" applyFill="1" applyBorder="1" applyAlignment="1" applyProtection="1">
      <alignment horizontal="center" vertical="center" shrinkToFit="1"/>
    </xf>
    <xf numFmtId="0" fontId="51" fillId="43" borderId="28" xfId="102" applyNumberFormat="1" applyFont="1" applyFill="1" applyBorder="1" applyAlignment="1" applyProtection="1">
      <alignment horizontal="center" vertical="center" shrinkToFit="1"/>
    </xf>
    <xf numFmtId="0" fontId="51" fillId="43" borderId="29" xfId="102" applyNumberFormat="1" applyFont="1" applyFill="1" applyBorder="1" applyAlignment="1" applyProtection="1">
      <alignment horizontal="center" vertical="center" shrinkToFit="1"/>
    </xf>
    <xf numFmtId="0" fontId="45" fillId="34" borderId="0" xfId="169" applyFont="1" applyFill="1" applyAlignment="1">
      <alignment horizontal="center" vertical="center"/>
    </xf>
    <xf numFmtId="0" fontId="42" fillId="34" borderId="0" xfId="169" applyFont="1" applyFill="1">
      <alignment vertical="center"/>
    </xf>
    <xf numFmtId="0" fontId="42" fillId="34" borderId="0" xfId="169" applyFont="1" applyFill="1" applyAlignment="1">
      <alignment horizontal="center" vertical="center"/>
    </xf>
    <xf numFmtId="178" fontId="52" fillId="33" borderId="76" xfId="102" applyNumberFormat="1" applyFont="1" applyFill="1" applyBorder="1" applyAlignment="1" applyProtection="1">
      <alignment horizontal="center" vertical="center" shrinkToFit="1"/>
    </xf>
    <xf numFmtId="0" fontId="45" fillId="41" borderId="0" xfId="169" applyFont="1" applyFill="1" applyAlignment="1">
      <alignment horizontal="centerContinuous" vertical="center" wrapText="1"/>
    </xf>
    <xf numFmtId="0" fontId="27" fillId="0" borderId="10" xfId="181" applyFont="1" applyFill="1" applyBorder="1" applyAlignment="1" applyProtection="1">
      <alignment vertical="center" wrapText="1"/>
    </xf>
    <xf numFmtId="0" fontId="86" fillId="0" borderId="0" xfId="169" applyFont="1">
      <alignment vertical="center"/>
    </xf>
    <xf numFmtId="0" fontId="72" fillId="0" borderId="0" xfId="0" applyFont="1">
      <alignment vertical="center"/>
    </xf>
    <xf numFmtId="0" fontId="78" fillId="0" borderId="0" xfId="169" applyFont="1" applyAlignment="1">
      <alignment horizontal="center" vertical="center" wrapText="1" readingOrder="1"/>
    </xf>
    <xf numFmtId="0" fontId="79" fillId="0" borderId="0" xfId="169" applyFont="1" applyAlignment="1">
      <alignment horizontal="center" vertical="center"/>
    </xf>
    <xf numFmtId="0" fontId="78" fillId="0" borderId="0" xfId="0" applyFont="1" applyAlignment="1">
      <alignment horizontal="left" vertical="center" readingOrder="1"/>
    </xf>
    <xf numFmtId="0" fontId="79" fillId="0" borderId="0" xfId="169" applyFont="1">
      <alignment vertical="center"/>
    </xf>
    <xf numFmtId="0" fontId="78" fillId="0" borderId="0" xfId="0" applyFont="1" applyAlignment="1">
      <alignment horizontal="right" vertical="center" readingOrder="1"/>
    </xf>
    <xf numFmtId="178" fontId="52" fillId="0" borderId="10" xfId="102" applyNumberFormat="1" applyFont="1" applyFill="1" applyBorder="1" applyAlignment="1" applyProtection="1">
      <alignment horizontal="center" vertical="center" shrinkToFit="1"/>
      <protection locked="0"/>
    </xf>
    <xf numFmtId="178" fontId="52" fillId="0" borderId="37" xfId="102" applyNumberFormat="1" applyFont="1" applyFill="1" applyBorder="1" applyAlignment="1" applyProtection="1">
      <alignment horizontal="center" vertical="center" shrinkToFit="1"/>
      <protection locked="0"/>
    </xf>
    <xf numFmtId="0" fontId="55" fillId="39" borderId="60" xfId="169" applyFont="1" applyFill="1" applyBorder="1" applyAlignment="1">
      <alignment horizontal="center" vertical="center"/>
    </xf>
    <xf numFmtId="0" fontId="55" fillId="39" borderId="77" xfId="169" applyFont="1" applyFill="1" applyBorder="1" applyAlignment="1">
      <alignment horizontal="center" vertical="center"/>
    </xf>
    <xf numFmtId="0" fontId="54" fillId="45" borderId="11" xfId="169" applyFont="1" applyFill="1" applyBorder="1" applyAlignment="1">
      <alignment horizontal="center" vertical="center"/>
    </xf>
    <xf numFmtId="0" fontId="54" fillId="45" borderId="13" xfId="169" applyFont="1" applyFill="1" applyBorder="1" applyAlignment="1">
      <alignment horizontal="center" vertical="center"/>
    </xf>
    <xf numFmtId="0" fontId="56" fillId="0" borderId="11" xfId="170" applyFont="1" applyBorder="1" applyAlignment="1">
      <alignment horizontal="center" vertical="center"/>
    </xf>
    <xf numFmtId="0" fontId="56" fillId="0" borderId="39" xfId="170" applyFont="1" applyBorder="1" applyAlignment="1">
      <alignment horizontal="center" vertical="center"/>
    </xf>
    <xf numFmtId="0" fontId="56" fillId="0" borderId="22" xfId="169" applyFont="1" applyBorder="1" applyAlignment="1">
      <alignment horizontal="left" vertical="center" shrinkToFit="1"/>
    </xf>
    <xf numFmtId="0" fontId="56" fillId="0" borderId="18" xfId="169" applyFont="1" applyBorder="1" applyAlignment="1">
      <alignment horizontal="left" vertical="center" shrinkToFit="1"/>
    </xf>
    <xf numFmtId="0" fontId="56" fillId="0" borderId="21" xfId="169" applyFont="1" applyBorder="1" applyAlignment="1">
      <alignment horizontal="left" vertical="center" shrinkToFit="1"/>
    </xf>
    <xf numFmtId="0" fontId="56" fillId="0" borderId="12" xfId="169" applyFont="1" applyBorder="1" applyAlignment="1">
      <alignment horizontal="left" vertical="center" shrinkToFit="1"/>
    </xf>
    <xf numFmtId="0" fontId="50" fillId="0" borderId="70" xfId="170" applyFont="1" applyBorder="1" applyAlignment="1">
      <alignment horizontal="left" vertical="center" wrapText="1"/>
    </xf>
    <xf numFmtId="0" fontId="50" fillId="0" borderId="71" xfId="170" applyFont="1" applyBorder="1" applyAlignment="1">
      <alignment horizontal="left" vertical="center" wrapText="1"/>
    </xf>
    <xf numFmtId="0" fontId="50" fillId="0" borderId="72" xfId="170" applyFont="1" applyBorder="1" applyAlignment="1">
      <alignment horizontal="left" vertical="center" wrapText="1"/>
    </xf>
    <xf numFmtId="0" fontId="50" fillId="0" borderId="15" xfId="170" applyFont="1" applyBorder="1" applyAlignment="1">
      <alignment horizontal="left" vertical="center" wrapText="1"/>
    </xf>
    <xf numFmtId="0" fontId="50" fillId="0" borderId="17" xfId="170" applyFont="1" applyBorder="1" applyAlignment="1">
      <alignment horizontal="left" vertical="center" wrapText="1"/>
    </xf>
    <xf numFmtId="0" fontId="50" fillId="0" borderId="18" xfId="170" applyFont="1" applyBorder="1" applyAlignment="1">
      <alignment horizontal="left" vertical="center" wrapText="1"/>
    </xf>
    <xf numFmtId="0" fontId="46" fillId="42" borderId="48" xfId="169" applyFont="1" applyFill="1" applyBorder="1" applyAlignment="1">
      <alignment horizontal="center" vertical="center"/>
    </xf>
    <xf numFmtId="0" fontId="46" fillId="42" borderId="49" xfId="169" applyFont="1" applyFill="1" applyBorder="1" applyAlignment="1">
      <alignment horizontal="center" vertical="center"/>
    </xf>
    <xf numFmtId="0" fontId="46" fillId="42" borderId="50" xfId="169" applyFont="1" applyFill="1" applyBorder="1" applyAlignment="1">
      <alignment horizontal="center" vertical="center"/>
    </xf>
    <xf numFmtId="0" fontId="58" fillId="0" borderId="11" xfId="169" applyFont="1" applyBorder="1" applyAlignment="1">
      <alignment horizontal="center" vertical="center" wrapText="1"/>
    </xf>
    <xf numFmtId="0" fontId="58" fillId="0" borderId="13" xfId="169" applyFont="1" applyBorder="1" applyAlignment="1">
      <alignment horizontal="center" vertical="center" wrapText="1"/>
    </xf>
    <xf numFmtId="0" fontId="58" fillId="0" borderId="51" xfId="169" applyFont="1" applyBorder="1" applyAlignment="1">
      <alignment horizontal="center" vertical="center" wrapText="1"/>
    </xf>
    <xf numFmtId="0" fontId="58" fillId="0" borderId="44" xfId="169" applyFont="1" applyBorder="1" applyAlignment="1">
      <alignment horizontal="center" vertical="center" wrapText="1"/>
    </xf>
    <xf numFmtId="0" fontId="58" fillId="0" borderId="47" xfId="169" applyFont="1" applyBorder="1" applyAlignment="1">
      <alignment horizontal="center" vertical="center" wrapText="1"/>
    </xf>
    <xf numFmtId="0" fontId="58" fillId="0" borderId="52" xfId="169" applyFont="1" applyBorder="1" applyAlignment="1">
      <alignment horizontal="center" vertical="center" wrapText="1"/>
    </xf>
    <xf numFmtId="0" fontId="52" fillId="0" borderId="45" xfId="169" applyFont="1" applyBorder="1" applyAlignment="1">
      <alignment horizontal="center" vertical="center"/>
    </xf>
    <xf numFmtId="0" fontId="52" fillId="0" borderId="42" xfId="169" applyFont="1" applyBorder="1" applyAlignment="1">
      <alignment horizontal="center" vertical="center"/>
    </xf>
    <xf numFmtId="0" fontId="52" fillId="0" borderId="43" xfId="169" applyFont="1" applyBorder="1" applyAlignment="1">
      <alignment horizontal="center" vertical="center"/>
    </xf>
    <xf numFmtId="0" fontId="52" fillId="38" borderId="46" xfId="169" applyFont="1" applyFill="1" applyBorder="1" applyAlignment="1">
      <alignment horizontal="center" vertical="center" wrapText="1"/>
    </xf>
    <xf numFmtId="0" fontId="52" fillId="38" borderId="19" xfId="169" applyFont="1" applyFill="1" applyBorder="1" applyAlignment="1">
      <alignment horizontal="center" vertical="center"/>
    </xf>
    <xf numFmtId="0" fontId="52" fillId="38" borderId="14" xfId="169" applyFont="1" applyFill="1" applyBorder="1" applyAlignment="1">
      <alignment horizontal="center" vertical="center"/>
    </xf>
    <xf numFmtId="176" fontId="52" fillId="39" borderId="46" xfId="0" applyNumberFormat="1" applyFont="1" applyFill="1" applyBorder="1" applyAlignment="1">
      <alignment horizontal="center" vertical="center" wrapText="1"/>
    </xf>
    <xf numFmtId="176" fontId="52" fillId="39" borderId="19" xfId="0" applyNumberFormat="1" applyFont="1" applyFill="1" applyBorder="1" applyAlignment="1">
      <alignment horizontal="center" vertical="center"/>
    </xf>
    <xf numFmtId="176" fontId="52" fillId="39" borderId="14" xfId="0" applyNumberFormat="1" applyFont="1" applyFill="1" applyBorder="1" applyAlignment="1">
      <alignment horizontal="center" vertical="center"/>
    </xf>
    <xf numFmtId="0" fontId="52" fillId="38" borderId="46" xfId="169" applyFont="1" applyFill="1" applyBorder="1" applyAlignment="1">
      <alignment horizontal="center" vertical="center"/>
    </xf>
    <xf numFmtId="0" fontId="52" fillId="39" borderId="46" xfId="169" applyFont="1" applyFill="1" applyBorder="1" applyAlignment="1">
      <alignment horizontal="center" vertical="center" wrapText="1"/>
    </xf>
    <xf numFmtId="0" fontId="52" fillId="39" borderId="19" xfId="169" applyFont="1" applyFill="1" applyBorder="1" applyAlignment="1">
      <alignment horizontal="center" vertical="center"/>
    </xf>
    <xf numFmtId="0" fontId="52" fillId="39" borderId="14" xfId="169" applyFont="1" applyFill="1" applyBorder="1" applyAlignment="1">
      <alignment horizontal="center" vertical="center"/>
    </xf>
    <xf numFmtId="0" fontId="52" fillId="38" borderId="19" xfId="169" applyFont="1" applyFill="1" applyBorder="1" applyAlignment="1">
      <alignment horizontal="center" vertical="center" wrapText="1"/>
    </xf>
    <xf numFmtId="0" fontId="52" fillId="38" borderId="14" xfId="169" applyFont="1" applyFill="1" applyBorder="1" applyAlignment="1">
      <alignment horizontal="center" vertical="center" wrapText="1"/>
    </xf>
    <xf numFmtId="38" fontId="52" fillId="39" borderId="46" xfId="102" applyFont="1" applyFill="1" applyBorder="1" applyAlignment="1" applyProtection="1">
      <alignment horizontal="center" vertical="center" wrapText="1"/>
    </xf>
    <xf numFmtId="38" fontId="52" fillId="39" borderId="19" xfId="102" applyFont="1" applyFill="1" applyBorder="1" applyAlignment="1" applyProtection="1">
      <alignment horizontal="center" vertical="center" wrapText="1"/>
    </xf>
    <xf numFmtId="38" fontId="52" fillId="39" borderId="14" xfId="102" applyFont="1" applyFill="1" applyBorder="1" applyAlignment="1" applyProtection="1">
      <alignment horizontal="center" vertical="center" wrapText="1"/>
    </xf>
    <xf numFmtId="0" fontId="52" fillId="39" borderId="35" xfId="0" applyFont="1" applyFill="1" applyBorder="1" applyAlignment="1">
      <alignment horizontal="center" vertical="center"/>
    </xf>
    <xf numFmtId="0" fontId="52" fillId="39" borderId="23" xfId="0" applyFont="1" applyFill="1" applyBorder="1" applyAlignment="1">
      <alignment horizontal="center" vertical="center"/>
    </xf>
    <xf numFmtId="0" fontId="52" fillId="39" borderId="15" xfId="0" applyFont="1" applyFill="1" applyBorder="1" applyAlignment="1">
      <alignment horizontal="center" vertical="center"/>
    </xf>
    <xf numFmtId="0" fontId="52" fillId="39" borderId="17" xfId="0" applyFont="1" applyFill="1" applyBorder="1" applyAlignment="1">
      <alignment horizontal="center" vertical="center"/>
    </xf>
    <xf numFmtId="0" fontId="52" fillId="39" borderId="36" xfId="0" applyFont="1" applyFill="1" applyBorder="1" applyAlignment="1">
      <alignment horizontal="center" vertical="center"/>
    </xf>
    <xf numFmtId="0" fontId="52" fillId="39" borderId="18" xfId="0" applyFont="1" applyFill="1" applyBorder="1" applyAlignment="1">
      <alignment horizontal="center" vertical="center"/>
    </xf>
    <xf numFmtId="0" fontId="52" fillId="39" borderId="36" xfId="0" applyFont="1" applyFill="1" applyBorder="1" applyAlignment="1">
      <alignment horizontal="center" vertical="center" wrapText="1"/>
    </xf>
    <xf numFmtId="0" fontId="52" fillId="39" borderId="16" xfId="0" applyFont="1" applyFill="1" applyBorder="1" applyAlignment="1">
      <alignment horizontal="center" vertical="center"/>
    </xf>
    <xf numFmtId="0" fontId="52" fillId="39" borderId="14" xfId="0" applyFont="1" applyFill="1" applyBorder="1" applyAlignment="1">
      <alignment horizontal="center" vertical="center"/>
    </xf>
    <xf numFmtId="0" fontId="50" fillId="37" borderId="23" xfId="169" applyFont="1" applyFill="1" applyBorder="1" applyAlignment="1">
      <alignment horizontal="center" vertical="center"/>
    </xf>
    <xf numFmtId="0" fontId="50" fillId="37" borderId="24" xfId="169" applyFont="1" applyFill="1" applyBorder="1" applyAlignment="1">
      <alignment horizontal="center" vertical="center"/>
    </xf>
    <xf numFmtId="0" fontId="50" fillId="37" borderId="0" xfId="169" applyFont="1" applyFill="1" applyAlignment="1">
      <alignment horizontal="center" vertical="center"/>
    </xf>
    <xf numFmtId="0" fontId="50" fillId="37" borderId="25" xfId="169" applyFont="1" applyFill="1" applyBorder="1" applyAlignment="1">
      <alignment horizontal="center" vertical="center"/>
    </xf>
    <xf numFmtId="0" fontId="50" fillId="37" borderId="17" xfId="169" applyFont="1" applyFill="1" applyBorder="1" applyAlignment="1">
      <alignment horizontal="center" vertical="center"/>
    </xf>
    <xf numFmtId="0" fontId="50" fillId="37" borderId="32" xfId="169" applyFont="1" applyFill="1" applyBorder="1" applyAlignment="1">
      <alignment horizontal="center" vertical="center"/>
    </xf>
    <xf numFmtId="0" fontId="51" fillId="39" borderId="11" xfId="169" applyFont="1" applyFill="1" applyBorder="1" applyAlignment="1">
      <alignment horizontal="center" vertical="center"/>
    </xf>
    <xf numFmtId="0" fontId="51" fillId="39" borderId="12" xfId="169" applyFont="1" applyFill="1" applyBorder="1" applyAlignment="1">
      <alignment horizontal="center" vertical="center"/>
    </xf>
    <xf numFmtId="0" fontId="51" fillId="39" borderId="13" xfId="169" applyFont="1" applyFill="1" applyBorder="1" applyAlignment="1">
      <alignment horizontal="center" vertical="center"/>
    </xf>
    <xf numFmtId="0" fontId="51" fillId="34" borderId="44" xfId="169" applyFont="1" applyFill="1" applyBorder="1" applyAlignment="1">
      <alignment horizontal="center" vertical="center"/>
    </xf>
    <xf numFmtId="0" fontId="51" fillId="34" borderId="41" xfId="169" applyFont="1" applyFill="1" applyBorder="1" applyAlignment="1">
      <alignment horizontal="center" vertical="center"/>
    </xf>
    <xf numFmtId="0" fontId="51" fillId="33" borderId="44" xfId="169" applyFont="1" applyFill="1" applyBorder="1" applyAlignment="1">
      <alignment horizontal="center" vertical="center"/>
    </xf>
    <xf numFmtId="0" fontId="51" fillId="33" borderId="41" xfId="169" applyFont="1" applyFill="1" applyBorder="1" applyAlignment="1">
      <alignment horizontal="center" vertical="center"/>
    </xf>
    <xf numFmtId="0" fontId="52" fillId="39" borderId="46" xfId="0" applyFont="1" applyFill="1" applyBorder="1" applyAlignment="1">
      <alignment horizontal="center" vertical="center"/>
    </xf>
    <xf numFmtId="0" fontId="52" fillId="39" borderId="19" xfId="0" applyFont="1" applyFill="1" applyBorder="1" applyAlignment="1">
      <alignment horizontal="center" vertical="center"/>
    </xf>
    <xf numFmtId="0" fontId="52" fillId="39" borderId="58" xfId="169" applyFont="1" applyFill="1" applyBorder="1" applyAlignment="1">
      <alignment horizontal="center" vertical="center"/>
    </xf>
    <xf numFmtId="0" fontId="52" fillId="39" borderId="59" xfId="169" applyFont="1" applyFill="1" applyBorder="1" applyAlignment="1">
      <alignment horizontal="center" vertical="center"/>
    </xf>
    <xf numFmtId="0" fontId="52" fillId="39" borderId="10" xfId="169" applyFont="1" applyFill="1" applyBorder="1" applyAlignment="1">
      <alignment horizontal="center" vertical="center" wrapText="1"/>
    </xf>
    <xf numFmtId="0" fontId="52" fillId="39" borderId="11" xfId="169" applyFont="1" applyFill="1" applyBorder="1" applyAlignment="1">
      <alignment horizontal="center" vertical="center" wrapText="1"/>
    </xf>
    <xf numFmtId="38" fontId="52" fillId="39" borderId="19" xfId="102" applyFont="1" applyFill="1" applyBorder="1" applyAlignment="1" applyProtection="1">
      <alignment horizontal="center" vertical="center"/>
    </xf>
    <xf numFmtId="38" fontId="52" fillId="39" borderId="14" xfId="102" applyFont="1" applyFill="1" applyBorder="1" applyAlignment="1" applyProtection="1">
      <alignment horizontal="center" vertical="center"/>
    </xf>
    <xf numFmtId="0" fontId="52" fillId="39" borderId="45" xfId="169" applyFont="1" applyFill="1" applyBorder="1" applyAlignment="1">
      <alignment horizontal="center" vertical="center" wrapText="1"/>
    </xf>
    <xf numFmtId="0" fontId="52" fillId="39" borderId="42" xfId="169" applyFont="1" applyFill="1" applyBorder="1" applyAlignment="1">
      <alignment horizontal="center" vertical="center" wrapText="1"/>
    </xf>
    <xf numFmtId="0" fontId="52" fillId="39" borderId="43" xfId="169" applyFont="1" applyFill="1" applyBorder="1" applyAlignment="1">
      <alignment horizontal="center" vertical="center" wrapText="1"/>
    </xf>
    <xf numFmtId="0" fontId="52" fillId="39" borderId="75" xfId="169" applyFont="1" applyFill="1" applyBorder="1" applyAlignment="1">
      <alignment horizontal="center" vertical="center" wrapText="1"/>
    </xf>
    <xf numFmtId="0" fontId="52" fillId="39" borderId="58" xfId="169" applyFont="1" applyFill="1" applyBorder="1" applyAlignment="1">
      <alignment horizontal="center" vertical="center" wrapText="1"/>
    </xf>
    <xf numFmtId="0" fontId="52" fillId="39" borderId="59" xfId="169" applyFont="1" applyFill="1" applyBorder="1" applyAlignment="1">
      <alignment horizontal="center" vertical="center" wrapText="1"/>
    </xf>
    <xf numFmtId="0" fontId="52" fillId="39" borderId="19" xfId="169" applyFont="1" applyFill="1" applyBorder="1" applyAlignment="1">
      <alignment horizontal="center" vertical="center" wrapText="1"/>
    </xf>
    <xf numFmtId="0" fontId="52" fillId="39" borderId="14" xfId="169" applyFont="1" applyFill="1" applyBorder="1" applyAlignment="1">
      <alignment horizontal="center" vertical="center" wrapText="1"/>
    </xf>
    <xf numFmtId="0" fontId="52" fillId="39" borderId="15" xfId="169" applyFont="1" applyFill="1" applyBorder="1" applyAlignment="1">
      <alignment horizontal="center" vertical="center" wrapText="1"/>
    </xf>
    <xf numFmtId="0" fontId="52" fillId="39" borderId="20" xfId="169" applyFont="1" applyFill="1" applyBorder="1" applyAlignment="1">
      <alignment horizontal="center" vertical="center" wrapText="1"/>
    </xf>
    <xf numFmtId="0" fontId="52" fillId="39" borderId="16" xfId="169" applyFont="1" applyFill="1" applyBorder="1" applyAlignment="1">
      <alignment horizontal="center" vertical="center" wrapText="1"/>
    </xf>
    <xf numFmtId="0" fontId="56" fillId="0" borderId="13" xfId="170" applyFont="1" applyBorder="1" applyAlignment="1">
      <alignment horizontal="center" vertical="center"/>
    </xf>
    <xf numFmtId="0" fontId="56" fillId="0" borderId="22" xfId="170" applyFont="1" applyBorder="1" applyAlignment="1" applyProtection="1">
      <alignment horizontal="left" vertical="center" shrinkToFit="1"/>
      <protection locked="0"/>
    </xf>
    <xf numFmtId="0" fontId="56" fillId="0" borderId="18" xfId="170" applyFont="1" applyBorder="1" applyAlignment="1" applyProtection="1">
      <alignment horizontal="left" vertical="center" shrinkToFit="1"/>
      <protection locked="0"/>
    </xf>
    <xf numFmtId="0" fontId="54" fillId="45" borderId="17" xfId="169" applyFont="1" applyFill="1" applyBorder="1" applyAlignment="1">
      <alignment horizontal="center" vertical="center"/>
    </xf>
    <xf numFmtId="0" fontId="56" fillId="0" borderId="21" xfId="170" applyFont="1" applyBorder="1" applyAlignment="1" applyProtection="1">
      <alignment horizontal="left" vertical="center" shrinkToFit="1"/>
      <protection locked="0"/>
    </xf>
    <xf numFmtId="0" fontId="56" fillId="0" borderId="12" xfId="170" applyFont="1" applyBorder="1" applyAlignment="1" applyProtection="1">
      <alignment horizontal="left" vertical="center" shrinkToFit="1"/>
      <protection locked="0"/>
    </xf>
    <xf numFmtId="0" fontId="46" fillId="42" borderId="67" xfId="169" applyFont="1" applyFill="1" applyBorder="1" applyAlignment="1">
      <alignment horizontal="center" vertical="center"/>
    </xf>
    <xf numFmtId="0" fontId="46" fillId="42" borderId="17" xfId="169" applyFont="1" applyFill="1" applyBorder="1" applyAlignment="1">
      <alignment horizontal="center" vertical="center"/>
    </xf>
    <xf numFmtId="0" fontId="46" fillId="42" borderId="32" xfId="169" applyFont="1" applyFill="1" applyBorder="1" applyAlignment="1">
      <alignment horizontal="center" vertical="center"/>
    </xf>
    <xf numFmtId="0" fontId="78" fillId="0" borderId="0" xfId="169" applyFont="1" applyAlignment="1">
      <alignment horizontal="center" vertical="center" wrapText="1" readingOrder="1"/>
    </xf>
    <xf numFmtId="0" fontId="78" fillId="0" borderId="0" xfId="169" applyFont="1" applyAlignment="1">
      <alignment horizontal="left" vertical="center" wrapText="1" readingOrder="1"/>
    </xf>
    <xf numFmtId="0" fontId="79" fillId="0" borderId="0" xfId="169" applyFont="1" applyAlignment="1">
      <alignment vertical="center" wrapText="1"/>
    </xf>
    <xf numFmtId="0" fontId="32" fillId="0" borderId="53" xfId="179" applyFont="1" applyBorder="1" applyAlignment="1">
      <alignment horizontal="center" vertical="top" wrapText="1"/>
    </xf>
    <xf numFmtId="0" fontId="32" fillId="0" borderId="19" xfId="179" applyFont="1" applyBorder="1" applyAlignment="1">
      <alignment horizontal="center" vertical="top" wrapText="1"/>
    </xf>
    <xf numFmtId="0" fontId="32" fillId="0" borderId="14" xfId="179" applyFont="1" applyBorder="1" applyAlignment="1">
      <alignment horizontal="center" vertical="top" wrapText="1"/>
    </xf>
    <xf numFmtId="0" fontId="77" fillId="0" borderId="53" xfId="179" applyFont="1" applyBorder="1" applyAlignment="1">
      <alignment vertical="center" wrapText="1"/>
    </xf>
    <xf numFmtId="0" fontId="77" fillId="0" borderId="19" xfId="179" applyFont="1" applyBorder="1" applyAlignment="1">
      <alignment vertical="center" wrapText="1"/>
    </xf>
    <xf numFmtId="0" fontId="77" fillId="0" borderId="14" xfId="179" applyFont="1" applyBorder="1" applyAlignment="1">
      <alignment vertical="center" wrapText="1"/>
    </xf>
    <xf numFmtId="0" fontId="60" fillId="46" borderId="63" xfId="0" applyFont="1" applyFill="1" applyBorder="1" applyAlignment="1">
      <alignment horizontal="center" vertical="center" wrapText="1" readingOrder="1"/>
    </xf>
    <xf numFmtId="0" fontId="60" fillId="46" borderId="64" xfId="0" applyFont="1" applyFill="1" applyBorder="1" applyAlignment="1">
      <alignment horizontal="center" vertical="center" wrapText="1" readingOrder="1"/>
    </xf>
    <xf numFmtId="0" fontId="60" fillId="46" borderId="62" xfId="0" applyFont="1" applyFill="1" applyBorder="1" applyAlignment="1">
      <alignment horizontal="center" vertical="center" wrapText="1" readingOrder="1"/>
    </xf>
    <xf numFmtId="0" fontId="59" fillId="46" borderId="63" xfId="0" applyFont="1" applyFill="1" applyBorder="1" applyAlignment="1">
      <alignment horizontal="center" vertical="center" wrapText="1" readingOrder="1"/>
    </xf>
    <xf numFmtId="0" fontId="59" fillId="46" borderId="64" xfId="0" applyFont="1" applyFill="1" applyBorder="1" applyAlignment="1">
      <alignment horizontal="center" vertical="center" wrapText="1" readingOrder="1"/>
    </xf>
    <xf numFmtId="0" fontId="59" fillId="46" borderId="62" xfId="0" applyFont="1" applyFill="1" applyBorder="1" applyAlignment="1">
      <alignment horizontal="center" vertical="center" wrapText="1" readingOrder="1"/>
    </xf>
    <xf numFmtId="0" fontId="60" fillId="46" borderId="63" xfId="0" applyFont="1" applyFill="1" applyBorder="1" applyAlignment="1">
      <alignment horizontal="left" vertical="center" wrapText="1" readingOrder="1"/>
    </xf>
    <xf numFmtId="0" fontId="60" fillId="46" borderId="64" xfId="0" applyFont="1" applyFill="1" applyBorder="1" applyAlignment="1">
      <alignment horizontal="left" vertical="center" wrapText="1" readingOrder="1"/>
    </xf>
    <xf numFmtId="0" fontId="60" fillId="46" borderId="62" xfId="0" applyFont="1" applyFill="1" applyBorder="1" applyAlignment="1">
      <alignment horizontal="left" vertical="center" wrapText="1" readingOrder="1"/>
    </xf>
    <xf numFmtId="49" fontId="51" fillId="33" borderId="10" xfId="102" applyNumberFormat="1" applyFont="1" applyFill="1" applyBorder="1" applyAlignment="1" applyProtection="1">
      <alignment horizontal="center" vertical="center" shrinkToFit="1"/>
    </xf>
    <xf numFmtId="180" fontId="51" fillId="33" borderId="10" xfId="178" applyNumberFormat="1" applyFont="1" applyFill="1" applyBorder="1" applyAlignment="1" applyProtection="1">
      <alignment horizontal="center" vertical="center" shrinkToFi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7000000}"/>
    <cellStyle name="パーセント 2 2" xfId="72" xr:uid="{00000000-0005-0000-0000-000038000000}"/>
    <cellStyle name="パーセント 2 2 2" xfId="73" xr:uid="{00000000-0005-0000-0000-000039000000}"/>
    <cellStyle name="パーセント 2 2 2 2" xfId="74" xr:uid="{00000000-0005-0000-0000-00003A000000}"/>
    <cellStyle name="パーセント 2 2 2 3" xfId="75" xr:uid="{00000000-0005-0000-0000-00003B000000}"/>
    <cellStyle name="パーセント 2 2 3" xfId="76" xr:uid="{00000000-0005-0000-0000-00003C000000}"/>
    <cellStyle name="パーセント 2 2 3 2" xfId="77" xr:uid="{00000000-0005-0000-0000-00003D000000}"/>
    <cellStyle name="パーセント 2 2 3 3" xfId="78" xr:uid="{00000000-0005-0000-0000-00003E000000}"/>
    <cellStyle name="パーセント 2 2 4" xfId="79" xr:uid="{00000000-0005-0000-0000-00003F000000}"/>
    <cellStyle name="パーセント 2 2 4 2" xfId="80" xr:uid="{00000000-0005-0000-0000-000040000000}"/>
    <cellStyle name="パーセント 2 2 4 3" xfId="81" xr:uid="{00000000-0005-0000-0000-000041000000}"/>
    <cellStyle name="パーセント 2 2 5" xfId="82" xr:uid="{00000000-0005-0000-0000-000042000000}"/>
    <cellStyle name="パーセント 2 2 6" xfId="83" xr:uid="{00000000-0005-0000-0000-000043000000}"/>
    <cellStyle name="パーセント 2 3" xfId="84" xr:uid="{00000000-0005-0000-0000-000044000000}"/>
    <cellStyle name="パーセント 2 3 2" xfId="85" xr:uid="{00000000-0005-0000-0000-000045000000}"/>
    <cellStyle name="パーセント 2 3 3" xfId="86" xr:uid="{00000000-0005-0000-0000-000046000000}"/>
    <cellStyle name="パーセント 2 4" xfId="87" xr:uid="{00000000-0005-0000-0000-000047000000}"/>
    <cellStyle name="パーセント 2 4 2" xfId="88" xr:uid="{00000000-0005-0000-0000-000048000000}"/>
    <cellStyle name="パーセント 2 4 3" xfId="89" xr:uid="{00000000-0005-0000-0000-000049000000}"/>
    <cellStyle name="パーセント 2 5" xfId="90" xr:uid="{00000000-0005-0000-0000-00004A000000}"/>
    <cellStyle name="パーセント 2 5 2" xfId="91" xr:uid="{00000000-0005-0000-0000-00004B000000}"/>
    <cellStyle name="パーセント 2 5 3" xfId="92" xr:uid="{00000000-0005-0000-0000-00004C000000}"/>
    <cellStyle name="パーセント 2 6" xfId="93" xr:uid="{00000000-0005-0000-0000-00004D000000}"/>
    <cellStyle name="パーセント 2 7" xfId="94" xr:uid="{00000000-0005-0000-0000-00004E000000}"/>
    <cellStyle name="ハイパーリンク" xfId="181" builtinId="8"/>
    <cellStyle name="ハイパーリンク 2" xfId="95" xr:uid="{00000000-0005-0000-0000-000050000000}"/>
    <cellStyle name="ハイパーリンク 3" xfId="96" xr:uid="{00000000-0005-0000-0000-000051000000}"/>
    <cellStyle name="ハイパーリンク 3 2" xfId="180" xr:uid="{0F791DA9-9682-4648-B99D-CE5FF2B81DFA}"/>
    <cellStyle name="メモ" xfId="15" builtinId="10" customBuiltin="1"/>
    <cellStyle name="メモ 2" xfId="97" xr:uid="{00000000-0005-0000-0000-000053000000}"/>
    <cellStyle name="リンク セル" xfId="12" builtinId="24" customBuiltin="1"/>
    <cellStyle name="リンク セル 2" xfId="98" xr:uid="{00000000-0005-0000-0000-000055000000}"/>
    <cellStyle name="悪い" xfId="7" builtinId="27" customBuiltin="1"/>
    <cellStyle name="悪い 2" xfId="99" xr:uid="{00000000-0005-0000-0000-000057000000}"/>
    <cellStyle name="計算" xfId="11" builtinId="22" customBuiltin="1"/>
    <cellStyle name="計算 2" xfId="100" xr:uid="{00000000-0005-0000-0000-000059000000}"/>
    <cellStyle name="警告文" xfId="14" builtinId="11" customBuiltin="1"/>
    <cellStyle name="警告文 2" xfId="101" xr:uid="{00000000-0005-0000-0000-00005B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3000000}"/>
    <cellStyle name="入力" xfId="9" builtinId="20" customBuiltin="1"/>
    <cellStyle name="入力 2" xfId="118" xr:uid="{00000000-0005-0000-0000-000075000000}"/>
    <cellStyle name="標準" xfId="0" builtinId="0"/>
    <cellStyle name="標準 2" xfId="43" xr:uid="{00000000-0005-0000-0000-000077000000}"/>
    <cellStyle name="標準 2 2" xfId="42" xr:uid="{00000000-0005-0000-0000-000078000000}"/>
    <cellStyle name="標準 2 2 2" xfId="119" xr:uid="{00000000-0005-0000-0000-000079000000}"/>
    <cellStyle name="標準 2 2 2 2" xfId="120" xr:uid="{00000000-0005-0000-0000-00007A000000}"/>
    <cellStyle name="標準 2 2 2 2 2" xfId="121" xr:uid="{00000000-0005-0000-0000-00007B000000}"/>
    <cellStyle name="標準 2 2 2 2 3" xfId="122" xr:uid="{00000000-0005-0000-0000-00007C000000}"/>
    <cellStyle name="標準 2 2 2 3" xfId="123" xr:uid="{00000000-0005-0000-0000-00007D000000}"/>
    <cellStyle name="標準 2 2 2 3 2" xfId="124" xr:uid="{00000000-0005-0000-0000-00007E000000}"/>
    <cellStyle name="標準 2 2 2 3 3" xfId="125" xr:uid="{00000000-0005-0000-0000-00007F000000}"/>
    <cellStyle name="標準 2 2 2 4" xfId="126" xr:uid="{00000000-0005-0000-0000-000080000000}"/>
    <cellStyle name="標準 2 2 2 4 2" xfId="127" xr:uid="{00000000-0005-0000-0000-000081000000}"/>
    <cellStyle name="標準 2 2 2 4 3" xfId="128" xr:uid="{00000000-0005-0000-0000-000082000000}"/>
    <cellStyle name="標準 2 2 2 5" xfId="129" xr:uid="{00000000-0005-0000-0000-000083000000}"/>
    <cellStyle name="標準 2 2 2 6" xfId="130" xr:uid="{00000000-0005-0000-0000-000084000000}"/>
    <cellStyle name="標準 2 2 3" xfId="131" xr:uid="{00000000-0005-0000-0000-000085000000}"/>
    <cellStyle name="標準 2 2 3 2" xfId="132" xr:uid="{00000000-0005-0000-0000-000086000000}"/>
    <cellStyle name="標準 2 2 3 3" xfId="133" xr:uid="{00000000-0005-0000-0000-000087000000}"/>
    <cellStyle name="標準 2 2 4" xfId="134" xr:uid="{00000000-0005-0000-0000-000088000000}"/>
    <cellStyle name="標準 2 2 4 2" xfId="135" xr:uid="{00000000-0005-0000-0000-000089000000}"/>
    <cellStyle name="標準 2 2 4 3" xfId="136" xr:uid="{00000000-0005-0000-0000-00008A000000}"/>
    <cellStyle name="標準 2 2 5" xfId="137" xr:uid="{00000000-0005-0000-0000-00008B000000}"/>
    <cellStyle name="標準 2 2 5 2" xfId="138" xr:uid="{00000000-0005-0000-0000-00008C000000}"/>
    <cellStyle name="標準 2 2 5 3" xfId="139" xr:uid="{00000000-0005-0000-0000-00008D000000}"/>
    <cellStyle name="標準 2 2 5 4" xfId="140" xr:uid="{00000000-0005-0000-0000-00008E000000}"/>
    <cellStyle name="標準 2 2 6" xfId="141" xr:uid="{00000000-0005-0000-0000-00008F000000}"/>
    <cellStyle name="標準 2 2 7" xfId="142" xr:uid="{00000000-0005-0000-0000-000090000000}"/>
    <cellStyle name="標準 2 3" xfId="143" xr:uid="{00000000-0005-0000-0000-000091000000}"/>
    <cellStyle name="標準 2 4" xfId="144" xr:uid="{00000000-0005-0000-0000-000092000000}"/>
    <cellStyle name="標準 3" xfId="145" xr:uid="{00000000-0005-0000-0000-000093000000}"/>
    <cellStyle name="標準 3 2" xfId="146" xr:uid="{00000000-0005-0000-0000-000094000000}"/>
    <cellStyle name="標準 3 2 2" xfId="147" xr:uid="{00000000-0005-0000-0000-000095000000}"/>
    <cellStyle name="標準 3 2 2 2" xfId="148" xr:uid="{00000000-0005-0000-0000-000096000000}"/>
    <cellStyle name="標準 3 2 2 3" xfId="149" xr:uid="{00000000-0005-0000-0000-000097000000}"/>
    <cellStyle name="標準 3 2 3" xfId="150" xr:uid="{00000000-0005-0000-0000-000098000000}"/>
    <cellStyle name="標準 3 2 3 2" xfId="151" xr:uid="{00000000-0005-0000-0000-000099000000}"/>
    <cellStyle name="標準 3 2 3 3" xfId="152" xr:uid="{00000000-0005-0000-0000-00009A000000}"/>
    <cellStyle name="標準 3 2 4" xfId="153" xr:uid="{00000000-0005-0000-0000-00009B000000}"/>
    <cellStyle name="標準 3 2 4 2" xfId="154" xr:uid="{00000000-0005-0000-0000-00009C000000}"/>
    <cellStyle name="標準 3 2 4 3" xfId="155" xr:uid="{00000000-0005-0000-0000-00009D000000}"/>
    <cellStyle name="標準 3 2 5" xfId="156" xr:uid="{00000000-0005-0000-0000-00009E000000}"/>
    <cellStyle name="標準 3 2 6" xfId="157" xr:uid="{00000000-0005-0000-0000-00009F000000}"/>
    <cellStyle name="標準 3 3" xfId="158" xr:uid="{00000000-0005-0000-0000-0000A0000000}"/>
    <cellStyle name="標準 3 3 2" xfId="159" xr:uid="{00000000-0005-0000-0000-0000A1000000}"/>
    <cellStyle name="標準 3 3 3" xfId="160" xr:uid="{00000000-0005-0000-0000-0000A2000000}"/>
    <cellStyle name="標準 3 4" xfId="161" xr:uid="{00000000-0005-0000-0000-0000A3000000}"/>
    <cellStyle name="標準 3 4 2" xfId="162" xr:uid="{00000000-0005-0000-0000-0000A4000000}"/>
    <cellStyle name="標準 3 4 3" xfId="163" xr:uid="{00000000-0005-0000-0000-0000A5000000}"/>
    <cellStyle name="標準 3 5" xfId="164" xr:uid="{00000000-0005-0000-0000-0000A6000000}"/>
    <cellStyle name="標準 3 5 2" xfId="165" xr:uid="{00000000-0005-0000-0000-0000A7000000}"/>
    <cellStyle name="標準 3 5 3" xfId="166" xr:uid="{00000000-0005-0000-0000-0000A8000000}"/>
    <cellStyle name="標準 3 6" xfId="167" xr:uid="{00000000-0005-0000-0000-0000A9000000}"/>
    <cellStyle name="標準 3 7" xfId="168" xr:uid="{00000000-0005-0000-0000-0000AA000000}"/>
    <cellStyle name="標準 4" xfId="169" xr:uid="{00000000-0005-0000-0000-0000AB000000}"/>
    <cellStyle name="標準 4 2" xfId="170" xr:uid="{00000000-0005-0000-0000-0000AC000000}"/>
    <cellStyle name="標準 5" xfId="171" xr:uid="{00000000-0005-0000-0000-0000AD000000}"/>
    <cellStyle name="標準 6" xfId="172" xr:uid="{00000000-0005-0000-0000-0000AE000000}"/>
    <cellStyle name="標準 6 2" xfId="173" xr:uid="{00000000-0005-0000-0000-0000AF000000}"/>
    <cellStyle name="標準 7" xfId="174" xr:uid="{00000000-0005-0000-0000-0000B0000000}"/>
    <cellStyle name="標準 7 2" xfId="175" xr:uid="{00000000-0005-0000-0000-0000B1000000}"/>
    <cellStyle name="標準 8" xfId="179" xr:uid="{83A15B8F-FC68-4322-824D-9254DE32E59D}"/>
    <cellStyle name="良い" xfId="6" builtinId="26" customBuiltin="1"/>
    <cellStyle name="良い 2" xfId="176" xr:uid="{00000000-0005-0000-0000-0000B3000000}"/>
  </cellStyles>
  <dxfs count="30">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ont>
        <b/>
        <i val="0"/>
      </font>
      <fill>
        <patternFill>
          <bgColor rgb="FFFF0000"/>
        </patternFill>
      </fill>
    </dxf>
    <dxf>
      <fill>
        <patternFill>
          <bgColor rgb="FFFFC0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b/>
        <i val="0"/>
      </font>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19</xdr:col>
      <xdr:colOff>104768</xdr:colOff>
      <xdr:row>2</xdr:row>
      <xdr:rowOff>34636</xdr:rowOff>
    </xdr:from>
    <xdr:to>
      <xdr:col>23</xdr:col>
      <xdr:colOff>749870</xdr:colOff>
      <xdr:row>3</xdr:row>
      <xdr:rowOff>1117332</xdr:rowOff>
    </xdr:to>
    <xdr:grpSp>
      <xdr:nvGrpSpPr>
        <xdr:cNvPr id="2" name="グループ化 1">
          <a:extLst>
            <a:ext uri="{FF2B5EF4-FFF2-40B4-BE49-F238E27FC236}">
              <a16:creationId xmlns:a16="http://schemas.microsoft.com/office/drawing/2014/main" id="{45D32300-D099-47B7-90C3-EC9D320C612A}"/>
            </a:ext>
          </a:extLst>
        </xdr:cNvPr>
        <xdr:cNvGrpSpPr/>
      </xdr:nvGrpSpPr>
      <xdr:grpSpPr>
        <a:xfrm>
          <a:off x="37356177" y="2112818"/>
          <a:ext cx="6567920" cy="2658650"/>
          <a:chOff x="24658307" y="547688"/>
          <a:chExt cx="6520933" cy="2663598"/>
        </a:xfrm>
      </xdr:grpSpPr>
      <xdr:sp macro="" textlink="">
        <xdr:nvSpPr>
          <xdr:cNvPr id="3" name="正方形/長方形 2">
            <a:extLst>
              <a:ext uri="{FF2B5EF4-FFF2-40B4-BE49-F238E27FC236}">
                <a16:creationId xmlns:a16="http://schemas.microsoft.com/office/drawing/2014/main" id="{7E4EAA89-7675-4E58-B1CC-A03354915F9F}"/>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FA4F0E4F-2A06-4F61-8AEE-B253BD2CEC18}"/>
              </a:ext>
            </a:extLst>
          </xdr:cNvPr>
          <xdr:cNvGrpSpPr/>
        </xdr:nvGrpSpPr>
        <xdr:grpSpPr>
          <a:xfrm>
            <a:off x="25404125" y="849725"/>
            <a:ext cx="5414348" cy="514041"/>
            <a:chOff x="20796522" y="530440"/>
            <a:chExt cx="2535768" cy="313765"/>
          </a:xfrm>
        </xdr:grpSpPr>
        <xdr:sp macro="" textlink="">
          <xdr:nvSpPr>
            <xdr:cNvPr id="13" name="正方形/長方形 12">
              <a:extLst>
                <a:ext uri="{FF2B5EF4-FFF2-40B4-BE49-F238E27FC236}">
                  <a16:creationId xmlns:a16="http://schemas.microsoft.com/office/drawing/2014/main" id="{7DEBDB8E-167F-4CF2-88BB-FEB92F93B57A}"/>
                </a:ext>
              </a:extLst>
            </xdr:cNvPr>
            <xdr:cNvSpPr/>
          </xdr:nvSpPr>
          <xdr:spPr>
            <a:xfrm>
              <a:off x="20796522"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0F8A6A69-670B-4A90-ADA7-23CADD35DF60}"/>
                </a:ext>
              </a:extLst>
            </xdr:cNvPr>
            <xdr:cNvSpPr/>
          </xdr:nvSpPr>
          <xdr:spPr>
            <a:xfrm>
              <a:off x="21755217" y="530440"/>
              <a:ext cx="157707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6EBACA9-5464-4B42-8910-D9A1E2C20CB3}"/>
                </a:ext>
              </a:extLst>
            </xdr:cNvPr>
            <xdr:cNvCxnSpPr>
              <a:stCxn id="13" idx="3"/>
              <a:endCxn id="14" idx="1"/>
            </xdr:cNvCxnSpPr>
          </xdr:nvCxnSpPr>
          <xdr:spPr>
            <a:xfrm>
              <a:off x="21570411" y="687323"/>
              <a:ext cx="184806"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02FB58D-23B0-483B-BCCB-B9B7FE7C341F}"/>
              </a:ext>
            </a:extLst>
          </xdr:cNvPr>
          <xdr:cNvGrpSpPr/>
        </xdr:nvGrpSpPr>
        <xdr:grpSpPr>
          <a:xfrm>
            <a:off x="25404805" y="1584070"/>
            <a:ext cx="5415858" cy="514041"/>
            <a:chOff x="20808094" y="530440"/>
            <a:chExt cx="2536320" cy="313765"/>
          </a:xfrm>
        </xdr:grpSpPr>
        <xdr:sp macro="" textlink="">
          <xdr:nvSpPr>
            <xdr:cNvPr id="10" name="正方形/長方形 9">
              <a:extLst>
                <a:ext uri="{FF2B5EF4-FFF2-40B4-BE49-F238E27FC236}">
                  <a16:creationId xmlns:a16="http://schemas.microsoft.com/office/drawing/2014/main" id="{8F850132-E7A2-4B34-8338-C6BD0923B785}"/>
                </a:ext>
              </a:extLst>
            </xdr:cNvPr>
            <xdr:cNvSpPr/>
          </xdr:nvSpPr>
          <xdr:spPr>
            <a:xfrm>
              <a:off x="20808094"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941D352F-2C23-40D1-A3B3-DECA3FB6CB3C}"/>
                </a:ext>
              </a:extLst>
            </xdr:cNvPr>
            <xdr:cNvSpPr/>
          </xdr:nvSpPr>
          <xdr:spPr>
            <a:xfrm>
              <a:off x="21765385" y="530440"/>
              <a:ext cx="1579029"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F9200B2B-678E-480E-BAE3-2CB4C9F36BAC}"/>
                </a:ext>
              </a:extLst>
            </xdr:cNvPr>
            <xdr:cNvCxnSpPr>
              <a:stCxn id="10" idx="3"/>
              <a:endCxn id="11" idx="1"/>
            </xdr:cNvCxnSpPr>
          </xdr:nvCxnSpPr>
          <xdr:spPr>
            <a:xfrm>
              <a:off x="21581299" y="687323"/>
              <a:ext cx="184086"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EC4F5825-CC17-4CEA-AFDA-D9A8E9AE161C}"/>
              </a:ext>
            </a:extLst>
          </xdr:cNvPr>
          <xdr:cNvGrpSpPr/>
        </xdr:nvGrpSpPr>
        <xdr:grpSpPr>
          <a:xfrm>
            <a:off x="25404820" y="2326559"/>
            <a:ext cx="5423490" cy="513770"/>
            <a:chOff x="20808100" y="534306"/>
            <a:chExt cx="2539946" cy="315946"/>
          </a:xfrm>
        </xdr:grpSpPr>
        <xdr:sp macro="" textlink="">
          <xdr:nvSpPr>
            <xdr:cNvPr id="7" name="正方形/長方形 6">
              <a:extLst>
                <a:ext uri="{FF2B5EF4-FFF2-40B4-BE49-F238E27FC236}">
                  <a16:creationId xmlns:a16="http://schemas.microsoft.com/office/drawing/2014/main" id="{45A0E2C1-4E73-488A-A0DE-44ED47C38B05}"/>
                </a:ext>
              </a:extLst>
            </xdr:cNvPr>
            <xdr:cNvSpPr/>
          </xdr:nvSpPr>
          <xdr:spPr>
            <a:xfrm>
              <a:off x="20808100"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DB59F838-36EB-481B-A82E-A13BFDA15827}"/>
                </a:ext>
              </a:extLst>
            </xdr:cNvPr>
            <xdr:cNvSpPr/>
          </xdr:nvSpPr>
          <xdr:spPr>
            <a:xfrm>
              <a:off x="21761821" y="534306"/>
              <a:ext cx="1586225"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41BFFA7C-3053-4A7C-863B-C0E961A6A226}"/>
                </a:ext>
              </a:extLst>
            </xdr:cNvPr>
            <xdr:cNvCxnSpPr>
              <a:stCxn id="7" idx="3"/>
              <a:endCxn id="8" idx="1"/>
            </xdr:cNvCxnSpPr>
          </xdr:nvCxnSpPr>
          <xdr:spPr>
            <a:xfrm flipV="1">
              <a:off x="21581305" y="691596"/>
              <a:ext cx="180516" cy="177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41</xdr:col>
      <xdr:colOff>69273</xdr:colOff>
      <xdr:row>1</xdr:row>
      <xdr:rowOff>398317</xdr:rowOff>
    </xdr:from>
    <xdr:to>
      <xdr:col>61</xdr:col>
      <xdr:colOff>0</xdr:colOff>
      <xdr:row>2</xdr:row>
      <xdr:rowOff>764327</xdr:rowOff>
    </xdr:to>
    <xdr:sp macro="" textlink="">
      <xdr:nvSpPr>
        <xdr:cNvPr id="16" name="正方形/長方形 15">
          <a:extLst>
            <a:ext uri="{FF2B5EF4-FFF2-40B4-BE49-F238E27FC236}">
              <a16:creationId xmlns:a16="http://schemas.microsoft.com/office/drawing/2014/main" id="{F6E419FB-7A07-4BA8-B4E2-C25EBEE99E4A}"/>
            </a:ext>
          </a:extLst>
        </xdr:cNvPr>
        <xdr:cNvSpPr/>
      </xdr:nvSpPr>
      <xdr:spPr>
        <a:xfrm>
          <a:off x="56285823" y="903142"/>
          <a:ext cx="11493584" cy="17566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14</xdr:col>
      <xdr:colOff>20082</xdr:colOff>
      <xdr:row>1</xdr:row>
      <xdr:rowOff>17318</xdr:rowOff>
    </xdr:from>
    <xdr:to>
      <xdr:col>14</xdr:col>
      <xdr:colOff>617818</xdr:colOff>
      <xdr:row>3</xdr:row>
      <xdr:rowOff>1558636</xdr:rowOff>
    </xdr:to>
    <xdr:sp macro="" textlink="">
      <xdr:nvSpPr>
        <xdr:cNvPr id="18" name="右中かっこ 17">
          <a:extLst>
            <a:ext uri="{FF2B5EF4-FFF2-40B4-BE49-F238E27FC236}">
              <a16:creationId xmlns:a16="http://schemas.microsoft.com/office/drawing/2014/main" id="{9B31F2E3-A591-4338-9448-B05244EE7384}"/>
            </a:ext>
          </a:extLst>
        </xdr:cNvPr>
        <xdr:cNvSpPr/>
      </xdr:nvSpPr>
      <xdr:spPr>
        <a:xfrm>
          <a:off x="30222991" y="519545"/>
          <a:ext cx="597736" cy="469322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1197720</xdr:colOff>
      <xdr:row>0</xdr:row>
      <xdr:rowOff>121227</xdr:rowOff>
    </xdr:from>
    <xdr:to>
      <xdr:col>18</xdr:col>
      <xdr:colOff>1298867</xdr:colOff>
      <xdr:row>2</xdr:row>
      <xdr:rowOff>532684</xdr:rowOff>
    </xdr:to>
    <xdr:sp macro="" textlink="">
      <xdr:nvSpPr>
        <xdr:cNvPr id="19" name="吹き出し: 角を丸めた四角形 18">
          <a:extLst>
            <a:ext uri="{FF2B5EF4-FFF2-40B4-BE49-F238E27FC236}">
              <a16:creationId xmlns:a16="http://schemas.microsoft.com/office/drawing/2014/main" id="{D18E8C24-A5D3-43E8-BCE5-1C034189E80A}"/>
            </a:ext>
          </a:extLst>
        </xdr:cNvPr>
        <xdr:cNvSpPr/>
      </xdr:nvSpPr>
      <xdr:spPr>
        <a:xfrm>
          <a:off x="31400629" y="121227"/>
          <a:ext cx="5712238" cy="2489639"/>
        </a:xfrm>
        <a:prstGeom prst="wedgeRoundRectCallout">
          <a:avLst>
            <a:gd name="adj1" fmla="val -58635"/>
            <a:gd name="adj2" fmla="val 53706"/>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779318</xdr:colOff>
      <xdr:row>21</xdr:row>
      <xdr:rowOff>86591</xdr:rowOff>
    </xdr:from>
    <xdr:to>
      <xdr:col>3</xdr:col>
      <xdr:colOff>363682</xdr:colOff>
      <xdr:row>24</xdr:row>
      <xdr:rowOff>363682</xdr:rowOff>
    </xdr:to>
    <xdr:sp macro="" textlink="">
      <xdr:nvSpPr>
        <xdr:cNvPr id="21" name="吹き出し: 角を丸めた四角形 20">
          <a:extLst>
            <a:ext uri="{FF2B5EF4-FFF2-40B4-BE49-F238E27FC236}">
              <a16:creationId xmlns:a16="http://schemas.microsoft.com/office/drawing/2014/main" id="{2EA3CF33-B2F0-4EB5-98A4-4D1179AFADAA}"/>
            </a:ext>
          </a:extLst>
        </xdr:cNvPr>
        <xdr:cNvSpPr/>
      </xdr:nvSpPr>
      <xdr:spPr>
        <a:xfrm>
          <a:off x="1887682" y="13993091"/>
          <a:ext cx="3775364" cy="1575955"/>
        </a:xfrm>
        <a:prstGeom prst="wedgeRoundRectCallout">
          <a:avLst>
            <a:gd name="adj1" fmla="val -11540"/>
            <a:gd name="adj2" fmla="val -8425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1">
            <a:solidFill>
              <a:srgbClr val="000000"/>
            </a:solidFill>
            <a:latin typeface="+mn-ea"/>
            <a:ea typeface="+mn-ea"/>
          </a:endParaRPr>
        </a:p>
      </xdr:txBody>
    </xdr:sp>
    <xdr:clientData/>
  </xdr:twoCellAnchor>
  <xdr:twoCellAnchor>
    <xdr:from>
      <xdr:col>0</xdr:col>
      <xdr:colOff>903721</xdr:colOff>
      <xdr:row>25</xdr:row>
      <xdr:rowOff>173181</xdr:rowOff>
    </xdr:from>
    <xdr:to>
      <xdr:col>3</xdr:col>
      <xdr:colOff>2284269</xdr:colOff>
      <xdr:row>33</xdr:row>
      <xdr:rowOff>294409</xdr:rowOff>
    </xdr:to>
    <xdr:sp macro="" textlink="">
      <xdr:nvSpPr>
        <xdr:cNvPr id="22" name="正方形/長方形 21">
          <a:extLst>
            <a:ext uri="{FF2B5EF4-FFF2-40B4-BE49-F238E27FC236}">
              <a16:creationId xmlns:a16="http://schemas.microsoft.com/office/drawing/2014/main" id="{39D791D9-B80D-47CE-9671-5328B17CB50A}"/>
            </a:ext>
          </a:extLst>
        </xdr:cNvPr>
        <xdr:cNvSpPr/>
      </xdr:nvSpPr>
      <xdr:spPr>
        <a:xfrm>
          <a:off x="903721" y="15084136"/>
          <a:ext cx="5831321" cy="3584864"/>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5</xdr:col>
      <xdr:colOff>36081</xdr:colOff>
      <xdr:row>20</xdr:row>
      <xdr:rowOff>578</xdr:rowOff>
    </xdr:from>
    <xdr:to>
      <xdr:col>7</xdr:col>
      <xdr:colOff>2961410</xdr:colOff>
      <xdr:row>21</xdr:row>
      <xdr:rowOff>202515</xdr:rowOff>
    </xdr:to>
    <xdr:sp macro="" textlink="">
      <xdr:nvSpPr>
        <xdr:cNvPr id="24" name="右中かっこ 23">
          <a:extLst>
            <a:ext uri="{FF2B5EF4-FFF2-40B4-BE49-F238E27FC236}">
              <a16:creationId xmlns:a16="http://schemas.microsoft.com/office/drawing/2014/main" id="{4F75827E-B376-41AC-A9C3-2FA780839348}"/>
            </a:ext>
          </a:extLst>
        </xdr:cNvPr>
        <xdr:cNvSpPr/>
      </xdr:nvSpPr>
      <xdr:spPr>
        <a:xfrm rot="5400000">
          <a:off x="14109322" y="9999609"/>
          <a:ext cx="634892" cy="7583920"/>
        </a:xfrm>
        <a:prstGeom prst="rightBrace">
          <a:avLst>
            <a:gd name="adj1" fmla="val 53633"/>
            <a:gd name="adj2" fmla="val 5495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376095</xdr:colOff>
      <xdr:row>22</xdr:row>
      <xdr:rowOff>370316</xdr:rowOff>
    </xdr:from>
    <xdr:to>
      <xdr:col>6</xdr:col>
      <xdr:colOff>2216729</xdr:colOff>
      <xdr:row>33</xdr:row>
      <xdr:rowOff>190500</xdr:rowOff>
    </xdr:to>
    <xdr:sp macro="" textlink="">
      <xdr:nvSpPr>
        <xdr:cNvPr id="25" name="吹き出し: 角を丸めた四角形 24">
          <a:extLst>
            <a:ext uri="{FF2B5EF4-FFF2-40B4-BE49-F238E27FC236}">
              <a16:creationId xmlns:a16="http://schemas.microsoft.com/office/drawing/2014/main" id="{5173FF00-E56A-4EBA-9247-37088C561159}"/>
            </a:ext>
          </a:extLst>
        </xdr:cNvPr>
        <xdr:cNvSpPr/>
      </xdr:nvSpPr>
      <xdr:spPr>
        <a:xfrm>
          <a:off x="8463686" y="14709771"/>
          <a:ext cx="6031634" cy="4582684"/>
        </a:xfrm>
        <a:prstGeom prst="wedgeRoundRectCallout">
          <a:avLst>
            <a:gd name="adj1" fmla="val 42497"/>
            <a:gd name="adj2" fmla="val -6142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カテゴリー番号</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③製品名　④型番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②性能区分</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カテゴリー番号</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「＜参考＞カテゴリー一覧」を参照してプルダウンで選択</a:t>
          </a:r>
          <a:endParaRPr kumimoji="1" lang="en-US" altLang="ja-JP" sz="1600" b="0"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③製品名を入力してください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ワイルドカードの内訳一覧に、枝番の情報を入力</a:t>
          </a:r>
          <a:endParaRPr kumimoji="1" lang="en-US" altLang="ja-JP" sz="1600" b="1" u="sng">
            <a:solidFill>
              <a:srgbClr val="000000"/>
            </a:solidFill>
            <a:latin typeface="+mn-ea"/>
            <a:ea typeface="+mn-ea"/>
          </a:endParaRPr>
        </a:p>
      </xdr:txBody>
    </xdr:sp>
    <xdr:clientData/>
  </xdr:twoCellAnchor>
  <xdr:twoCellAnchor>
    <xdr:from>
      <xdr:col>4</xdr:col>
      <xdr:colOff>121230</xdr:colOff>
      <xdr:row>33</xdr:row>
      <xdr:rowOff>278079</xdr:rowOff>
    </xdr:from>
    <xdr:to>
      <xdr:col>6</xdr:col>
      <xdr:colOff>2268685</xdr:colOff>
      <xdr:row>39</xdr:row>
      <xdr:rowOff>-1</xdr:rowOff>
    </xdr:to>
    <xdr:sp macro="" textlink="">
      <xdr:nvSpPr>
        <xdr:cNvPr id="26" name="正方形/長方形 25">
          <a:extLst>
            <a:ext uri="{FF2B5EF4-FFF2-40B4-BE49-F238E27FC236}">
              <a16:creationId xmlns:a16="http://schemas.microsoft.com/office/drawing/2014/main" id="{DF62A767-A4DF-4125-BDE2-1FD40CD6E958}"/>
            </a:ext>
          </a:extLst>
        </xdr:cNvPr>
        <xdr:cNvSpPr/>
      </xdr:nvSpPr>
      <xdr:spPr>
        <a:xfrm>
          <a:off x="8208821" y="19380034"/>
          <a:ext cx="6338455" cy="2319647"/>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登録型番が重複している場合は、セルがオレンジ色に着色される。</a:t>
          </a: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u="sng">
              <a:solidFill>
                <a:srgbClr val="FF0000"/>
              </a:solidFill>
              <a:effectLst/>
              <a:latin typeface="+mn-ea"/>
              <a:ea typeface="+mn-ea"/>
              <a:cs typeface="+mn-cs"/>
            </a:rPr>
            <a:t>→　一意の型番</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であることを確認のうえ、入力すること</a:t>
          </a:r>
          <a:endParaRPr kumimoji="1" lang="ja-JP" altLang="en-US" sz="1600">
            <a:solidFill>
              <a:srgbClr val="FF0000"/>
            </a:solidFill>
            <a:latin typeface="+mn-ea"/>
            <a:ea typeface="+mn-ea"/>
          </a:endParaRPr>
        </a:p>
      </xdr:txBody>
    </xdr:sp>
    <xdr:clientData/>
  </xdr:twoCellAnchor>
  <xdr:twoCellAnchor>
    <xdr:from>
      <xdr:col>12</xdr:col>
      <xdr:colOff>44738</xdr:colOff>
      <xdr:row>20</xdr:row>
      <xdr:rowOff>12991</xdr:rowOff>
    </xdr:from>
    <xdr:to>
      <xdr:col>13</xdr:col>
      <xdr:colOff>2179203</xdr:colOff>
      <xdr:row>21</xdr:row>
      <xdr:rowOff>216948</xdr:rowOff>
    </xdr:to>
    <xdr:sp macro="" textlink="">
      <xdr:nvSpPr>
        <xdr:cNvPr id="28" name="右中かっこ 27">
          <a:extLst>
            <a:ext uri="{FF2B5EF4-FFF2-40B4-BE49-F238E27FC236}">
              <a16:creationId xmlns:a16="http://schemas.microsoft.com/office/drawing/2014/main" id="{CA29AB7F-2B26-4424-A509-042AAB4E66F0}"/>
            </a:ext>
          </a:extLst>
        </xdr:cNvPr>
        <xdr:cNvSpPr/>
      </xdr:nvSpPr>
      <xdr:spPr>
        <a:xfrm rot="5400000">
          <a:off x="19627038" y="10685555"/>
          <a:ext cx="636911" cy="4784147"/>
        </a:xfrm>
        <a:prstGeom prst="rightBrace">
          <a:avLst>
            <a:gd name="adj1" fmla="val 53633"/>
            <a:gd name="adj2" fmla="val 6664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10</xdr:col>
      <xdr:colOff>1610591</xdr:colOff>
      <xdr:row>22</xdr:row>
      <xdr:rowOff>220519</xdr:rowOff>
    </xdr:from>
    <xdr:to>
      <xdr:col>13</xdr:col>
      <xdr:colOff>1731</xdr:colOff>
      <xdr:row>28</xdr:row>
      <xdr:rowOff>117766</xdr:rowOff>
    </xdr:to>
    <xdr:sp macro="" textlink="">
      <xdr:nvSpPr>
        <xdr:cNvPr id="29" name="吹き出し: 角を丸めた四角形 28">
          <a:extLst>
            <a:ext uri="{FF2B5EF4-FFF2-40B4-BE49-F238E27FC236}">
              <a16:creationId xmlns:a16="http://schemas.microsoft.com/office/drawing/2014/main" id="{43E90F3A-2A24-472F-B860-CB019793D6FD}"/>
            </a:ext>
          </a:extLst>
        </xdr:cNvPr>
        <xdr:cNvSpPr/>
      </xdr:nvSpPr>
      <xdr:spPr>
        <a:xfrm>
          <a:off x="23829818" y="14559974"/>
          <a:ext cx="4140777" cy="2494974"/>
        </a:xfrm>
        <a:prstGeom prst="wedgeRoundRectCallout">
          <a:avLst>
            <a:gd name="adj1" fmla="val 39705"/>
            <a:gd name="adj2" fmla="val -6491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生産性指標　⑨指標　⑩詳細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⑨生産性指標を選択してください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⑩生産性指標の詳細を入力してください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詳細を入力</a:t>
          </a:r>
        </a:p>
      </xdr:txBody>
    </xdr:sp>
    <xdr:clientData/>
  </xdr:twoCellAnchor>
  <xdr:twoCellAnchor>
    <xdr:from>
      <xdr:col>20</xdr:col>
      <xdr:colOff>1039089</xdr:colOff>
      <xdr:row>22</xdr:row>
      <xdr:rowOff>121227</xdr:rowOff>
    </xdr:from>
    <xdr:to>
      <xdr:col>23</xdr:col>
      <xdr:colOff>695901</xdr:colOff>
      <xdr:row>27</xdr:row>
      <xdr:rowOff>225137</xdr:rowOff>
    </xdr:to>
    <xdr:sp macro="" textlink="">
      <xdr:nvSpPr>
        <xdr:cNvPr id="34" name="吹き出し: 角を丸めた四角形 33">
          <a:extLst>
            <a:ext uri="{FF2B5EF4-FFF2-40B4-BE49-F238E27FC236}">
              <a16:creationId xmlns:a16="http://schemas.microsoft.com/office/drawing/2014/main" id="{2C2DCB96-4883-48F4-88C5-FF74ADC6CFB7}"/>
            </a:ext>
          </a:extLst>
        </xdr:cNvPr>
        <xdr:cNvSpPr/>
      </xdr:nvSpPr>
      <xdr:spPr>
        <a:xfrm>
          <a:off x="36506725" y="14460682"/>
          <a:ext cx="3778540" cy="2268682"/>
        </a:xfrm>
        <a:prstGeom prst="wedgeRoundRectCallout">
          <a:avLst>
            <a:gd name="adj1" fmla="val -22483"/>
            <a:gd name="adj2" fmla="val -10733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⑯</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⑯生産性向上要件証明書発行実績を選択してください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1" u="sng">
            <a:solidFill>
              <a:srgbClr val="000000"/>
            </a:solidFill>
            <a:latin typeface="+mn-ea"/>
            <a:ea typeface="+mn-ea"/>
          </a:endParaRPr>
        </a:p>
      </xdr:txBody>
    </xdr:sp>
    <xdr:clientData/>
  </xdr:twoCellAnchor>
  <xdr:twoCellAnchor>
    <xdr:from>
      <xdr:col>23</xdr:col>
      <xdr:colOff>1905000</xdr:colOff>
      <xdr:row>22</xdr:row>
      <xdr:rowOff>429777</xdr:rowOff>
    </xdr:from>
    <xdr:to>
      <xdr:col>26</xdr:col>
      <xdr:colOff>221963</xdr:colOff>
      <xdr:row>28</xdr:row>
      <xdr:rowOff>173182</xdr:rowOff>
    </xdr:to>
    <xdr:sp macro="" textlink="">
      <xdr:nvSpPr>
        <xdr:cNvPr id="35" name="吹き出し: 角を丸めた四角形 34">
          <a:extLst>
            <a:ext uri="{FF2B5EF4-FFF2-40B4-BE49-F238E27FC236}">
              <a16:creationId xmlns:a16="http://schemas.microsoft.com/office/drawing/2014/main" id="{3CA88162-EE02-4E1F-A8C8-DA8BAF142A17}"/>
            </a:ext>
          </a:extLst>
        </xdr:cNvPr>
        <xdr:cNvSpPr/>
      </xdr:nvSpPr>
      <xdr:spPr>
        <a:xfrm>
          <a:off x="45079227" y="14769232"/>
          <a:ext cx="3772191" cy="2341132"/>
        </a:xfrm>
        <a:prstGeom prst="wedgeRoundRectCallout">
          <a:avLst>
            <a:gd name="adj1" fmla="val 4934"/>
            <a:gd name="adj2" fmla="val -7604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印刷速度　⑰数値　⑱単位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⑰数値を入力してください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⑱単位を選択してください</a:t>
          </a:r>
        </a:p>
        <a:p>
          <a:pPr algn="l"/>
          <a:r>
            <a:rPr kumimoji="1" lang="ja-JP" altLang="en-US" sz="1600" b="0" u="none">
              <a:solidFill>
                <a:srgbClr val="000000"/>
              </a:solidFill>
              <a:latin typeface="+mn-ea"/>
              <a:ea typeface="+mn-ea"/>
            </a:rPr>
            <a:t>プルダウンで選択</a:t>
          </a:r>
          <a:endParaRPr kumimoji="1" lang="en-US" altLang="ja-JP" sz="1600" b="1" u="sng">
            <a:solidFill>
              <a:srgbClr val="000000"/>
            </a:solidFill>
            <a:latin typeface="+mn-ea"/>
            <a:ea typeface="+mn-ea"/>
          </a:endParaRPr>
        </a:p>
      </xdr:txBody>
    </xdr:sp>
    <xdr:clientData/>
  </xdr:twoCellAnchor>
  <xdr:twoCellAnchor>
    <xdr:from>
      <xdr:col>24</xdr:col>
      <xdr:colOff>34636</xdr:colOff>
      <xdr:row>20</xdr:row>
      <xdr:rowOff>0</xdr:rowOff>
    </xdr:from>
    <xdr:to>
      <xdr:col>26</xdr:col>
      <xdr:colOff>864</xdr:colOff>
      <xdr:row>21</xdr:row>
      <xdr:rowOff>192411</xdr:rowOff>
    </xdr:to>
    <xdr:sp macro="" textlink="">
      <xdr:nvSpPr>
        <xdr:cNvPr id="36" name="右中かっこ 35">
          <a:extLst>
            <a:ext uri="{FF2B5EF4-FFF2-40B4-BE49-F238E27FC236}">
              <a16:creationId xmlns:a16="http://schemas.microsoft.com/office/drawing/2014/main" id="{077C9D3F-85D2-49CE-A9B7-FC12C49980B8}"/>
            </a:ext>
          </a:extLst>
        </xdr:cNvPr>
        <xdr:cNvSpPr/>
      </xdr:nvSpPr>
      <xdr:spPr>
        <a:xfrm rot="5400000">
          <a:off x="46966386" y="12434977"/>
          <a:ext cx="625366" cy="2702501"/>
        </a:xfrm>
        <a:prstGeom prst="rightBrace">
          <a:avLst>
            <a:gd name="adj1" fmla="val 53633"/>
            <a:gd name="adj2" fmla="val 5558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26</xdr:col>
      <xdr:colOff>34637</xdr:colOff>
      <xdr:row>20</xdr:row>
      <xdr:rowOff>0</xdr:rowOff>
    </xdr:from>
    <xdr:to>
      <xdr:col>31</xdr:col>
      <xdr:colOff>1333500</xdr:colOff>
      <xdr:row>21</xdr:row>
      <xdr:rowOff>192411</xdr:rowOff>
    </xdr:to>
    <xdr:sp macro="" textlink="">
      <xdr:nvSpPr>
        <xdr:cNvPr id="37" name="右中かっこ 36">
          <a:extLst>
            <a:ext uri="{FF2B5EF4-FFF2-40B4-BE49-F238E27FC236}">
              <a16:creationId xmlns:a16="http://schemas.microsoft.com/office/drawing/2014/main" id="{97D4BD86-D125-4827-AF58-3A038A80E069}"/>
            </a:ext>
          </a:extLst>
        </xdr:cNvPr>
        <xdr:cNvSpPr/>
      </xdr:nvSpPr>
      <xdr:spPr>
        <a:xfrm rot="5400000">
          <a:off x="52265318" y="9872319"/>
          <a:ext cx="625366" cy="7827817"/>
        </a:xfrm>
        <a:prstGeom prst="rightBrace">
          <a:avLst>
            <a:gd name="adj1" fmla="val 53633"/>
            <a:gd name="adj2" fmla="val 49864"/>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26</xdr:col>
      <xdr:colOff>1146463</xdr:colOff>
      <xdr:row>22</xdr:row>
      <xdr:rowOff>332220</xdr:rowOff>
    </xdr:from>
    <xdr:to>
      <xdr:col>31</xdr:col>
      <xdr:colOff>259773</xdr:colOff>
      <xdr:row>30</xdr:row>
      <xdr:rowOff>311727</xdr:rowOff>
    </xdr:to>
    <xdr:sp macro="" textlink="">
      <xdr:nvSpPr>
        <xdr:cNvPr id="38" name="吹き出し: 角を丸めた四角形 37">
          <a:extLst>
            <a:ext uri="{FF2B5EF4-FFF2-40B4-BE49-F238E27FC236}">
              <a16:creationId xmlns:a16="http://schemas.microsoft.com/office/drawing/2014/main" id="{75276A4C-6DC2-407D-B5C7-E8FBC8A6AE25}"/>
            </a:ext>
          </a:extLst>
        </xdr:cNvPr>
        <xdr:cNvSpPr/>
      </xdr:nvSpPr>
      <xdr:spPr>
        <a:xfrm>
          <a:off x="49775918" y="14671675"/>
          <a:ext cx="5642264" cy="3443143"/>
        </a:xfrm>
        <a:prstGeom prst="wedgeRoundRectCallout">
          <a:avLst>
            <a:gd name="adj1" fmla="val -284"/>
            <a:gd name="adj2" fmla="val -628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最大寸法　</a:t>
          </a:r>
          <a:r>
            <a:rPr kumimoji="1" lang="ja-JP" altLang="en-US" sz="1600" b="1">
              <a:solidFill>
                <a:srgbClr val="000000"/>
              </a:solidFill>
              <a:latin typeface="+mn-ea"/>
              <a:ea typeface="+mn-ea"/>
            </a:rPr>
            <a:t>⑲寸法種類</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200" b="1" baseline="0">
              <a:solidFill>
                <a:srgbClr val="000000"/>
              </a:solidFill>
              <a:latin typeface="+mn-ea"/>
              <a:ea typeface="+mn-ea"/>
            </a:rPr>
            <a:t>  </a:t>
          </a:r>
          <a:r>
            <a:rPr kumimoji="1" lang="ja-JP" altLang="en-US" sz="1600" b="1">
              <a:solidFill>
                <a:srgbClr val="000000"/>
              </a:solidFill>
              <a:latin typeface="+mn-ea"/>
              <a:ea typeface="+mn-ea"/>
            </a:rPr>
            <a:t>⑳幅もしくはロール紙幅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数値</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000" b="1">
              <a:solidFill>
                <a:srgbClr val="000000"/>
              </a:solidFill>
              <a:latin typeface="+mn-ea"/>
              <a:ea typeface="+mn-ea"/>
            </a:rPr>
            <a:t>　</a:t>
          </a:r>
          <a:r>
            <a:rPr kumimoji="1" lang="ja-JP" altLang="en-US" sz="1600" b="1" baseline="0">
              <a:solidFill>
                <a:srgbClr val="000000"/>
              </a:solidFill>
              <a:latin typeface="+mn-ea"/>
              <a:ea typeface="+mn-ea"/>
            </a:rPr>
            <a:t>㉑奥行　　　　　　　　　　　 </a:t>
          </a:r>
          <a:r>
            <a:rPr kumimoji="1" lang="en-US" altLang="ja-JP" sz="1600" b="1" baseline="0">
              <a:solidFill>
                <a:srgbClr val="000000"/>
              </a:solidFill>
              <a:latin typeface="+mn-ea"/>
              <a:ea typeface="+mn-ea"/>
            </a:rPr>
            <a:t>/   </a:t>
          </a:r>
          <a:r>
            <a:rPr kumimoji="1" lang="ja-JP" altLang="en-US" sz="1600" b="1" baseline="0">
              <a:solidFill>
                <a:srgbClr val="000000"/>
              </a:solidFill>
              <a:latin typeface="+mn-ea"/>
              <a:ea typeface="+mn-ea"/>
            </a:rPr>
            <a:t>数値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⑲寸法種類を選択してください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⑳幅もしくはロール紙幅の数値を入力してください</a:t>
          </a:r>
          <a:endParaRPr kumimoji="1" lang="en-US" altLang="ja-JP" sz="1600" b="1" u="sng">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㉑奥行の数値を入力してください</a:t>
          </a:r>
        </a:p>
      </xdr:txBody>
    </xdr:sp>
    <xdr:clientData/>
  </xdr:twoCellAnchor>
  <xdr:twoCellAnchor>
    <xdr:from>
      <xdr:col>14</xdr:col>
      <xdr:colOff>945567</xdr:colOff>
      <xdr:row>2</xdr:row>
      <xdr:rowOff>1066800</xdr:rowOff>
    </xdr:from>
    <xdr:to>
      <xdr:col>18</xdr:col>
      <xdr:colOff>1103739</xdr:colOff>
      <xdr:row>4</xdr:row>
      <xdr:rowOff>595030</xdr:rowOff>
    </xdr:to>
    <xdr:sp macro="" textlink="">
      <xdr:nvSpPr>
        <xdr:cNvPr id="43" name="吹き出し: 角を丸めた四角形 42">
          <a:extLst>
            <a:ext uri="{FF2B5EF4-FFF2-40B4-BE49-F238E27FC236}">
              <a16:creationId xmlns:a16="http://schemas.microsoft.com/office/drawing/2014/main" id="{EC46B05A-22A3-4417-B011-F8561A659E1D}"/>
            </a:ext>
          </a:extLst>
        </xdr:cNvPr>
        <xdr:cNvSpPr/>
      </xdr:nvSpPr>
      <xdr:spPr>
        <a:xfrm>
          <a:off x="31148476" y="3144982"/>
          <a:ext cx="5769263" cy="2680139"/>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17318</xdr:colOff>
      <xdr:row>21</xdr:row>
      <xdr:rowOff>350982</xdr:rowOff>
    </xdr:from>
    <xdr:to>
      <xdr:col>34</xdr:col>
      <xdr:colOff>1714500</xdr:colOff>
      <xdr:row>26</xdr:row>
      <xdr:rowOff>329044</xdr:rowOff>
    </xdr:to>
    <xdr:sp macro="" textlink="">
      <xdr:nvSpPr>
        <xdr:cNvPr id="45" name="吹き出し: 角を丸めた四角形 44">
          <a:extLst>
            <a:ext uri="{FF2B5EF4-FFF2-40B4-BE49-F238E27FC236}">
              <a16:creationId xmlns:a16="http://schemas.microsoft.com/office/drawing/2014/main" id="{55EC5D43-0E79-4B4D-8867-2B6B6203908F}"/>
            </a:ext>
          </a:extLst>
        </xdr:cNvPr>
        <xdr:cNvSpPr/>
      </xdr:nvSpPr>
      <xdr:spPr>
        <a:xfrm>
          <a:off x="59643818" y="14257482"/>
          <a:ext cx="3013364" cy="2142835"/>
        </a:xfrm>
        <a:prstGeom prst="wedgeRoundRectCallout">
          <a:avLst>
            <a:gd name="adj1" fmla="val -27726"/>
            <a:gd name="adj2" fmla="val -89775"/>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㉓希望小売価格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㉓</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単位に注意して入力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34</xdr:col>
      <xdr:colOff>3203863</xdr:colOff>
      <xdr:row>19</xdr:row>
      <xdr:rowOff>99579</xdr:rowOff>
    </xdr:from>
    <xdr:to>
      <xdr:col>35</xdr:col>
      <xdr:colOff>3047999</xdr:colOff>
      <xdr:row>24</xdr:row>
      <xdr:rowOff>138545</xdr:rowOff>
    </xdr:to>
    <xdr:sp macro="" textlink="">
      <xdr:nvSpPr>
        <xdr:cNvPr id="70" name="吹き出し: 角を丸めた四角形 69">
          <a:extLst>
            <a:ext uri="{FF2B5EF4-FFF2-40B4-BE49-F238E27FC236}">
              <a16:creationId xmlns:a16="http://schemas.microsoft.com/office/drawing/2014/main" id="{E07D40B8-3E34-40E9-A253-823537106641}"/>
            </a:ext>
          </a:extLst>
        </xdr:cNvPr>
        <xdr:cNvSpPr/>
      </xdr:nvSpPr>
      <xdr:spPr>
        <a:xfrm>
          <a:off x="64146545" y="13140170"/>
          <a:ext cx="3359727" cy="2203739"/>
        </a:xfrm>
        <a:prstGeom prst="wedgeRoundRectCallout">
          <a:avLst>
            <a:gd name="adj1" fmla="val -5616"/>
            <a:gd name="adj2" fmla="val -85719"/>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㉕備考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㉕備考を入力してください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32</xdr:col>
      <xdr:colOff>1714508</xdr:colOff>
      <xdr:row>27</xdr:row>
      <xdr:rowOff>380997</xdr:rowOff>
    </xdr:from>
    <xdr:to>
      <xdr:col>35</xdr:col>
      <xdr:colOff>2060871</xdr:colOff>
      <xdr:row>44</xdr:row>
      <xdr:rowOff>207815</xdr:rowOff>
    </xdr:to>
    <xdr:grpSp>
      <xdr:nvGrpSpPr>
        <xdr:cNvPr id="20" name="グループ化 19">
          <a:extLst>
            <a:ext uri="{FF2B5EF4-FFF2-40B4-BE49-F238E27FC236}">
              <a16:creationId xmlns:a16="http://schemas.microsoft.com/office/drawing/2014/main" id="{F7074C8B-59DB-44E5-BAD5-A519046A0B07}"/>
            </a:ext>
          </a:extLst>
        </xdr:cNvPr>
        <xdr:cNvGrpSpPr/>
      </xdr:nvGrpSpPr>
      <xdr:grpSpPr>
        <a:xfrm>
          <a:off x="58223735" y="16885224"/>
          <a:ext cx="8295409" cy="7187046"/>
          <a:chOff x="47018865" y="15776864"/>
          <a:chExt cx="8087590" cy="7187045"/>
        </a:xfrm>
      </xdr:grpSpPr>
      <xdr:sp macro="" textlink="">
        <xdr:nvSpPr>
          <xdr:cNvPr id="41" name="吹き出し: 角を丸めた四角形 40">
            <a:extLst>
              <a:ext uri="{FF2B5EF4-FFF2-40B4-BE49-F238E27FC236}">
                <a16:creationId xmlns:a16="http://schemas.microsoft.com/office/drawing/2014/main" id="{B0D9EE87-B97D-4F8B-BD82-6C7A350EB23A}"/>
              </a:ext>
            </a:extLst>
          </xdr:cNvPr>
          <xdr:cNvSpPr/>
        </xdr:nvSpPr>
        <xdr:spPr>
          <a:xfrm>
            <a:off x="47018865" y="15776864"/>
            <a:ext cx="8087590" cy="7187045"/>
          </a:xfrm>
          <a:prstGeom prst="wedgeRoundRectCallout">
            <a:avLst>
              <a:gd name="adj1" fmla="val 6717"/>
              <a:gd name="adj2" fmla="val -96898"/>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㉔ワイルドカードの内訳一覧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㉔</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2" name="四角形: 角を丸くする 41">
            <a:extLst>
              <a:ext uri="{FF2B5EF4-FFF2-40B4-BE49-F238E27FC236}">
                <a16:creationId xmlns:a16="http://schemas.microsoft.com/office/drawing/2014/main" id="{E2F5AE06-D237-4FA7-945D-0A3CB05B46A6}"/>
              </a:ext>
            </a:extLst>
          </xdr:cNvPr>
          <xdr:cNvSpPr/>
        </xdr:nvSpPr>
        <xdr:spPr>
          <a:xfrm>
            <a:off x="47365227" y="17119747"/>
            <a:ext cx="7418343" cy="5168751"/>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grpSp>
    <xdr:clientData/>
  </xdr:twoCellAnchor>
  <xdr:twoCellAnchor>
    <xdr:from>
      <xdr:col>14</xdr:col>
      <xdr:colOff>0</xdr:colOff>
      <xdr:row>20</xdr:row>
      <xdr:rowOff>0</xdr:rowOff>
    </xdr:from>
    <xdr:to>
      <xdr:col>16</xdr:col>
      <xdr:colOff>-1</xdr:colOff>
      <xdr:row>21</xdr:row>
      <xdr:rowOff>203092</xdr:rowOff>
    </xdr:to>
    <xdr:sp macro="" textlink="">
      <xdr:nvSpPr>
        <xdr:cNvPr id="44" name="右中かっこ 43">
          <a:extLst>
            <a:ext uri="{FF2B5EF4-FFF2-40B4-BE49-F238E27FC236}">
              <a16:creationId xmlns:a16="http://schemas.microsoft.com/office/drawing/2014/main" id="{A820A7EE-4084-4B12-8577-8759F582480E}"/>
            </a:ext>
          </a:extLst>
        </xdr:cNvPr>
        <xdr:cNvSpPr/>
      </xdr:nvSpPr>
      <xdr:spPr>
        <a:xfrm rot="5400000">
          <a:off x="23477159" y="11661432"/>
          <a:ext cx="636046" cy="2805545"/>
        </a:xfrm>
        <a:prstGeom prst="rightBrace">
          <a:avLst>
            <a:gd name="adj1" fmla="val 53633"/>
            <a:gd name="adj2" fmla="val 5272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18</xdr:col>
      <xdr:colOff>1442</xdr:colOff>
      <xdr:row>20</xdr:row>
      <xdr:rowOff>391</xdr:rowOff>
    </xdr:from>
    <xdr:to>
      <xdr:col>20</xdr:col>
      <xdr:colOff>17318</xdr:colOff>
      <xdr:row>21</xdr:row>
      <xdr:rowOff>200308</xdr:rowOff>
    </xdr:to>
    <xdr:sp macro="" textlink="">
      <xdr:nvSpPr>
        <xdr:cNvPr id="46" name="右中かっこ 45">
          <a:extLst>
            <a:ext uri="{FF2B5EF4-FFF2-40B4-BE49-F238E27FC236}">
              <a16:creationId xmlns:a16="http://schemas.microsoft.com/office/drawing/2014/main" id="{771B48BA-EBFE-4795-BEF6-96D408A34585}"/>
            </a:ext>
          </a:extLst>
        </xdr:cNvPr>
        <xdr:cNvSpPr/>
      </xdr:nvSpPr>
      <xdr:spPr>
        <a:xfrm rot="5400000">
          <a:off x="29133853" y="12171844"/>
          <a:ext cx="632871" cy="2890694"/>
        </a:xfrm>
        <a:prstGeom prst="rightBrace">
          <a:avLst>
            <a:gd name="adj1" fmla="val 53633"/>
            <a:gd name="adj2" fmla="val 2724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16</xdr:col>
      <xdr:colOff>344922</xdr:colOff>
      <xdr:row>21</xdr:row>
      <xdr:rowOff>184027</xdr:rowOff>
    </xdr:from>
    <xdr:to>
      <xdr:col>18</xdr:col>
      <xdr:colOff>1298864</xdr:colOff>
      <xdr:row>27</xdr:row>
      <xdr:rowOff>242455</xdr:rowOff>
    </xdr:to>
    <xdr:sp macro="" textlink="">
      <xdr:nvSpPr>
        <xdr:cNvPr id="47" name="吹き出し: 角を丸めた四角形 46">
          <a:extLst>
            <a:ext uri="{FF2B5EF4-FFF2-40B4-BE49-F238E27FC236}">
              <a16:creationId xmlns:a16="http://schemas.microsoft.com/office/drawing/2014/main" id="{0BD9A309-C880-4398-BD16-A0B7306CB3F8}"/>
            </a:ext>
          </a:extLst>
        </xdr:cNvPr>
        <xdr:cNvSpPr/>
      </xdr:nvSpPr>
      <xdr:spPr>
        <a:xfrm>
          <a:off x="33353377" y="14090527"/>
          <a:ext cx="3759487" cy="2656155"/>
        </a:xfrm>
        <a:prstGeom prst="wedgeRoundRectCallout">
          <a:avLst>
            <a:gd name="adj1" fmla="val -29087"/>
            <a:gd name="adj2" fmla="val -7561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⑬数値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⑬登録製品型番生産性指標の数値を入力してください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0" u="none">
            <a:solidFill>
              <a:srgbClr val="000000"/>
            </a:solidFill>
            <a:latin typeface="+mn-ea"/>
            <a:ea typeface="+mn-ea"/>
          </a:endParaRPr>
        </a:p>
      </xdr:txBody>
    </xdr:sp>
    <xdr:clientData/>
  </xdr:twoCellAnchor>
  <xdr:twoCellAnchor>
    <xdr:from>
      <xdr:col>13</xdr:col>
      <xdr:colOff>74466</xdr:colOff>
      <xdr:row>22</xdr:row>
      <xdr:rowOff>426146</xdr:rowOff>
    </xdr:from>
    <xdr:to>
      <xdr:col>16</xdr:col>
      <xdr:colOff>297913</xdr:colOff>
      <xdr:row>33</xdr:row>
      <xdr:rowOff>304800</xdr:rowOff>
    </xdr:to>
    <xdr:sp macro="" textlink="">
      <xdr:nvSpPr>
        <xdr:cNvPr id="48" name="吹き出し: 角を丸めた四角形 47">
          <a:extLst>
            <a:ext uri="{FF2B5EF4-FFF2-40B4-BE49-F238E27FC236}">
              <a16:creationId xmlns:a16="http://schemas.microsoft.com/office/drawing/2014/main" id="{CCFA460D-4800-4AB2-AA86-892DF2EBAFC1}"/>
            </a:ext>
          </a:extLst>
        </xdr:cNvPr>
        <xdr:cNvSpPr/>
      </xdr:nvSpPr>
      <xdr:spPr>
        <a:xfrm>
          <a:off x="28043330" y="14765601"/>
          <a:ext cx="5263038" cy="4641154"/>
        </a:xfrm>
        <a:prstGeom prst="wedgeRoundRectCallout">
          <a:avLst>
            <a:gd name="adj1" fmla="val 16137"/>
            <a:gd name="adj2" fmla="val -6254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⑪数値　⑫単位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⑪数値を入力してください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意図的に未入力とした箇所以外にモレがないことをご確認ください。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⑫単位を入力してください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生産性指標の単位を入力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endParaRPr kumimoji="1" lang="en-US" altLang="ja-JP" sz="1600" b="0" u="none">
            <a:solidFill>
              <a:srgbClr val="000000"/>
            </a:solidFill>
            <a:latin typeface="+mn-ea"/>
            <a:ea typeface="+mn-ea"/>
          </a:endParaRPr>
        </a:p>
      </xdr:txBody>
    </xdr:sp>
    <xdr:clientData/>
  </xdr:twoCellAnchor>
  <xdr:twoCellAnchor>
    <xdr:from>
      <xdr:col>16</xdr:col>
      <xdr:colOff>1298862</xdr:colOff>
      <xdr:row>29</xdr:row>
      <xdr:rowOff>293107</xdr:rowOff>
    </xdr:from>
    <xdr:to>
      <xdr:col>21</xdr:col>
      <xdr:colOff>538435</xdr:colOff>
      <xdr:row>36</xdr:row>
      <xdr:rowOff>34638</xdr:rowOff>
    </xdr:to>
    <xdr:sp macro="" textlink="">
      <xdr:nvSpPr>
        <xdr:cNvPr id="49" name="吹き出し: 角を丸めた四角形 48">
          <a:extLst>
            <a:ext uri="{FF2B5EF4-FFF2-40B4-BE49-F238E27FC236}">
              <a16:creationId xmlns:a16="http://schemas.microsoft.com/office/drawing/2014/main" id="{0FA50206-2B33-4663-B5C7-7C7B0C077DD7}"/>
            </a:ext>
          </a:extLst>
        </xdr:cNvPr>
        <xdr:cNvSpPr/>
      </xdr:nvSpPr>
      <xdr:spPr>
        <a:xfrm>
          <a:off x="34307317" y="17663243"/>
          <a:ext cx="6357345" cy="2772213"/>
        </a:xfrm>
        <a:prstGeom prst="wedgeRoundRectCallout">
          <a:avLst>
            <a:gd name="adj1" fmla="val 7121"/>
            <a:gd name="adj2" fmla="val -17441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⑭</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⑮</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⑭一代前モデル販売開始年を入力してください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⑮登録製品型番販売開始年を入力してください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西暦をプルダウンで選択</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50" name="正方形/長方形 49">
          <a:extLst>
            <a:ext uri="{FF2B5EF4-FFF2-40B4-BE49-F238E27FC236}">
              <a16:creationId xmlns:a16="http://schemas.microsoft.com/office/drawing/2014/main" id="{98560BEB-D6F3-462C-9D42-1E9AAAB06635}"/>
            </a:ext>
          </a:extLst>
        </xdr:cNvPr>
        <xdr:cNvSpPr/>
      </xdr:nvSpPr>
      <xdr:spPr>
        <a:xfrm>
          <a:off x="51954" y="5282045"/>
          <a:ext cx="8884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xdr:from>
      <xdr:col>7</xdr:col>
      <xdr:colOff>69273</xdr:colOff>
      <xdr:row>0</xdr:row>
      <xdr:rowOff>329334</xdr:rowOff>
    </xdr:from>
    <xdr:to>
      <xdr:col>8</xdr:col>
      <xdr:colOff>1194955</xdr:colOff>
      <xdr:row>2</xdr:row>
      <xdr:rowOff>90054</xdr:rowOff>
    </xdr:to>
    <xdr:sp macro="" textlink="">
      <xdr:nvSpPr>
        <xdr:cNvPr id="51" name="吹き出し: 角を丸めた四角形 50">
          <a:extLst>
            <a:ext uri="{FF2B5EF4-FFF2-40B4-BE49-F238E27FC236}">
              <a16:creationId xmlns:a16="http://schemas.microsoft.com/office/drawing/2014/main" id="{8F4E5D39-2B7A-4786-B800-C8DF51847ACA}"/>
            </a:ext>
          </a:extLst>
        </xdr:cNvPr>
        <xdr:cNvSpPr/>
      </xdr:nvSpPr>
      <xdr:spPr>
        <a:xfrm>
          <a:off x="15326591" y="329334"/>
          <a:ext cx="4104409" cy="1838902"/>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000000"/>
            </a:solidFill>
            <a:latin typeface="+mn-ea"/>
            <a:ea typeface="+mn-ea"/>
          </a:endParaRPr>
        </a:p>
      </xdr:txBody>
    </xdr:sp>
    <xdr:clientData/>
  </xdr:twoCellAnchor>
  <xdr:twoCellAnchor>
    <xdr:from>
      <xdr:col>6</xdr:col>
      <xdr:colOff>2410683</xdr:colOff>
      <xdr:row>3</xdr:row>
      <xdr:rowOff>248763</xdr:rowOff>
    </xdr:from>
    <xdr:to>
      <xdr:col>8</xdr:col>
      <xdr:colOff>1091046</xdr:colOff>
      <xdr:row>4</xdr:row>
      <xdr:rowOff>178954</xdr:rowOff>
    </xdr:to>
    <xdr:sp macro="" textlink="">
      <xdr:nvSpPr>
        <xdr:cNvPr id="52" name="吹き出し: 角を丸めた四角形 51">
          <a:extLst>
            <a:ext uri="{FF2B5EF4-FFF2-40B4-BE49-F238E27FC236}">
              <a16:creationId xmlns:a16="http://schemas.microsoft.com/office/drawing/2014/main" id="{55221E13-AB63-4E1B-AC65-93CF558784A8}"/>
            </a:ext>
          </a:extLst>
        </xdr:cNvPr>
        <xdr:cNvSpPr/>
      </xdr:nvSpPr>
      <xdr:spPr>
        <a:xfrm>
          <a:off x="14689274" y="3902899"/>
          <a:ext cx="4637817" cy="1506146"/>
        </a:xfrm>
        <a:prstGeom prst="wedgeRoundRectCallout">
          <a:avLst>
            <a:gd name="adj1" fmla="val -52805"/>
            <a:gd name="adj2" fmla="val -10561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xdr:from>
      <xdr:col>3</xdr:col>
      <xdr:colOff>1324553</xdr:colOff>
      <xdr:row>1</xdr:row>
      <xdr:rowOff>1356589</xdr:rowOff>
    </xdr:from>
    <xdr:to>
      <xdr:col>4</xdr:col>
      <xdr:colOff>2265384</xdr:colOff>
      <xdr:row>2</xdr:row>
      <xdr:rowOff>1391226</xdr:rowOff>
    </xdr:to>
    <xdr:sp macro="" textlink="">
      <xdr:nvSpPr>
        <xdr:cNvPr id="53" name="吹き出し: 角を丸めた四角形 52">
          <a:extLst>
            <a:ext uri="{FF2B5EF4-FFF2-40B4-BE49-F238E27FC236}">
              <a16:creationId xmlns:a16="http://schemas.microsoft.com/office/drawing/2014/main" id="{F787479A-40F7-4C38-93A1-1679842029C8}"/>
            </a:ext>
          </a:extLst>
        </xdr:cNvPr>
        <xdr:cNvSpPr/>
      </xdr:nvSpPr>
      <xdr:spPr>
        <a:xfrm>
          <a:off x="5769553" y="1864589"/>
          <a:ext cx="3226831" cy="1604819"/>
        </a:xfrm>
        <a:prstGeom prst="wedgeRoundRectCallout">
          <a:avLst>
            <a:gd name="adj1" fmla="val -46172"/>
            <a:gd name="adj2" fmla="val -76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000000"/>
            </a:solidFill>
            <a:latin typeface="+mn-ea"/>
            <a:ea typeface="+mn-ea"/>
          </a:endParaRPr>
        </a:p>
      </xdr:txBody>
    </xdr:sp>
    <xdr:clientData/>
  </xdr:twoCellAnchor>
  <xdr:twoCellAnchor>
    <xdr:from>
      <xdr:col>9</xdr:col>
      <xdr:colOff>0</xdr:colOff>
      <xdr:row>20</xdr:row>
      <xdr:rowOff>0</xdr:rowOff>
    </xdr:from>
    <xdr:to>
      <xdr:col>11</xdr:col>
      <xdr:colOff>2646219</xdr:colOff>
      <xdr:row>21</xdr:row>
      <xdr:rowOff>201937</xdr:rowOff>
    </xdr:to>
    <xdr:sp macro="" textlink="">
      <xdr:nvSpPr>
        <xdr:cNvPr id="54" name="右中かっこ 53">
          <a:extLst>
            <a:ext uri="{FF2B5EF4-FFF2-40B4-BE49-F238E27FC236}">
              <a16:creationId xmlns:a16="http://schemas.microsoft.com/office/drawing/2014/main" id="{78C57791-F507-4EDA-A7AB-A582E784A855}"/>
            </a:ext>
          </a:extLst>
        </xdr:cNvPr>
        <xdr:cNvSpPr/>
      </xdr:nvSpPr>
      <xdr:spPr>
        <a:xfrm rot="5400000">
          <a:off x="20098959" y="9549768"/>
          <a:ext cx="631428" cy="8021782"/>
        </a:xfrm>
        <a:prstGeom prst="rightBrace">
          <a:avLst>
            <a:gd name="adj1" fmla="val 53633"/>
            <a:gd name="adj2" fmla="val 5495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9</xdr:col>
      <xdr:colOff>242454</xdr:colOff>
      <xdr:row>28</xdr:row>
      <xdr:rowOff>263239</xdr:rowOff>
    </xdr:from>
    <xdr:to>
      <xdr:col>12</xdr:col>
      <xdr:colOff>1732672</xdr:colOff>
      <xdr:row>46</xdr:row>
      <xdr:rowOff>381002</xdr:rowOff>
    </xdr:to>
    <xdr:grpSp>
      <xdr:nvGrpSpPr>
        <xdr:cNvPr id="17" name="グループ化 16">
          <a:extLst>
            <a:ext uri="{FF2B5EF4-FFF2-40B4-BE49-F238E27FC236}">
              <a16:creationId xmlns:a16="http://schemas.microsoft.com/office/drawing/2014/main" id="{AE9D6D16-3745-4DFD-8F93-3B9853D6FF5F}"/>
            </a:ext>
          </a:extLst>
        </xdr:cNvPr>
        <xdr:cNvGrpSpPr/>
      </xdr:nvGrpSpPr>
      <xdr:grpSpPr>
        <a:xfrm>
          <a:off x="20470090" y="17200421"/>
          <a:ext cx="7464991" cy="7910945"/>
          <a:chOff x="16941192" y="14966373"/>
          <a:chExt cx="7581899" cy="7910945"/>
        </a:xfrm>
      </xdr:grpSpPr>
      <xdr:sp macro="" textlink="">
        <xdr:nvSpPr>
          <xdr:cNvPr id="55" name="吹き出し: 角を丸めた四角形 54">
            <a:extLst>
              <a:ext uri="{FF2B5EF4-FFF2-40B4-BE49-F238E27FC236}">
                <a16:creationId xmlns:a16="http://schemas.microsoft.com/office/drawing/2014/main" id="{6BFF74E0-E4D0-40E2-9BBC-3E5ABD15EF13}"/>
              </a:ext>
            </a:extLst>
          </xdr:cNvPr>
          <xdr:cNvSpPr/>
        </xdr:nvSpPr>
        <xdr:spPr>
          <a:xfrm>
            <a:off x="16941192" y="14966373"/>
            <a:ext cx="7581899" cy="7910945"/>
          </a:xfrm>
          <a:prstGeom prst="wedgeRoundRectCallout">
            <a:avLst>
              <a:gd name="adj1" fmla="val -16865"/>
              <a:gd name="adj2" fmla="val -8795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⑥印刷対象サイズ　⑦印刷版詳細区分　⑧</a:t>
            </a:r>
            <a:r>
              <a:rPr kumimoji="1" lang="en-US" altLang="ja-JP" sz="1600" b="1">
                <a:solidFill>
                  <a:srgbClr val="000000"/>
                </a:solidFill>
                <a:latin typeface="+mn-ea"/>
                <a:ea typeface="+mn-ea"/>
              </a:rPr>
              <a:t>UV</a:t>
            </a:r>
            <a:r>
              <a:rPr kumimoji="1" lang="ja-JP" altLang="en-US" sz="1600" b="1">
                <a:solidFill>
                  <a:srgbClr val="000000"/>
                </a:solidFill>
                <a:latin typeface="+mn-ea"/>
                <a:ea typeface="+mn-ea"/>
              </a:rPr>
              <a:t>乾燥機能の有無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⑥印刷対象サイズを選択してください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r>
              <a:rPr kumimoji="1" lang="en-US" altLang="ja-JP" sz="1600" b="1" u="none">
                <a:solidFill>
                  <a:srgbClr val="FF0000"/>
                </a:solidFill>
                <a:latin typeface="+mn-ea"/>
                <a:ea typeface="+mn-ea"/>
              </a:rPr>
              <a:t>※</a:t>
            </a:r>
            <a:r>
              <a:rPr kumimoji="1" lang="ja-JP" altLang="en-US" sz="1600" b="1" u="none">
                <a:solidFill>
                  <a:srgbClr val="FF0000"/>
                </a:solidFill>
                <a:latin typeface="+mn-ea"/>
                <a:ea typeface="+mn-ea"/>
              </a:rPr>
              <a:t>性能区分</a:t>
            </a:r>
            <a:r>
              <a:rPr kumimoji="1" lang="en-US" altLang="ja-JP" sz="1600" b="1" u="none">
                <a:solidFill>
                  <a:srgbClr val="FF0000"/>
                </a:solidFill>
                <a:latin typeface="+mn-ea"/>
                <a:ea typeface="+mn-ea"/>
              </a:rPr>
              <a:t>(</a:t>
            </a:r>
            <a:r>
              <a:rPr kumimoji="1" lang="ja-JP" altLang="en-US" sz="1600" b="1" u="none">
                <a:solidFill>
                  <a:srgbClr val="FF0000"/>
                </a:solidFill>
                <a:latin typeface="+mn-ea"/>
                <a:ea typeface="+mn-ea"/>
              </a:rPr>
              <a:t>カテゴリー番号</a:t>
            </a:r>
            <a:r>
              <a:rPr kumimoji="1" lang="en-US" altLang="ja-JP" sz="1600" b="1" u="none">
                <a:solidFill>
                  <a:srgbClr val="FF0000"/>
                </a:solidFill>
                <a:latin typeface="+mn-ea"/>
                <a:ea typeface="+mn-ea"/>
              </a:rPr>
              <a:t>)</a:t>
            </a:r>
            <a:r>
              <a:rPr kumimoji="1" lang="ja-JP" altLang="en-US" sz="1600" b="1" u="none">
                <a:solidFill>
                  <a:srgbClr val="FF0000"/>
                </a:solidFill>
                <a:latin typeface="+mn-ea"/>
                <a:ea typeface="+mn-ea"/>
              </a:rPr>
              <a:t>が</a:t>
            </a:r>
            <a:r>
              <a:rPr kumimoji="1" lang="en-US" altLang="ja-JP" sz="1600" b="1" u="none">
                <a:solidFill>
                  <a:srgbClr val="FF0000"/>
                </a:solidFill>
                <a:latin typeface="+mn-ea"/>
                <a:ea typeface="+mn-ea"/>
              </a:rPr>
              <a:t>20</a:t>
            </a:r>
            <a:r>
              <a:rPr kumimoji="1" lang="ja-JP" altLang="en-US" sz="1600" b="1" u="none">
                <a:solidFill>
                  <a:srgbClr val="FF0000"/>
                </a:solidFill>
                <a:latin typeface="+mn-ea"/>
                <a:ea typeface="+mn-ea"/>
              </a:rPr>
              <a:t>～</a:t>
            </a:r>
            <a:r>
              <a:rPr kumimoji="1" lang="en-US" altLang="ja-JP" sz="1600" b="1" u="none">
                <a:solidFill>
                  <a:srgbClr val="FF0000"/>
                </a:solidFill>
                <a:latin typeface="+mn-ea"/>
                <a:ea typeface="+mn-ea"/>
              </a:rPr>
              <a:t>22</a:t>
            </a:r>
            <a:r>
              <a:rPr kumimoji="1" lang="ja-JP" altLang="en-US" sz="1600" b="1" u="none">
                <a:solidFill>
                  <a:srgbClr val="FF0000"/>
                </a:solidFill>
                <a:latin typeface="+mn-ea"/>
                <a:ea typeface="+mn-ea"/>
              </a:rPr>
              <a:t>の場合、選択が必須です。</a:t>
            </a:r>
            <a:endParaRPr kumimoji="1" lang="en-US" altLang="ja-JP" sz="1600" b="1" u="none">
              <a:solidFill>
                <a:srgbClr val="FF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⑦印刷版詳細区分を選択してください</a:t>
            </a:r>
            <a:endParaRPr kumimoji="1" lang="en-US" altLang="ja-JP" sz="1600" b="1" u="sng">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性能区分</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カテゴリー番号</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が</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40</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49</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の場合は、選択が必須です。</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⑧</a:t>
            </a:r>
            <a:r>
              <a:rPr kumimoji="1" lang="en-US" altLang="ja-JP" sz="1600" b="1" u="sng">
                <a:solidFill>
                  <a:srgbClr val="000000"/>
                </a:solidFill>
                <a:latin typeface="+mn-ea"/>
                <a:ea typeface="+mn-ea"/>
              </a:rPr>
              <a:t>UV</a:t>
            </a:r>
            <a:r>
              <a:rPr kumimoji="1" lang="ja-JP" altLang="en-US" sz="1600" b="1" u="sng">
                <a:solidFill>
                  <a:srgbClr val="000000"/>
                </a:solidFill>
                <a:latin typeface="+mn-ea"/>
                <a:ea typeface="+mn-ea"/>
              </a:rPr>
              <a:t>乾燥機能の有無を選択してください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sp macro="" textlink="">
        <xdr:nvSpPr>
          <xdr:cNvPr id="59" name="四角形: 角を丸くする 58">
            <a:extLst>
              <a:ext uri="{FF2B5EF4-FFF2-40B4-BE49-F238E27FC236}">
                <a16:creationId xmlns:a16="http://schemas.microsoft.com/office/drawing/2014/main" id="{72C2B761-4C6B-4EB0-A2E8-A33BEE795324}"/>
              </a:ext>
            </a:extLst>
          </xdr:cNvPr>
          <xdr:cNvSpPr/>
        </xdr:nvSpPr>
        <xdr:spPr>
          <a:xfrm>
            <a:off x="17038174" y="19039610"/>
            <a:ext cx="7387936" cy="2833254"/>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n-ea"/>
                <a:ea typeface="+mn-ea"/>
                <a:cs typeface="+mn-cs"/>
              </a:rPr>
              <a:t>◆</a:t>
            </a:r>
            <a:r>
              <a:rPr kumimoji="1" lang="en-US" altLang="ja-JP" sz="1600" b="1" u="sng">
                <a:solidFill>
                  <a:srgbClr val="FF0000"/>
                </a:solidFill>
                <a:effectLst/>
                <a:latin typeface="+mn-ea"/>
                <a:ea typeface="+mn-ea"/>
                <a:cs typeface="+mn-cs"/>
              </a:rPr>
              <a:t>UV</a:t>
            </a:r>
            <a:r>
              <a:rPr kumimoji="1" lang="ja-JP" altLang="en-US" sz="1600" b="1" u="sng">
                <a:solidFill>
                  <a:srgbClr val="FF0000"/>
                </a:solidFill>
                <a:effectLst/>
                <a:latin typeface="+mn-ea"/>
                <a:ea typeface="+mn-ea"/>
                <a:cs typeface="+mn-cs"/>
              </a:rPr>
              <a:t>乾燥機能の有無の入力要否について◆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以下いずれかに当てはまる場合、選択が必須です。</a:t>
            </a:r>
            <a:endParaRPr kumimoji="1" lang="en-US" altLang="ja-JP" sz="1600" b="0">
              <a:solidFill>
                <a:srgbClr val="FF0000"/>
              </a:solidFill>
              <a:effectLst/>
              <a:latin typeface="+mn-ea"/>
              <a:ea typeface="+mn-ea"/>
              <a:cs typeface="+mn-cs"/>
            </a:endParaRPr>
          </a:p>
          <a:p>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・性能区分</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カテゴリー番号</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が</a:t>
            </a:r>
            <a:r>
              <a:rPr kumimoji="1" lang="en-US" altLang="ja-JP" sz="1600" b="1">
                <a:solidFill>
                  <a:srgbClr val="FF0000"/>
                </a:solidFill>
                <a:effectLst/>
                <a:latin typeface="+mn-ea"/>
                <a:ea typeface="+mn-ea"/>
                <a:cs typeface="+mn-cs"/>
              </a:rPr>
              <a:t>3</a:t>
            </a:r>
            <a:r>
              <a:rPr kumimoji="1" lang="ja-JP" altLang="en-US" sz="1600" b="1">
                <a:solidFill>
                  <a:srgbClr val="FF0000"/>
                </a:solidFill>
                <a:effectLst/>
                <a:latin typeface="+mn-ea"/>
                <a:ea typeface="+mn-ea"/>
                <a:cs typeface="+mn-cs"/>
              </a:rPr>
              <a:t>～</a:t>
            </a:r>
            <a:r>
              <a:rPr kumimoji="1" lang="en-US" altLang="ja-JP" sz="1600" b="1">
                <a:solidFill>
                  <a:srgbClr val="FF0000"/>
                </a:solidFill>
                <a:effectLst/>
                <a:latin typeface="+mn-ea"/>
                <a:ea typeface="+mn-ea"/>
                <a:cs typeface="+mn-cs"/>
              </a:rPr>
              <a:t>14</a:t>
            </a:r>
          </a:p>
          <a:p>
            <a:r>
              <a:rPr kumimoji="1" lang="ja-JP" altLang="en-US" sz="1600" b="0">
                <a:solidFill>
                  <a:srgbClr val="FF0000"/>
                </a:solidFill>
                <a:effectLst/>
                <a:latin typeface="+mn-ea"/>
                <a:ea typeface="+mn-ea"/>
                <a:cs typeface="+mn-cs"/>
              </a:rPr>
              <a:t>・性能区分</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カテゴリー番号</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が</a:t>
            </a:r>
            <a:r>
              <a:rPr kumimoji="1" lang="en-US" altLang="ja-JP" sz="1600" b="1">
                <a:solidFill>
                  <a:srgbClr val="FF0000"/>
                </a:solidFill>
                <a:effectLst/>
                <a:latin typeface="+mn-ea"/>
                <a:ea typeface="+mn-ea"/>
                <a:cs typeface="+mn-cs"/>
              </a:rPr>
              <a:t>20</a:t>
            </a:r>
            <a:r>
              <a:rPr kumimoji="1" lang="ja-JP" altLang="en-US" sz="1600" b="1">
                <a:solidFill>
                  <a:srgbClr val="FF0000"/>
                </a:solidFill>
                <a:effectLst/>
                <a:latin typeface="+mn-ea"/>
                <a:ea typeface="+mn-ea"/>
                <a:cs typeface="+mn-cs"/>
              </a:rPr>
              <a:t>～</a:t>
            </a:r>
            <a:r>
              <a:rPr kumimoji="1" lang="en-US" altLang="ja-JP" sz="1600" b="1">
                <a:solidFill>
                  <a:srgbClr val="FF0000"/>
                </a:solidFill>
                <a:effectLst/>
                <a:latin typeface="+mn-ea"/>
                <a:ea typeface="+mn-ea"/>
                <a:cs typeface="+mn-cs"/>
              </a:rPr>
              <a:t>22</a:t>
            </a:r>
            <a:r>
              <a:rPr kumimoji="1" lang="ja-JP" altLang="en-US" sz="1600" b="0">
                <a:solidFill>
                  <a:srgbClr val="FF0000"/>
                </a:solidFill>
                <a:effectLst/>
                <a:latin typeface="+mn-ea"/>
                <a:ea typeface="+mn-ea"/>
                <a:cs typeface="+mn-cs"/>
              </a:rPr>
              <a:t>で、印刷対象サイズが</a:t>
            </a:r>
            <a:r>
              <a:rPr kumimoji="1" lang="ja-JP" altLang="en-US" sz="1600" b="1">
                <a:solidFill>
                  <a:srgbClr val="FF0000"/>
                </a:solidFill>
                <a:effectLst/>
                <a:latin typeface="+mn-ea"/>
                <a:ea typeface="+mn-ea"/>
                <a:cs typeface="+mn-cs"/>
              </a:rPr>
              <a:t>菊全</a:t>
            </a:r>
          </a:p>
          <a:p>
            <a:r>
              <a:rPr kumimoji="1" lang="ja-JP" altLang="en-US" sz="1600" b="0">
                <a:solidFill>
                  <a:srgbClr val="FF0000"/>
                </a:solidFill>
                <a:effectLst/>
                <a:latin typeface="+mn-ea"/>
                <a:ea typeface="+mn-ea"/>
                <a:cs typeface="+mn-cs"/>
              </a:rPr>
              <a:t>・性能区分</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カテゴリー番号</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が</a:t>
            </a:r>
            <a:r>
              <a:rPr kumimoji="1" lang="en-US" altLang="ja-JP" sz="1600" b="1">
                <a:solidFill>
                  <a:srgbClr val="FF0000"/>
                </a:solidFill>
                <a:effectLst/>
                <a:latin typeface="+mn-ea"/>
                <a:ea typeface="+mn-ea"/>
                <a:cs typeface="+mn-cs"/>
              </a:rPr>
              <a:t>23</a:t>
            </a:r>
            <a:r>
              <a:rPr kumimoji="1" lang="ja-JP" altLang="en-US" sz="1600" b="1">
                <a:solidFill>
                  <a:srgbClr val="FF0000"/>
                </a:solidFill>
                <a:effectLst/>
                <a:latin typeface="+mn-ea"/>
                <a:ea typeface="+mn-ea"/>
                <a:cs typeface="+mn-cs"/>
              </a:rPr>
              <a:t>～</a:t>
            </a:r>
            <a:r>
              <a:rPr kumimoji="1" lang="en-US" altLang="ja-JP" sz="1600" b="1">
                <a:solidFill>
                  <a:srgbClr val="FF0000"/>
                </a:solidFill>
                <a:effectLst/>
                <a:latin typeface="+mn-ea"/>
                <a:ea typeface="+mn-ea"/>
                <a:cs typeface="+mn-cs"/>
              </a:rPr>
              <a:t>25</a:t>
            </a:r>
          </a:p>
          <a:p>
            <a:r>
              <a:rPr kumimoji="1" lang="ja-JP" altLang="en-US" sz="1600" b="0">
                <a:solidFill>
                  <a:srgbClr val="FF0000"/>
                </a:solidFill>
                <a:effectLst/>
                <a:latin typeface="+mn-ea"/>
                <a:ea typeface="+mn-ea"/>
                <a:cs typeface="+mn-cs"/>
              </a:rPr>
              <a:t>・性能区分</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カテゴリー番号</a:t>
            </a:r>
            <a:r>
              <a:rPr kumimoji="1" lang="en-US" altLang="ja-JP" sz="1600" b="0">
                <a:solidFill>
                  <a:srgbClr val="FF0000"/>
                </a:solidFill>
                <a:effectLst/>
                <a:latin typeface="+mn-ea"/>
                <a:ea typeface="+mn-ea"/>
                <a:cs typeface="+mn-cs"/>
              </a:rPr>
              <a:t>)</a:t>
            </a:r>
            <a:r>
              <a:rPr kumimoji="1" lang="ja-JP" altLang="en-US" sz="1600" b="0">
                <a:solidFill>
                  <a:srgbClr val="FF0000"/>
                </a:solidFill>
                <a:effectLst/>
                <a:latin typeface="+mn-ea"/>
                <a:ea typeface="+mn-ea"/>
                <a:cs typeface="+mn-cs"/>
              </a:rPr>
              <a:t>が</a:t>
            </a:r>
            <a:r>
              <a:rPr kumimoji="1" lang="en-US" altLang="ja-JP" sz="1600" b="1">
                <a:solidFill>
                  <a:srgbClr val="FF0000"/>
                </a:solidFill>
                <a:effectLst/>
                <a:latin typeface="+mn-ea"/>
                <a:ea typeface="+mn-ea"/>
                <a:cs typeface="+mn-cs"/>
              </a:rPr>
              <a:t>40</a:t>
            </a:r>
            <a:r>
              <a:rPr kumimoji="1" lang="ja-JP" altLang="en-US" sz="1600" b="1">
                <a:solidFill>
                  <a:srgbClr val="FF0000"/>
                </a:solidFill>
                <a:effectLst/>
                <a:latin typeface="+mn-ea"/>
                <a:ea typeface="+mn-ea"/>
                <a:cs typeface="+mn-cs"/>
              </a:rPr>
              <a:t>～</a:t>
            </a:r>
            <a:r>
              <a:rPr kumimoji="1" lang="en-US" altLang="ja-JP" sz="1600" b="1">
                <a:solidFill>
                  <a:srgbClr val="FF0000"/>
                </a:solidFill>
                <a:effectLst/>
                <a:latin typeface="+mn-ea"/>
                <a:ea typeface="+mn-ea"/>
                <a:cs typeface="+mn-cs"/>
              </a:rPr>
              <a:t>49</a:t>
            </a:r>
            <a:r>
              <a:rPr kumimoji="1" lang="ja-JP" altLang="en-US" sz="1600" b="0">
                <a:solidFill>
                  <a:srgbClr val="FF0000"/>
                </a:solidFill>
                <a:effectLst/>
                <a:latin typeface="+mn-ea"/>
                <a:ea typeface="+mn-ea"/>
                <a:cs typeface="+mn-cs"/>
              </a:rPr>
              <a:t>で、　印刷版詳細区分が</a:t>
            </a:r>
            <a:r>
              <a:rPr kumimoji="1" lang="ja-JP" altLang="en-US" sz="1600" b="1">
                <a:solidFill>
                  <a:srgbClr val="FF0000"/>
                </a:solidFill>
                <a:effectLst/>
                <a:latin typeface="+mn-ea"/>
                <a:ea typeface="+mn-ea"/>
                <a:cs typeface="+mn-cs"/>
              </a:rPr>
              <a:t>凸版</a:t>
            </a:r>
            <a:endParaRPr kumimoji="1" lang="en-US" altLang="ja-JP" sz="1600" b="1">
              <a:solidFill>
                <a:srgbClr val="FF0000"/>
              </a:solidFill>
              <a:effectLst/>
              <a:latin typeface="+mn-ea"/>
              <a:ea typeface="+mn-ea"/>
              <a:cs typeface="+mn-cs"/>
            </a:endParaRPr>
          </a:p>
        </xdr:txBody>
      </xdr:sp>
    </xdr:grpSp>
    <xdr:clientData/>
  </xdr:twoCellAnchor>
  <xdr:twoCellAnchor>
    <xdr:from>
      <xdr:col>31</xdr:col>
      <xdr:colOff>865908</xdr:colOff>
      <xdr:row>21</xdr:row>
      <xdr:rowOff>173184</xdr:rowOff>
    </xdr:from>
    <xdr:to>
      <xdr:col>32</xdr:col>
      <xdr:colOff>2978725</xdr:colOff>
      <xdr:row>27</xdr:row>
      <xdr:rowOff>346365</xdr:rowOff>
    </xdr:to>
    <xdr:sp macro="" textlink="">
      <xdr:nvSpPr>
        <xdr:cNvPr id="57" name="吹き出し: 角を丸めた四角形 56">
          <a:extLst>
            <a:ext uri="{FF2B5EF4-FFF2-40B4-BE49-F238E27FC236}">
              <a16:creationId xmlns:a16="http://schemas.microsoft.com/office/drawing/2014/main" id="{1B5DB787-421A-4677-9184-8C4201D69DB0}"/>
            </a:ext>
          </a:extLst>
        </xdr:cNvPr>
        <xdr:cNvSpPr/>
      </xdr:nvSpPr>
      <xdr:spPr>
        <a:xfrm>
          <a:off x="56024317" y="14079684"/>
          <a:ext cx="3463635" cy="2770908"/>
        </a:xfrm>
        <a:prstGeom prst="wedgeRoundRectCallout">
          <a:avLst>
            <a:gd name="adj1" fmla="val 12312"/>
            <a:gd name="adj2" fmla="val -70977"/>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㉒必須仕様内容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㉒</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必須仕様有無がありの場合</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必須仕様内容を入力してください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見積書で表記する際の仕様名を入力してください</a:t>
          </a:r>
        </a:p>
      </xdr:txBody>
    </xdr:sp>
    <xdr:clientData/>
  </xdr:twoCellAnchor>
  <xdr:twoCellAnchor>
    <xdr:from>
      <xdr:col>6</xdr:col>
      <xdr:colOff>2355272</xdr:colOff>
      <xdr:row>22</xdr:row>
      <xdr:rowOff>294409</xdr:rowOff>
    </xdr:from>
    <xdr:to>
      <xdr:col>9</xdr:col>
      <xdr:colOff>138544</xdr:colOff>
      <xdr:row>36</xdr:row>
      <xdr:rowOff>155863</xdr:rowOff>
    </xdr:to>
    <xdr:grpSp>
      <xdr:nvGrpSpPr>
        <xdr:cNvPr id="27" name="グループ化 26">
          <a:extLst>
            <a:ext uri="{FF2B5EF4-FFF2-40B4-BE49-F238E27FC236}">
              <a16:creationId xmlns:a16="http://schemas.microsoft.com/office/drawing/2014/main" id="{263B36E4-F113-CEED-EBA7-F02B8C3C5B3D}"/>
            </a:ext>
          </a:extLst>
        </xdr:cNvPr>
        <xdr:cNvGrpSpPr/>
      </xdr:nvGrpSpPr>
      <xdr:grpSpPr>
        <a:xfrm>
          <a:off x="14633863" y="14633864"/>
          <a:ext cx="5732317" cy="5922817"/>
          <a:chOff x="14685818" y="14633864"/>
          <a:chExt cx="5922817" cy="5922817"/>
        </a:xfrm>
      </xdr:grpSpPr>
      <xdr:sp macro="" textlink="">
        <xdr:nvSpPr>
          <xdr:cNvPr id="56" name="吹き出し: 角を丸めた四角形 55">
            <a:extLst>
              <a:ext uri="{FF2B5EF4-FFF2-40B4-BE49-F238E27FC236}">
                <a16:creationId xmlns:a16="http://schemas.microsoft.com/office/drawing/2014/main" id="{BA204F8C-DEA8-4A49-8CD7-A0CCD3C5A420}"/>
              </a:ext>
            </a:extLst>
          </xdr:cNvPr>
          <xdr:cNvSpPr/>
        </xdr:nvSpPr>
        <xdr:spPr>
          <a:xfrm>
            <a:off x="14685818" y="14633864"/>
            <a:ext cx="5922817" cy="5922817"/>
          </a:xfrm>
          <a:prstGeom prst="wedgeRoundRectCallout">
            <a:avLst>
              <a:gd name="adj1" fmla="val 29284"/>
              <a:gd name="adj2" fmla="val -6939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⑤必須仕様有無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⑤必須仕様の有無を選択してください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sp macro="" textlink="">
        <xdr:nvSpPr>
          <xdr:cNvPr id="23" name="四角形: 角を丸くする 22">
            <a:extLst>
              <a:ext uri="{FF2B5EF4-FFF2-40B4-BE49-F238E27FC236}">
                <a16:creationId xmlns:a16="http://schemas.microsoft.com/office/drawing/2014/main" id="{900BFDDA-0A7B-4877-854A-C82594E07B47}"/>
              </a:ext>
            </a:extLst>
          </xdr:cNvPr>
          <xdr:cNvSpPr/>
        </xdr:nvSpPr>
        <xdr:spPr>
          <a:xfrm>
            <a:off x="14846113" y="16157868"/>
            <a:ext cx="5602226" cy="3541100"/>
          </a:xfrm>
          <a:prstGeom prst="roundRect">
            <a:avLst>
              <a:gd name="adj" fmla="val 48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◆必須仕様有無について◆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該当の型番で複数の仕様があり、一部の仕様のみ基準を満たす場合、「あり」を選択してください</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mn-ea"/>
              <a:cs typeface="+mn-cs"/>
            </a:endParaRPr>
          </a:p>
          <a:p>
            <a:r>
              <a:rPr kumimoji="1" lang="ja-JP" altLang="en-US" sz="1600" b="0" u="sng">
                <a:solidFill>
                  <a:srgbClr val="FF0000"/>
                </a:solidFill>
                <a:effectLst/>
                <a:latin typeface="ＭＳ Ｐゴシック" panose="020B0600070205080204" pitchFamily="50" charset="-128"/>
                <a:ea typeface="+mn-ea"/>
                <a:cs typeface="+mn-cs"/>
              </a:rPr>
              <a:t>→　「あり」を選択した場合は、必須仕様内容に基準を満たす仕様の詳細を入力してください</a:t>
            </a:r>
            <a:endPar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標準仕様のみで基準を満たす場合や、すべての仕様で基準を満たす場合には、「なし」を選択してください</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1529309</xdr:colOff>
      <xdr:row>2</xdr:row>
      <xdr:rowOff>0</xdr:rowOff>
    </xdr:from>
    <xdr:to>
      <xdr:col>20</xdr:col>
      <xdr:colOff>987425</xdr:colOff>
      <xdr:row>3</xdr:row>
      <xdr:rowOff>1117332</xdr:rowOff>
    </xdr:to>
    <xdr:grpSp>
      <xdr:nvGrpSpPr>
        <xdr:cNvPr id="16" name="グループ化 15">
          <a:extLst>
            <a:ext uri="{FF2B5EF4-FFF2-40B4-BE49-F238E27FC236}">
              <a16:creationId xmlns:a16="http://schemas.microsoft.com/office/drawing/2014/main" id="{3C43F71C-1F91-48E7-9C1F-76CB03AE1650}"/>
            </a:ext>
          </a:extLst>
        </xdr:cNvPr>
        <xdr:cNvGrpSpPr/>
      </xdr:nvGrpSpPr>
      <xdr:grpSpPr>
        <a:xfrm>
          <a:off x="33010300" y="2026227"/>
          <a:ext cx="6665943" cy="2641332"/>
          <a:chOff x="24658307" y="547688"/>
          <a:chExt cx="6520933" cy="2663598"/>
        </a:xfrm>
      </xdr:grpSpPr>
      <xdr:sp macro="" textlink="">
        <xdr:nvSpPr>
          <xdr:cNvPr id="17" name="正方形/長方形 16">
            <a:extLst>
              <a:ext uri="{FF2B5EF4-FFF2-40B4-BE49-F238E27FC236}">
                <a16:creationId xmlns:a16="http://schemas.microsoft.com/office/drawing/2014/main" id="{B04F8357-A6F5-4E91-A68F-A51FFDE1D862}"/>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07656141-F2F9-4316-9CD6-135EEBA02C33}"/>
              </a:ext>
            </a:extLst>
          </xdr:cNvPr>
          <xdr:cNvGrpSpPr/>
        </xdr:nvGrpSpPr>
        <xdr:grpSpPr>
          <a:xfrm>
            <a:off x="25406398" y="849725"/>
            <a:ext cx="5533395" cy="514041"/>
            <a:chOff x="20797589" y="530440"/>
            <a:chExt cx="2591523" cy="313765"/>
          </a:xfrm>
        </xdr:grpSpPr>
        <xdr:sp macro="" textlink="">
          <xdr:nvSpPr>
            <xdr:cNvPr id="27" name="正方形/長方形 26">
              <a:extLst>
                <a:ext uri="{FF2B5EF4-FFF2-40B4-BE49-F238E27FC236}">
                  <a16:creationId xmlns:a16="http://schemas.microsoft.com/office/drawing/2014/main" id="{1DE0BF78-602B-47DB-98D1-4D9DE20FAAD0}"/>
                </a:ext>
              </a:extLst>
            </xdr:cNvPr>
            <xdr:cNvSpPr/>
          </xdr:nvSpPr>
          <xdr:spPr>
            <a:xfrm>
              <a:off x="20797589"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CCCC01E6-5A78-4B84-A944-C31C77AC4803}"/>
                </a:ext>
              </a:extLst>
            </xdr:cNvPr>
            <xdr:cNvSpPr/>
          </xdr:nvSpPr>
          <xdr:spPr>
            <a:xfrm>
              <a:off x="21754029" y="530440"/>
              <a:ext cx="163508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5A83718A-CB4D-46CC-A800-699462E4B8BA}"/>
                </a:ext>
              </a:extLst>
            </xdr:cNvPr>
            <xdr:cNvCxnSpPr>
              <a:stCxn id="27" idx="3"/>
              <a:endCxn id="28" idx="1"/>
            </xdr:cNvCxnSpPr>
          </xdr:nvCxnSpPr>
          <xdr:spPr>
            <a:xfrm>
              <a:off x="21571478" y="687323"/>
              <a:ext cx="182551"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9475B189-9C05-40FB-B57A-13E3BD88E721}"/>
              </a:ext>
            </a:extLst>
          </xdr:cNvPr>
          <xdr:cNvGrpSpPr/>
        </xdr:nvGrpSpPr>
        <xdr:grpSpPr>
          <a:xfrm>
            <a:off x="25407076" y="1584070"/>
            <a:ext cx="5536313" cy="514041"/>
            <a:chOff x="20809160" y="530440"/>
            <a:chExt cx="2592731" cy="313765"/>
          </a:xfrm>
        </xdr:grpSpPr>
        <xdr:sp macro="" textlink="">
          <xdr:nvSpPr>
            <xdr:cNvPr id="24" name="正方形/長方形 23">
              <a:extLst>
                <a:ext uri="{FF2B5EF4-FFF2-40B4-BE49-F238E27FC236}">
                  <a16:creationId xmlns:a16="http://schemas.microsoft.com/office/drawing/2014/main" id="{230A8455-5EB2-4E81-BA0E-C77C496AD0FA}"/>
                </a:ext>
              </a:extLst>
            </xdr:cNvPr>
            <xdr:cNvSpPr/>
          </xdr:nvSpPr>
          <xdr:spPr>
            <a:xfrm>
              <a:off x="20809160"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3034A79F-C510-44FA-A599-80A2DCA1AAEA}"/>
                </a:ext>
              </a:extLst>
            </xdr:cNvPr>
            <xdr:cNvSpPr/>
          </xdr:nvSpPr>
          <xdr:spPr>
            <a:xfrm>
              <a:off x="21763536" y="530440"/>
              <a:ext cx="1638355"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441B9AB0-4A25-4E62-80A9-52C135C9D759}"/>
                </a:ext>
              </a:extLst>
            </xdr:cNvPr>
            <xdr:cNvCxnSpPr>
              <a:stCxn id="24" idx="3"/>
              <a:endCxn id="25" idx="1"/>
            </xdr:cNvCxnSpPr>
          </xdr:nvCxnSpPr>
          <xdr:spPr>
            <a:xfrm>
              <a:off x="21582365" y="687323"/>
              <a:ext cx="181171"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33640355-F866-41E9-B6F2-C6FDA6D6862E}"/>
              </a:ext>
            </a:extLst>
          </xdr:cNvPr>
          <xdr:cNvGrpSpPr/>
        </xdr:nvGrpSpPr>
        <xdr:grpSpPr>
          <a:xfrm>
            <a:off x="25407098" y="2326559"/>
            <a:ext cx="5540553" cy="513770"/>
            <a:chOff x="20809165" y="534306"/>
            <a:chExt cx="2594769" cy="315946"/>
          </a:xfrm>
        </xdr:grpSpPr>
        <xdr:sp macro="" textlink="">
          <xdr:nvSpPr>
            <xdr:cNvPr id="21" name="正方形/長方形 20">
              <a:extLst>
                <a:ext uri="{FF2B5EF4-FFF2-40B4-BE49-F238E27FC236}">
                  <a16:creationId xmlns:a16="http://schemas.microsoft.com/office/drawing/2014/main" id="{898DC99F-944B-45CB-ABAA-0B7AC4512625}"/>
                </a:ext>
              </a:extLst>
            </xdr:cNvPr>
            <xdr:cNvSpPr/>
          </xdr:nvSpPr>
          <xdr:spPr>
            <a:xfrm>
              <a:off x="2080916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3C77FD0-6771-4BEC-B522-ACF14C6CE32B}"/>
                </a:ext>
              </a:extLst>
            </xdr:cNvPr>
            <xdr:cNvSpPr/>
          </xdr:nvSpPr>
          <xdr:spPr>
            <a:xfrm>
              <a:off x="21761560" y="534306"/>
              <a:ext cx="1642374"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FBCE41C0-3D5E-43D3-921D-31DA0695AAD7}"/>
                </a:ext>
              </a:extLst>
            </xdr:cNvPr>
            <xdr:cNvCxnSpPr>
              <a:stCxn id="21" idx="3"/>
              <a:endCxn id="22" idx="1"/>
            </xdr:cNvCxnSpPr>
          </xdr:nvCxnSpPr>
          <xdr:spPr>
            <a:xfrm flipV="1">
              <a:off x="21582370" y="691597"/>
              <a:ext cx="179190"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41</xdr:col>
      <xdr:colOff>86591</xdr:colOff>
      <xdr:row>1</xdr:row>
      <xdr:rowOff>411925</xdr:rowOff>
    </xdr:from>
    <xdr:to>
      <xdr:col>61</xdr:col>
      <xdr:colOff>0</xdr:colOff>
      <xdr:row>2</xdr:row>
      <xdr:rowOff>777935</xdr:rowOff>
    </xdr:to>
    <xdr:sp macro="" textlink="">
      <xdr:nvSpPr>
        <xdr:cNvPr id="30" name="正方形/長方形 29">
          <a:extLst>
            <a:ext uri="{FF2B5EF4-FFF2-40B4-BE49-F238E27FC236}">
              <a16:creationId xmlns:a16="http://schemas.microsoft.com/office/drawing/2014/main" id="{C17A4DDB-3D2D-49F0-A9F4-0A7C3DD43AD8}"/>
            </a:ext>
          </a:extLst>
        </xdr:cNvPr>
        <xdr:cNvSpPr/>
      </xdr:nvSpPr>
      <xdr:spPr>
        <a:xfrm>
          <a:off x="59903591" y="914152"/>
          <a:ext cx="8295409" cy="18900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34636</xdr:colOff>
      <xdr:row>4</xdr:row>
      <xdr:rowOff>69272</xdr:rowOff>
    </xdr:from>
    <xdr:to>
      <xdr:col>4</xdr:col>
      <xdr:colOff>2493818</xdr:colOff>
      <xdr:row>4</xdr:row>
      <xdr:rowOff>1091045</xdr:rowOff>
    </xdr:to>
    <xdr:sp macro="" textlink="">
      <xdr:nvSpPr>
        <xdr:cNvPr id="31" name="正方形/長方形 30">
          <a:extLst>
            <a:ext uri="{FF2B5EF4-FFF2-40B4-BE49-F238E27FC236}">
              <a16:creationId xmlns:a16="http://schemas.microsoft.com/office/drawing/2014/main" id="{9FB026EF-BB66-432D-9980-27669C80AD67}"/>
            </a:ext>
          </a:extLst>
        </xdr:cNvPr>
        <xdr:cNvSpPr/>
      </xdr:nvSpPr>
      <xdr:spPr>
        <a:xfrm>
          <a:off x="34636" y="5143499"/>
          <a:ext cx="10546773" cy="102177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1414992</xdr:colOff>
      <xdr:row>2</xdr:row>
      <xdr:rowOff>32808</xdr:rowOff>
    </xdr:to>
    <xdr:sp macro="" textlink="">
      <xdr:nvSpPr>
        <xdr:cNvPr id="2" name="角丸四角形 3">
          <a:extLst>
            <a:ext uri="{FF2B5EF4-FFF2-40B4-BE49-F238E27FC236}">
              <a16:creationId xmlns:a16="http://schemas.microsoft.com/office/drawing/2014/main" id="{82430703-14EA-4083-BE39-4F85A0D655F5}"/>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印刷機械／基準値</a:t>
          </a:r>
        </a:p>
      </xdr:txBody>
    </xdr:sp>
    <xdr:clientData/>
  </xdr:twoCellAnchor>
  <xdr:twoCellAnchor>
    <xdr:from>
      <xdr:col>1</xdr:col>
      <xdr:colOff>276225</xdr:colOff>
      <xdr:row>4</xdr:row>
      <xdr:rowOff>142875</xdr:rowOff>
    </xdr:from>
    <xdr:to>
      <xdr:col>8</xdr:col>
      <xdr:colOff>38100</xdr:colOff>
      <xdr:row>8</xdr:row>
      <xdr:rowOff>1933</xdr:rowOff>
    </xdr:to>
    <xdr:grpSp>
      <xdr:nvGrpSpPr>
        <xdr:cNvPr id="4" name="グループ化 3">
          <a:extLst>
            <a:ext uri="{FF2B5EF4-FFF2-40B4-BE49-F238E27FC236}">
              <a16:creationId xmlns:a16="http://schemas.microsoft.com/office/drawing/2014/main" id="{AA3A3422-6290-4FD3-8733-62D4F37F1815}"/>
            </a:ext>
          </a:extLst>
        </xdr:cNvPr>
        <xdr:cNvGrpSpPr/>
      </xdr:nvGrpSpPr>
      <xdr:grpSpPr>
        <a:xfrm>
          <a:off x="609600" y="981075"/>
          <a:ext cx="6734175" cy="1621183"/>
          <a:chOff x="381000" y="2867025"/>
          <a:chExt cx="6991350" cy="1621183"/>
        </a:xfrm>
      </xdr:grpSpPr>
      <xdr:pic>
        <xdr:nvPicPr>
          <xdr:cNvPr id="5" name="図 4">
            <a:extLst>
              <a:ext uri="{FF2B5EF4-FFF2-40B4-BE49-F238E27FC236}">
                <a16:creationId xmlns:a16="http://schemas.microsoft.com/office/drawing/2014/main" id="{C1FA58EC-0923-18C3-FAEE-AF808D53D197}"/>
              </a:ext>
            </a:extLst>
          </xdr:cNvPr>
          <xdr:cNvPicPr>
            <a:picLocks noChangeAspect="1"/>
          </xdr:cNvPicPr>
        </xdr:nvPicPr>
        <xdr:blipFill>
          <a:blip xmlns:r="http://schemas.openxmlformats.org/officeDocument/2006/relationships" r:embed="rId1"/>
          <a:stretch>
            <a:fillRect/>
          </a:stretch>
        </xdr:blipFill>
        <xdr:spPr>
          <a:xfrm>
            <a:off x="381000" y="2867025"/>
            <a:ext cx="6991350" cy="1621183"/>
          </a:xfrm>
          <a:prstGeom prst="rect">
            <a:avLst/>
          </a:prstGeom>
        </xdr:spPr>
      </xdr:pic>
      <xdr:sp macro="" textlink="">
        <xdr:nvSpPr>
          <xdr:cNvPr id="6" name="テキスト ボックス 5">
            <a:extLst>
              <a:ext uri="{FF2B5EF4-FFF2-40B4-BE49-F238E27FC236}">
                <a16:creationId xmlns:a16="http://schemas.microsoft.com/office/drawing/2014/main" id="{70CF0258-B70A-F1A9-F6A1-235397AD394D}"/>
              </a:ext>
            </a:extLst>
          </xdr:cNvPr>
          <xdr:cNvSpPr txBox="1"/>
        </xdr:nvSpPr>
        <xdr:spPr>
          <a:xfrm>
            <a:off x="1219200" y="3352800"/>
            <a:ext cx="6115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2012</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年以降に販売が開始されたモデルであること。</a:t>
            </a:r>
          </a:p>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最新モデルである必要はないが、中古品は対象外である。</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7" name="テキスト ボックス 6">
            <a:extLst>
              <a:ext uri="{FF2B5EF4-FFF2-40B4-BE49-F238E27FC236}">
                <a16:creationId xmlns:a16="http://schemas.microsoft.com/office/drawing/2014/main" id="{925F04E9-E618-0061-CFB9-29EAC819E60A}"/>
              </a:ext>
            </a:extLst>
          </xdr:cNvPr>
          <xdr:cNvSpPr txBox="1"/>
        </xdr:nvSpPr>
        <xdr:spPr>
          <a:xfrm>
            <a:off x="1219200" y="3933825"/>
            <a:ext cx="61150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生産性の向上に資するものの指標</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エネルギー効率、生産効率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が同一の製造事業者における一代前モデルと比較して年平均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以上向上している設備であること。</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357717</xdr:colOff>
      <xdr:row>2</xdr:row>
      <xdr:rowOff>80433</xdr:rowOff>
    </xdr:to>
    <xdr:sp macro="" textlink="">
      <xdr:nvSpPr>
        <xdr:cNvPr id="3" name="角丸四角形 3">
          <a:extLst>
            <a:ext uri="{FF2B5EF4-FFF2-40B4-BE49-F238E27FC236}">
              <a16:creationId xmlns:a16="http://schemas.microsoft.com/office/drawing/2014/main" id="{B2D6FC75-6C97-4D2D-A9A6-A5B480D941F4}"/>
            </a:ext>
          </a:extLst>
        </xdr:cNvPr>
        <xdr:cNvSpPr/>
      </xdr:nvSpPr>
      <xdr:spPr>
        <a:xfrm>
          <a:off x="0" y="0"/>
          <a:ext cx="4015317" cy="499533"/>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200" b="1"/>
            <a:t>印刷機械／カテゴリー 一覧 </a:t>
          </a:r>
          <a:r>
            <a:rPr kumimoji="1" lang="en-US" altLang="ja-JP" sz="1200" b="1"/>
            <a:t>(</a:t>
          </a:r>
          <a:r>
            <a:rPr kumimoji="1" lang="ja-JP" altLang="en-US" sz="1200" b="1"/>
            <a:t>８５カテゴリー</a:t>
          </a:r>
          <a:r>
            <a:rPr kumimoji="1" lang="en-US" altLang="ja-JP" sz="1200" b="1"/>
            <a:t>)</a:t>
          </a:r>
        </a:p>
      </xdr:txBody>
    </xdr:sp>
    <xdr:clientData/>
  </xdr:twoCellAnchor>
  <xdr:twoCellAnchor>
    <xdr:from>
      <xdr:col>0</xdr:col>
      <xdr:colOff>0</xdr:colOff>
      <xdr:row>50</xdr:row>
      <xdr:rowOff>137459</xdr:rowOff>
    </xdr:from>
    <xdr:to>
      <xdr:col>9</xdr:col>
      <xdr:colOff>438727</xdr:colOff>
      <xdr:row>56</xdr:row>
      <xdr:rowOff>20874</xdr:rowOff>
    </xdr:to>
    <xdr:sp macro="" textlink="">
      <xdr:nvSpPr>
        <xdr:cNvPr id="5" name="テキスト ボックス 15">
          <a:extLst>
            <a:ext uri="{FF2B5EF4-FFF2-40B4-BE49-F238E27FC236}">
              <a16:creationId xmlns:a16="http://schemas.microsoft.com/office/drawing/2014/main" id="{B1FFD848-6532-4DF9-A4D4-5AFBE0A9F4F3}"/>
            </a:ext>
          </a:extLst>
        </xdr:cNvPr>
        <xdr:cNvSpPr txBox="1"/>
      </xdr:nvSpPr>
      <xdr:spPr>
        <a:xfrm>
          <a:off x="0" y="8468659"/>
          <a:ext cx="5925127" cy="874015"/>
        </a:xfrm>
        <a:prstGeom prst="rect">
          <a:avLst/>
        </a:prstGeom>
        <a:noFill/>
      </xdr:spPr>
      <xdr:txBody>
        <a:bodyPr wrap="square" rtlCol="0">
          <a:spAutoFit/>
        </a:bodyPr>
        <a:lstStyle>
          <a:defPPr>
            <a:defRPr lang="ja-JP"/>
          </a:defPPr>
          <a:lvl1pPr marL="0" algn="l" defTabSz="914342" rtl="0" eaLnBrk="1" latinLnBrk="0" hangingPunct="1">
            <a:defRPr kumimoji="1" sz="1800" kern="1200">
              <a:solidFill>
                <a:schemeClr val="tx1"/>
              </a:solidFill>
              <a:latin typeface="+mn-lt"/>
              <a:ea typeface="+mn-ea"/>
              <a:cs typeface="+mn-cs"/>
            </a:defRPr>
          </a:lvl1pPr>
          <a:lvl2pPr marL="457171" algn="l" defTabSz="914342" rtl="0" eaLnBrk="1" latinLnBrk="0" hangingPunct="1">
            <a:defRPr kumimoji="1" sz="1800" kern="1200">
              <a:solidFill>
                <a:schemeClr val="tx1"/>
              </a:solidFill>
              <a:latin typeface="+mn-lt"/>
              <a:ea typeface="+mn-ea"/>
              <a:cs typeface="+mn-cs"/>
            </a:defRPr>
          </a:lvl2pPr>
          <a:lvl3pPr marL="914342" algn="l" defTabSz="914342" rtl="0" eaLnBrk="1" latinLnBrk="0" hangingPunct="1">
            <a:defRPr kumimoji="1" sz="1800" kern="1200">
              <a:solidFill>
                <a:schemeClr val="tx1"/>
              </a:solidFill>
              <a:latin typeface="+mn-lt"/>
              <a:ea typeface="+mn-ea"/>
              <a:cs typeface="+mn-cs"/>
            </a:defRPr>
          </a:lvl3pPr>
          <a:lvl4pPr marL="1371513" algn="l" defTabSz="914342" rtl="0" eaLnBrk="1" latinLnBrk="0" hangingPunct="1">
            <a:defRPr kumimoji="1" sz="1800" kern="1200">
              <a:solidFill>
                <a:schemeClr val="tx1"/>
              </a:solidFill>
              <a:latin typeface="+mn-lt"/>
              <a:ea typeface="+mn-ea"/>
              <a:cs typeface="+mn-cs"/>
            </a:defRPr>
          </a:lvl4pPr>
          <a:lvl5pPr marL="1828684" algn="l" defTabSz="914342" rtl="0" eaLnBrk="1" latinLnBrk="0" hangingPunct="1">
            <a:defRPr kumimoji="1" sz="1800" kern="1200">
              <a:solidFill>
                <a:schemeClr val="tx1"/>
              </a:solidFill>
              <a:latin typeface="+mn-lt"/>
              <a:ea typeface="+mn-ea"/>
              <a:cs typeface="+mn-cs"/>
            </a:defRPr>
          </a:lvl5pPr>
          <a:lvl6pPr marL="2285855" algn="l" defTabSz="914342" rtl="0" eaLnBrk="1" latinLnBrk="0" hangingPunct="1">
            <a:defRPr kumimoji="1" sz="1800" kern="1200">
              <a:solidFill>
                <a:schemeClr val="tx1"/>
              </a:solidFill>
              <a:latin typeface="+mn-lt"/>
              <a:ea typeface="+mn-ea"/>
              <a:cs typeface="+mn-cs"/>
            </a:defRPr>
          </a:lvl6pPr>
          <a:lvl7pPr marL="2743026" algn="l" defTabSz="914342" rtl="0" eaLnBrk="1" latinLnBrk="0" hangingPunct="1">
            <a:defRPr kumimoji="1" sz="1800" kern="1200">
              <a:solidFill>
                <a:schemeClr val="tx1"/>
              </a:solidFill>
              <a:latin typeface="+mn-lt"/>
              <a:ea typeface="+mn-ea"/>
              <a:cs typeface="+mn-cs"/>
            </a:defRPr>
          </a:lvl7pPr>
          <a:lvl8pPr marL="3200198" algn="l" defTabSz="914342" rtl="0" eaLnBrk="1" latinLnBrk="0" hangingPunct="1">
            <a:defRPr kumimoji="1" sz="1800" kern="1200">
              <a:solidFill>
                <a:schemeClr val="tx1"/>
              </a:solidFill>
              <a:latin typeface="+mn-lt"/>
              <a:ea typeface="+mn-ea"/>
              <a:cs typeface="+mn-cs"/>
            </a:defRPr>
          </a:lvl8pPr>
          <a:lvl9pPr marL="3657369" algn="l" defTabSz="914342" rtl="0" eaLnBrk="1" latinLnBrk="0" hangingPunct="1">
            <a:defRPr kumimoji="1" sz="1800" kern="1200">
              <a:solidFill>
                <a:schemeClr val="tx1"/>
              </a:solidFill>
              <a:latin typeface="+mn-lt"/>
              <a:ea typeface="+mn-ea"/>
              <a:cs typeface="+mn-cs"/>
            </a:defRPr>
          </a:lvl9pPr>
        </a:lstStyle>
        <a:p>
          <a:pPr marL="72000"/>
          <a:r>
            <a:rPr lang="en-US" altLang="ja-JP" sz="900">
              <a:solidFill>
                <a:srgbClr val="FF0000"/>
              </a:solidFill>
              <a:latin typeface="ＭＳ Ｐ明朝" panose="02020600040205080304" pitchFamily="18" charset="-128"/>
              <a:ea typeface="ＭＳ Ｐ明朝" panose="02020600040205080304" pitchFamily="18" charset="-128"/>
            </a:rPr>
            <a:t>※</a:t>
          </a:r>
          <a:r>
            <a:rPr lang="ja-JP" altLang="en-US" sz="900">
              <a:solidFill>
                <a:srgbClr val="FF0000"/>
              </a:solidFill>
              <a:latin typeface="ＭＳ Ｐ明朝" panose="02020600040205080304" pitchFamily="18" charset="-128"/>
              <a:ea typeface="ＭＳ Ｐ明朝" panose="02020600040205080304" pitchFamily="18" charset="-128"/>
            </a:rPr>
            <a:t>カテゴリー３～１４、２０～２５（菊全以上）、４０～４９（フレキソを除く）は、</a:t>
          </a:r>
          <a:r>
            <a:rPr lang="en-US" altLang="ja-JP" sz="900">
              <a:solidFill>
                <a:srgbClr val="FF0000"/>
              </a:solidFill>
              <a:latin typeface="ＭＳ Ｐ明朝" panose="02020600040205080304" pitchFamily="18" charset="-128"/>
              <a:ea typeface="ＭＳ Ｐ明朝" panose="02020600040205080304" pitchFamily="18" charset="-128"/>
            </a:rPr>
            <a:t>UV</a:t>
          </a:r>
          <a:r>
            <a:rPr lang="ja-JP" altLang="en-US" sz="900">
              <a:solidFill>
                <a:srgbClr val="FF0000"/>
              </a:solidFill>
              <a:latin typeface="ＭＳ Ｐ明朝" panose="02020600040205080304" pitchFamily="18" charset="-128"/>
              <a:ea typeface="ＭＳ Ｐ明朝" panose="02020600040205080304" pitchFamily="18" charset="-128"/>
            </a:rPr>
            <a:t>乾燥機能を有するものに限る。</a:t>
          </a:r>
          <a:endParaRPr lang="en-US" altLang="ja-JP" sz="900">
            <a:solidFill>
              <a:srgbClr val="FF0000"/>
            </a:solidFill>
            <a:latin typeface="ＭＳ Ｐ明朝" panose="02020600040205080304" pitchFamily="18" charset="-128"/>
            <a:ea typeface="ＭＳ Ｐ明朝" panose="02020600040205080304" pitchFamily="18" charset="-128"/>
          </a:endParaRPr>
        </a:p>
        <a:p>
          <a:pPr marL="72000"/>
          <a:endParaRPr lang="en-US" altLang="ja-JP" sz="900">
            <a:solidFill>
              <a:srgbClr val="FF0000"/>
            </a:solidFill>
            <a:highlight>
              <a:srgbClr val="FFFF00"/>
            </a:highlight>
            <a:latin typeface="ＭＳ Ｐ明朝" panose="02020600040205080304" pitchFamily="18" charset="-128"/>
            <a:ea typeface="ＭＳ Ｐ明朝" panose="02020600040205080304" pitchFamily="18" charset="-128"/>
          </a:endParaRPr>
        </a:p>
        <a:p>
          <a:pPr marL="72000"/>
          <a:r>
            <a:rPr lang="ja-JP" altLang="en-US" sz="900">
              <a:latin typeface="ＭＳ Ｐ明朝" panose="02020600040205080304" pitchFamily="18" charset="-128"/>
              <a:ea typeface="ＭＳ Ｐ明朝" panose="02020600040205080304" pitchFamily="18" charset="-128"/>
            </a:rPr>
            <a:t>（注１）　印刷サイズ、ガイドロールサイズ、紙幅、基材幅</a:t>
          </a:r>
          <a:endParaRPr lang="en-US" altLang="ja-JP" sz="900">
            <a:latin typeface="ＭＳ Ｐ明朝" panose="02020600040205080304" pitchFamily="18" charset="-128"/>
            <a:ea typeface="ＭＳ Ｐ明朝" panose="02020600040205080304" pitchFamily="18" charset="-128"/>
          </a:endParaRPr>
        </a:p>
        <a:p>
          <a:pPr marL="72000"/>
          <a:r>
            <a:rPr lang="ja-JP" altLang="en-US" sz="900">
              <a:latin typeface="ＭＳ Ｐ明朝" panose="02020600040205080304" pitchFamily="18" charset="-128"/>
              <a:ea typeface="ＭＳ Ｐ明朝" panose="02020600040205080304" pitchFamily="18" charset="-128"/>
              <a:cs typeface="ＭＳ Ｐゴシック" pitchFamily="50" charset="-128"/>
            </a:rPr>
            <a:t>（注２）　用紙サイズ、印刷サイズ、ガイドロールサイズ、紙幅、基材幅（</a:t>
          </a:r>
          <a:r>
            <a:rPr lang="en-US" altLang="ja-JP" sz="900">
              <a:latin typeface="ＭＳ Ｐ明朝" panose="02020600040205080304" pitchFamily="18" charset="-128"/>
              <a:ea typeface="ＭＳ Ｐ明朝" panose="02020600040205080304" pitchFamily="18" charset="-128"/>
              <a:cs typeface="ＭＳ Ｐゴシック" pitchFamily="50" charset="-128"/>
            </a:rPr>
            <a:t>mm</a:t>
          </a:r>
          <a:r>
            <a:rPr lang="ja-JP" altLang="en-US" sz="900">
              <a:latin typeface="ＭＳ Ｐ明朝" panose="02020600040205080304" pitchFamily="18" charset="-128"/>
              <a:ea typeface="ＭＳ Ｐ明朝" panose="02020600040205080304" pitchFamily="18" charset="-128"/>
              <a:cs typeface="ＭＳ Ｐゴシック" pitchFamily="50" charset="-128"/>
            </a:rPr>
            <a:t>・㌅）、給紙機台数、胴数、色数</a:t>
          </a:r>
        </a:p>
        <a:p>
          <a:pPr indent="174625"/>
          <a:endParaRPr lang="ja-JP" altLang="en-US" sz="1100">
            <a:latin typeface="ＭＳ Ｐ明朝" panose="02020600040205080304" pitchFamily="18" charset="-128"/>
            <a:ea typeface="ＭＳ Ｐ明朝" panose="02020600040205080304" pitchFamily="18" charset="-128"/>
            <a:cs typeface="ＭＳ Ｐゴシック" pitchFamily="50" charset="-128"/>
          </a:endParaRPr>
        </a:p>
      </xdr:txBody>
    </xdr:sp>
    <xdr:clientData/>
  </xdr:twoCellAnchor>
  <xdr:twoCellAnchor>
    <xdr:from>
      <xdr:col>9</xdr:col>
      <xdr:colOff>418886</xdr:colOff>
      <xdr:row>55</xdr:row>
      <xdr:rowOff>100853</xdr:rowOff>
    </xdr:from>
    <xdr:to>
      <xdr:col>20</xdr:col>
      <xdr:colOff>533612</xdr:colOff>
      <xdr:row>58</xdr:row>
      <xdr:rowOff>1277</xdr:rowOff>
    </xdr:to>
    <xdr:sp macro="" textlink="">
      <xdr:nvSpPr>
        <xdr:cNvPr id="6" name="テキスト ボックス 12">
          <a:extLst>
            <a:ext uri="{FF2B5EF4-FFF2-40B4-BE49-F238E27FC236}">
              <a16:creationId xmlns:a16="http://schemas.microsoft.com/office/drawing/2014/main" id="{CC524FBA-E823-4D4A-BD3B-BAE52C3DEB27}"/>
            </a:ext>
          </a:extLst>
        </xdr:cNvPr>
        <xdr:cNvSpPr txBox="1"/>
      </xdr:nvSpPr>
      <xdr:spPr>
        <a:xfrm>
          <a:off x="5888957" y="9163210"/>
          <a:ext cx="6800369" cy="390281"/>
        </a:xfrm>
        <a:prstGeom prst="rect">
          <a:avLst/>
        </a:prstGeom>
        <a:noFill/>
      </xdr:spPr>
      <xdr:txBody>
        <a:bodyPr wrap="square" lIns="0" rIns="0" rtlCol="0">
          <a:spAutoFit/>
        </a:bodyPr>
        <a:lstStyle>
          <a:defPPr>
            <a:defRPr lang="ja-JP"/>
          </a:defPPr>
          <a:lvl1pPr marL="0" algn="l" defTabSz="914342" rtl="0" eaLnBrk="1" latinLnBrk="0" hangingPunct="1">
            <a:defRPr kumimoji="1" sz="1800" kern="1200">
              <a:solidFill>
                <a:schemeClr val="tx1"/>
              </a:solidFill>
              <a:latin typeface="+mn-lt"/>
              <a:ea typeface="+mn-ea"/>
              <a:cs typeface="+mn-cs"/>
            </a:defRPr>
          </a:lvl1pPr>
          <a:lvl2pPr marL="457171" algn="l" defTabSz="914342" rtl="0" eaLnBrk="1" latinLnBrk="0" hangingPunct="1">
            <a:defRPr kumimoji="1" sz="1800" kern="1200">
              <a:solidFill>
                <a:schemeClr val="tx1"/>
              </a:solidFill>
              <a:latin typeface="+mn-lt"/>
              <a:ea typeface="+mn-ea"/>
              <a:cs typeface="+mn-cs"/>
            </a:defRPr>
          </a:lvl2pPr>
          <a:lvl3pPr marL="914342" algn="l" defTabSz="914342" rtl="0" eaLnBrk="1" latinLnBrk="0" hangingPunct="1">
            <a:defRPr kumimoji="1" sz="1800" kern="1200">
              <a:solidFill>
                <a:schemeClr val="tx1"/>
              </a:solidFill>
              <a:latin typeface="+mn-lt"/>
              <a:ea typeface="+mn-ea"/>
              <a:cs typeface="+mn-cs"/>
            </a:defRPr>
          </a:lvl3pPr>
          <a:lvl4pPr marL="1371513" algn="l" defTabSz="914342" rtl="0" eaLnBrk="1" latinLnBrk="0" hangingPunct="1">
            <a:defRPr kumimoji="1" sz="1800" kern="1200">
              <a:solidFill>
                <a:schemeClr val="tx1"/>
              </a:solidFill>
              <a:latin typeface="+mn-lt"/>
              <a:ea typeface="+mn-ea"/>
              <a:cs typeface="+mn-cs"/>
            </a:defRPr>
          </a:lvl4pPr>
          <a:lvl5pPr marL="1828684" algn="l" defTabSz="914342" rtl="0" eaLnBrk="1" latinLnBrk="0" hangingPunct="1">
            <a:defRPr kumimoji="1" sz="1800" kern="1200">
              <a:solidFill>
                <a:schemeClr val="tx1"/>
              </a:solidFill>
              <a:latin typeface="+mn-lt"/>
              <a:ea typeface="+mn-ea"/>
              <a:cs typeface="+mn-cs"/>
            </a:defRPr>
          </a:lvl5pPr>
          <a:lvl6pPr marL="2285855" algn="l" defTabSz="914342" rtl="0" eaLnBrk="1" latinLnBrk="0" hangingPunct="1">
            <a:defRPr kumimoji="1" sz="1800" kern="1200">
              <a:solidFill>
                <a:schemeClr val="tx1"/>
              </a:solidFill>
              <a:latin typeface="+mn-lt"/>
              <a:ea typeface="+mn-ea"/>
              <a:cs typeface="+mn-cs"/>
            </a:defRPr>
          </a:lvl6pPr>
          <a:lvl7pPr marL="2743026" algn="l" defTabSz="914342" rtl="0" eaLnBrk="1" latinLnBrk="0" hangingPunct="1">
            <a:defRPr kumimoji="1" sz="1800" kern="1200">
              <a:solidFill>
                <a:schemeClr val="tx1"/>
              </a:solidFill>
              <a:latin typeface="+mn-lt"/>
              <a:ea typeface="+mn-ea"/>
              <a:cs typeface="+mn-cs"/>
            </a:defRPr>
          </a:lvl7pPr>
          <a:lvl8pPr marL="3200198" algn="l" defTabSz="914342" rtl="0" eaLnBrk="1" latinLnBrk="0" hangingPunct="1">
            <a:defRPr kumimoji="1" sz="1800" kern="1200">
              <a:solidFill>
                <a:schemeClr val="tx1"/>
              </a:solidFill>
              <a:latin typeface="+mn-lt"/>
              <a:ea typeface="+mn-ea"/>
              <a:cs typeface="+mn-cs"/>
            </a:defRPr>
          </a:lvl8pPr>
          <a:lvl9pPr marL="3657369" algn="l" defTabSz="914342" rtl="0" eaLnBrk="1" latinLnBrk="0" hangingPunct="1">
            <a:defRPr kumimoji="1" sz="1800" kern="1200">
              <a:solidFill>
                <a:schemeClr val="tx1"/>
              </a:solidFill>
              <a:latin typeface="+mn-lt"/>
              <a:ea typeface="+mn-ea"/>
              <a:cs typeface="+mn-cs"/>
            </a:defRPr>
          </a:lvl9pPr>
        </a:lstStyle>
        <a:p>
          <a:pPr marL="162000" indent="174625"/>
          <a:r>
            <a:rPr lang="ja-JP" altLang="en-US" sz="900">
              <a:latin typeface="ＭＳ Ｐ明朝" panose="02020600040205080304" pitchFamily="18" charset="-128"/>
              <a:ea typeface="ＭＳ Ｐ明朝" panose="02020600040205080304" pitchFamily="18" charset="-128"/>
            </a:rPr>
            <a:t>（注１）　印刷サイズ、ガイドロールサイズ、紙幅、基材幅</a:t>
          </a:r>
        </a:p>
        <a:p>
          <a:pPr marL="162000" indent="174625"/>
          <a:r>
            <a:rPr lang="ja-JP" altLang="en-US" sz="900">
              <a:latin typeface="ＭＳ Ｐ明朝" panose="02020600040205080304" pitchFamily="18" charset="-128"/>
              <a:ea typeface="ＭＳ Ｐ明朝" panose="02020600040205080304" pitchFamily="18" charset="-128"/>
            </a:rPr>
            <a:t>（注２）　用紙サイズ、印刷サイズ、ガイドロールサイズ、紙幅、基材幅（</a:t>
          </a:r>
          <a:r>
            <a:rPr lang="en-US" altLang="ja-JP" sz="900">
              <a:latin typeface="ＭＳ Ｐ明朝" panose="02020600040205080304" pitchFamily="18" charset="-128"/>
              <a:ea typeface="ＭＳ Ｐ明朝" panose="02020600040205080304" pitchFamily="18" charset="-128"/>
            </a:rPr>
            <a:t>mm</a:t>
          </a:r>
          <a:r>
            <a:rPr lang="ja-JP" altLang="en-US" sz="900">
              <a:latin typeface="ＭＳ Ｐ明朝" panose="02020600040205080304" pitchFamily="18" charset="-128"/>
              <a:ea typeface="ＭＳ Ｐ明朝" panose="02020600040205080304" pitchFamily="18" charset="-128"/>
            </a:rPr>
            <a:t>・㌅）、給紙機台数、胴数、色数</a:t>
          </a:r>
        </a:p>
      </xdr:txBody>
    </xdr:sp>
    <xdr:clientData/>
  </xdr:twoCellAnchor>
  <xdr:twoCellAnchor editAs="oneCell">
    <xdr:from>
      <xdr:col>0</xdr:col>
      <xdr:colOff>79374</xdr:colOff>
      <xdr:row>3</xdr:row>
      <xdr:rowOff>73025</xdr:rowOff>
    </xdr:from>
    <xdr:to>
      <xdr:col>9</xdr:col>
      <xdr:colOff>469627</xdr:colOff>
      <xdr:row>50</xdr:row>
      <xdr:rowOff>143455</xdr:rowOff>
    </xdr:to>
    <xdr:pic>
      <xdr:nvPicPr>
        <xdr:cNvPr id="7" name="図 6">
          <a:extLst>
            <a:ext uri="{FF2B5EF4-FFF2-40B4-BE49-F238E27FC236}">
              <a16:creationId xmlns:a16="http://schemas.microsoft.com/office/drawing/2014/main" id="{79C78A43-AD2A-4668-8D5C-DEA91F70E6EE}"/>
            </a:ext>
          </a:extLst>
        </xdr:cNvPr>
        <xdr:cNvPicPr>
          <a:picLocks noChangeAspect="1"/>
        </xdr:cNvPicPr>
      </xdr:nvPicPr>
      <xdr:blipFill>
        <a:blip xmlns:r="http://schemas.openxmlformats.org/officeDocument/2006/relationships" r:embed="rId1"/>
        <a:stretch>
          <a:fillRect/>
        </a:stretch>
      </xdr:blipFill>
      <xdr:spPr>
        <a:xfrm>
          <a:off x="79374" y="644525"/>
          <a:ext cx="5876653" cy="7830130"/>
        </a:xfrm>
        <a:prstGeom prst="rect">
          <a:avLst/>
        </a:prstGeom>
      </xdr:spPr>
    </xdr:pic>
    <xdr:clientData/>
  </xdr:twoCellAnchor>
  <xdr:twoCellAnchor editAs="oneCell">
    <xdr:from>
      <xdr:col>10</xdr:col>
      <xdr:colOff>88446</xdr:colOff>
      <xdr:row>3</xdr:row>
      <xdr:rowOff>52161</xdr:rowOff>
    </xdr:from>
    <xdr:to>
      <xdr:col>19</xdr:col>
      <xdr:colOff>450898</xdr:colOff>
      <xdr:row>55</xdr:row>
      <xdr:rowOff>112826</xdr:rowOff>
    </xdr:to>
    <xdr:pic>
      <xdr:nvPicPr>
        <xdr:cNvPr id="8" name="図 7">
          <a:extLst>
            <a:ext uri="{FF2B5EF4-FFF2-40B4-BE49-F238E27FC236}">
              <a16:creationId xmlns:a16="http://schemas.microsoft.com/office/drawing/2014/main" id="{820E7844-E4FF-442A-AE1F-C6BE76BE1856}"/>
            </a:ext>
          </a:extLst>
        </xdr:cNvPr>
        <xdr:cNvPicPr>
          <a:picLocks noChangeAspect="1"/>
        </xdr:cNvPicPr>
      </xdr:nvPicPr>
      <xdr:blipFill>
        <a:blip xmlns:r="http://schemas.openxmlformats.org/officeDocument/2006/relationships" r:embed="rId2"/>
        <a:stretch>
          <a:fillRect/>
        </a:stretch>
      </xdr:blipFill>
      <xdr:spPr>
        <a:xfrm>
          <a:off x="6166303" y="623661"/>
          <a:ext cx="5832524" cy="8551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t-kataban@sii.or.j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97410-D0A5-4EA3-86CB-9E0A80555005}">
  <sheetPr codeName="Sheet2">
    <pageSetUpPr fitToPage="1"/>
  </sheetPr>
  <dimension ref="A1:BK55"/>
  <sheetViews>
    <sheetView tabSelected="1" view="pageBreakPreview" zoomScale="55" zoomScaleNormal="60" zoomScaleSheetLayoutView="55" zoomScalePageLayoutView="70" workbookViewId="0">
      <selection sqref="A1:G1"/>
    </sheetView>
  </sheetViews>
  <sheetFormatPr defaultColWidth="9" defaultRowHeight="12" outlineLevelCol="2" x14ac:dyDescent="0.15"/>
  <cols>
    <col min="1" max="1" width="14.5" style="76" customWidth="1"/>
    <col min="2" max="2" width="20.375" style="76" customWidth="1"/>
    <col min="3" max="3" width="34.5" style="1" customWidth="1"/>
    <col min="4" max="4" width="36.5" style="1" customWidth="1"/>
    <col min="5" max="5" width="32.875" style="1" customWidth="1"/>
    <col min="6" max="6" width="22.125" style="1" bestFit="1" customWidth="1"/>
    <col min="7" max="8" width="39.125" style="1" customWidth="1"/>
    <col min="9" max="10" width="26.125" style="1" customWidth="1"/>
    <col min="11" max="11" width="26.125" style="1" bestFit="1" customWidth="1"/>
    <col min="12" max="12" width="26.125" style="1" customWidth="1"/>
    <col min="13" max="13" width="23.25" style="1" customWidth="1"/>
    <col min="14" max="14" width="29.375" style="1" customWidth="1"/>
    <col min="15" max="15" width="24.875" style="1" customWidth="1"/>
    <col min="16" max="16" width="12.125" style="1" customWidth="1"/>
    <col min="17" max="17" width="24.875" style="1" customWidth="1"/>
    <col min="18" max="18" width="12.125" style="1" customWidth="1"/>
    <col min="19" max="21" width="18.875" style="1" customWidth="1"/>
    <col min="22" max="23" width="20" style="1" customWidth="1"/>
    <col min="24" max="24" width="35.625" style="1" customWidth="1"/>
    <col min="25" max="25" width="16.625" style="1" customWidth="1"/>
    <col min="26" max="26" width="19.375" style="1" customWidth="1"/>
    <col min="27" max="27" width="26.5" style="1" customWidth="1"/>
    <col min="28" max="29" width="17.625" style="1" customWidth="1"/>
    <col min="30" max="30" width="6" style="1" customWidth="1"/>
    <col min="31" max="32" width="17.625" style="1" customWidth="1"/>
    <col min="33" max="33" width="41" style="1" customWidth="1"/>
    <col min="34" max="34" width="17.375" style="1" customWidth="1"/>
    <col min="35" max="35" width="46.125" style="1" customWidth="1"/>
    <col min="36" max="36" width="41" style="1" customWidth="1"/>
    <col min="37" max="37" width="12" style="1" hidden="1" customWidth="1" outlineLevel="1"/>
    <col min="38" max="39" width="27.75" style="1" hidden="1" customWidth="1" outlineLevel="1"/>
    <col min="40" max="40" width="17.625" style="1" hidden="1" customWidth="1" outlineLevel="1"/>
    <col min="41" max="41" width="40.625" style="1" hidden="1" customWidth="1" outlineLevel="1"/>
    <col min="42" max="42" width="10.625" style="1" hidden="1" customWidth="1" outlineLevel="2"/>
    <col min="43" max="59" width="20.625" style="1" hidden="1" customWidth="1" outlineLevel="2"/>
    <col min="60" max="61" width="9" style="1" hidden="1" customWidth="1" outlineLevel="2"/>
    <col min="62" max="62" width="9" style="1" hidden="1" customWidth="1" outlineLevel="1"/>
    <col min="63" max="63" width="9" style="1" collapsed="1"/>
    <col min="64" max="16384" width="9" style="1"/>
  </cols>
  <sheetData>
    <row r="1" spans="1:61" ht="40.35" customHeight="1" x14ac:dyDescent="0.15">
      <c r="A1" s="209" t="s">
        <v>239</v>
      </c>
      <c r="B1" s="210"/>
      <c r="C1" s="210"/>
      <c r="D1" s="210"/>
      <c r="E1" s="210"/>
      <c r="F1" s="210"/>
      <c r="G1" s="210"/>
      <c r="H1"/>
      <c r="I1"/>
      <c r="J1" s="223" t="s">
        <v>17</v>
      </c>
      <c r="K1" s="224"/>
      <c r="L1" s="224"/>
      <c r="M1" s="224"/>
      <c r="N1" s="225"/>
    </row>
    <row r="2" spans="1:61" ht="123.75" customHeight="1" x14ac:dyDescent="0.15">
      <c r="A2" s="211" t="s">
        <v>48</v>
      </c>
      <c r="B2" s="212"/>
      <c r="C2" s="213" t="s">
        <v>333</v>
      </c>
      <c r="D2" s="214"/>
      <c r="E2" s="66" t="s">
        <v>53</v>
      </c>
      <c r="F2" s="215" t="s">
        <v>244</v>
      </c>
      <c r="G2" s="216"/>
      <c r="H2"/>
      <c r="I2"/>
      <c r="J2" s="54" t="s">
        <v>15</v>
      </c>
      <c r="K2" s="226" t="s">
        <v>238</v>
      </c>
      <c r="L2" s="227"/>
      <c r="M2" s="227"/>
      <c r="N2" s="228"/>
      <c r="U2" s="67"/>
      <c r="V2" s="67"/>
      <c r="W2" s="68"/>
      <c r="X2" s="68"/>
      <c r="Y2" s="68"/>
      <c r="Z2" s="68"/>
      <c r="AA2" s="68"/>
      <c r="AB2" s="68"/>
      <c r="AC2" s="68"/>
      <c r="AD2" s="68"/>
      <c r="AE2" s="68"/>
      <c r="AF2" s="67"/>
      <c r="AG2" s="67"/>
      <c r="AH2" s="67"/>
      <c r="AK2" s="68"/>
      <c r="AL2" s="68"/>
      <c r="AM2" s="68"/>
    </row>
    <row r="3" spans="1:61" ht="123.75" customHeight="1" thickBot="1" x14ac:dyDescent="0.2">
      <c r="A3" s="217" t="s">
        <v>294</v>
      </c>
      <c r="B3" s="218"/>
      <c r="C3" s="218"/>
      <c r="D3" s="218"/>
      <c r="E3" s="219"/>
      <c r="F3" s="69" t="s">
        <v>54</v>
      </c>
      <c r="G3" s="163" t="s">
        <v>295</v>
      </c>
      <c r="H3"/>
      <c r="I3"/>
      <c r="J3" s="54" t="s">
        <v>16</v>
      </c>
      <c r="K3" s="226" t="s">
        <v>236</v>
      </c>
      <c r="L3" s="227"/>
      <c r="M3" s="227"/>
      <c r="N3" s="228"/>
      <c r="T3" s="68"/>
      <c r="U3" s="67"/>
      <c r="V3" s="67"/>
      <c r="X3" s="68"/>
      <c r="Y3" s="68"/>
      <c r="Z3" s="68"/>
      <c r="AA3" s="68"/>
      <c r="AB3" s="68"/>
      <c r="AC3" s="68"/>
      <c r="AD3" s="68"/>
      <c r="AE3" s="68"/>
      <c r="AF3" s="67"/>
      <c r="AG3" s="67"/>
      <c r="AH3" s="67"/>
    </row>
    <row r="4" spans="1:61" ht="123.75" customHeight="1" thickBot="1" x14ac:dyDescent="0.2">
      <c r="A4" s="220"/>
      <c r="B4" s="221"/>
      <c r="C4" s="221"/>
      <c r="D4" s="221"/>
      <c r="E4" s="222"/>
      <c r="F4" s="70" t="s">
        <v>55</v>
      </c>
      <c r="G4" s="70">
        <f>COUNTIF($B$13:$B$47,"印刷機械")</f>
        <v>8</v>
      </c>
      <c r="H4"/>
      <c r="I4"/>
      <c r="J4" s="55" t="s">
        <v>21</v>
      </c>
      <c r="K4" s="229" t="s">
        <v>237</v>
      </c>
      <c r="L4" s="230"/>
      <c r="M4" s="230"/>
      <c r="N4" s="231"/>
      <c r="T4" s="68"/>
      <c r="U4" s="67"/>
      <c r="V4" s="67"/>
      <c r="AF4" s="67"/>
      <c r="AG4" s="67"/>
      <c r="AH4" s="67"/>
      <c r="AN4" s="149" t="s">
        <v>24</v>
      </c>
      <c r="AO4" s="3">
        <f>COUNTIF(AN13:AN47,"OK")</f>
        <v>0</v>
      </c>
    </row>
    <row r="5" spans="1:61" s="2" customFormat="1" ht="90" customHeight="1" thickBot="1" x14ac:dyDescent="0.2">
      <c r="A5" s="71"/>
      <c r="B5" s="72"/>
      <c r="C5" s="72"/>
      <c r="D5" s="72"/>
      <c r="E5" s="72"/>
      <c r="F5" s="72"/>
      <c r="G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row>
    <row r="6" spans="1:61" s="4" customFormat="1" ht="36" customHeight="1" x14ac:dyDescent="0.15">
      <c r="A6" s="56" t="s">
        <v>22</v>
      </c>
      <c r="B6" s="77">
        <f t="shared" ref="B6:AC6" si="0">COLUMN()-1</f>
        <v>1</v>
      </c>
      <c r="C6" s="77">
        <f t="shared" si="0"/>
        <v>2</v>
      </c>
      <c r="D6" s="77">
        <f t="shared" si="0"/>
        <v>3</v>
      </c>
      <c r="E6" s="57">
        <f t="shared" si="0"/>
        <v>4</v>
      </c>
      <c r="F6" s="77">
        <f t="shared" si="0"/>
        <v>5</v>
      </c>
      <c r="G6" s="77">
        <f t="shared" si="0"/>
        <v>6</v>
      </c>
      <c r="H6" s="77">
        <f t="shared" si="0"/>
        <v>7</v>
      </c>
      <c r="I6" s="57">
        <f t="shared" si="0"/>
        <v>8</v>
      </c>
      <c r="J6" s="57">
        <f t="shared" si="0"/>
        <v>9</v>
      </c>
      <c r="K6" s="57">
        <f t="shared" si="0"/>
        <v>10</v>
      </c>
      <c r="L6" s="57">
        <f t="shared" si="0"/>
        <v>11</v>
      </c>
      <c r="M6" s="57">
        <f t="shared" si="0"/>
        <v>12</v>
      </c>
      <c r="N6" s="57">
        <f t="shared" si="0"/>
        <v>13</v>
      </c>
      <c r="O6" s="57">
        <f t="shared" si="0"/>
        <v>14</v>
      </c>
      <c r="P6" s="57">
        <f t="shared" si="0"/>
        <v>15</v>
      </c>
      <c r="Q6" s="57">
        <f t="shared" si="0"/>
        <v>16</v>
      </c>
      <c r="R6" s="57">
        <f t="shared" si="0"/>
        <v>17</v>
      </c>
      <c r="S6" s="57">
        <f t="shared" si="0"/>
        <v>18</v>
      </c>
      <c r="T6" s="57">
        <f t="shared" si="0"/>
        <v>19</v>
      </c>
      <c r="U6" s="57">
        <f t="shared" si="0"/>
        <v>20</v>
      </c>
      <c r="V6" s="57">
        <f t="shared" si="0"/>
        <v>21</v>
      </c>
      <c r="W6" s="57">
        <f t="shared" si="0"/>
        <v>22</v>
      </c>
      <c r="X6" s="57">
        <f t="shared" si="0"/>
        <v>23</v>
      </c>
      <c r="Y6" s="57">
        <f t="shared" si="0"/>
        <v>24</v>
      </c>
      <c r="Z6" s="57">
        <f t="shared" si="0"/>
        <v>25</v>
      </c>
      <c r="AA6" s="57">
        <f t="shared" si="0"/>
        <v>26</v>
      </c>
      <c r="AB6" s="57">
        <f t="shared" si="0"/>
        <v>27</v>
      </c>
      <c r="AC6" s="207">
        <f t="shared" si="0"/>
        <v>28</v>
      </c>
      <c r="AD6" s="208"/>
      <c r="AE6" s="57">
        <f>COLUMN()-2</f>
        <v>29</v>
      </c>
      <c r="AF6" s="57">
        <f t="shared" ref="AF6:AJ6" si="1">COLUMN()-2</f>
        <v>30</v>
      </c>
      <c r="AG6" s="57">
        <f t="shared" si="1"/>
        <v>31</v>
      </c>
      <c r="AH6" s="57">
        <f t="shared" si="1"/>
        <v>32</v>
      </c>
      <c r="AI6" s="120">
        <f t="shared" si="1"/>
        <v>33</v>
      </c>
      <c r="AJ6" s="90">
        <f t="shared" si="1"/>
        <v>34</v>
      </c>
      <c r="AK6" s="280" t="s">
        <v>308</v>
      </c>
      <c r="AL6" s="283" t="s">
        <v>309</v>
      </c>
      <c r="AM6" s="280" t="s">
        <v>310</v>
      </c>
      <c r="AN6" s="259" t="s">
        <v>14</v>
      </c>
      <c r="AO6" s="260"/>
    </row>
    <row r="7" spans="1:61" s="4" customFormat="1" ht="39" x14ac:dyDescent="0.15">
      <c r="A7" s="11" t="s">
        <v>8</v>
      </c>
      <c r="B7" s="78" t="s">
        <v>9</v>
      </c>
      <c r="C7" s="78" t="s">
        <v>9</v>
      </c>
      <c r="D7" s="78" t="s">
        <v>9</v>
      </c>
      <c r="E7" s="12" t="s">
        <v>65</v>
      </c>
      <c r="F7" s="78" t="s">
        <v>251</v>
      </c>
      <c r="G7" s="78" t="s">
        <v>9</v>
      </c>
      <c r="H7" s="78" t="s">
        <v>9</v>
      </c>
      <c r="I7" s="12" t="s">
        <v>65</v>
      </c>
      <c r="J7" s="12" t="s">
        <v>65</v>
      </c>
      <c r="K7" s="12" t="s">
        <v>65</v>
      </c>
      <c r="L7" s="12" t="s">
        <v>65</v>
      </c>
      <c r="M7" s="12" t="s">
        <v>10</v>
      </c>
      <c r="N7" s="12" t="s">
        <v>10</v>
      </c>
      <c r="O7" s="118" t="s">
        <v>10</v>
      </c>
      <c r="P7" s="12" t="s">
        <v>10</v>
      </c>
      <c r="Q7" s="118" t="s">
        <v>10</v>
      </c>
      <c r="R7" s="12" t="s">
        <v>10</v>
      </c>
      <c r="S7" s="12" t="s">
        <v>10</v>
      </c>
      <c r="T7" s="12" t="s">
        <v>10</v>
      </c>
      <c r="U7" s="12" t="s">
        <v>10</v>
      </c>
      <c r="V7" s="12" t="s">
        <v>10</v>
      </c>
      <c r="W7" s="12" t="s">
        <v>41</v>
      </c>
      <c r="X7" s="12" t="s">
        <v>41</v>
      </c>
      <c r="Y7" s="265" t="s">
        <v>10</v>
      </c>
      <c r="Z7" s="266"/>
      <c r="AA7" s="265" t="s">
        <v>41</v>
      </c>
      <c r="AB7" s="267"/>
      <c r="AC7" s="267"/>
      <c r="AD7" s="267"/>
      <c r="AE7" s="267"/>
      <c r="AF7" s="266"/>
      <c r="AG7" s="12" t="s">
        <v>10</v>
      </c>
      <c r="AH7" s="12" t="s">
        <v>10</v>
      </c>
      <c r="AI7" s="121" t="s">
        <v>65</v>
      </c>
      <c r="AJ7" s="118" t="s">
        <v>10</v>
      </c>
      <c r="AK7" s="281"/>
      <c r="AL7" s="284"/>
      <c r="AM7" s="281"/>
      <c r="AN7" s="261"/>
      <c r="AO7" s="262"/>
    </row>
    <row r="8" spans="1:61" s="4" customFormat="1" ht="31.5" customHeight="1" thickBot="1" x14ac:dyDescent="0.2">
      <c r="A8" s="73" t="s">
        <v>56</v>
      </c>
      <c r="B8" s="14" t="s">
        <v>23</v>
      </c>
      <c r="C8" s="13" t="s">
        <v>12</v>
      </c>
      <c r="D8" s="14" t="s">
        <v>23</v>
      </c>
      <c r="E8" s="14" t="s">
        <v>23</v>
      </c>
      <c r="F8" s="13" t="s">
        <v>12</v>
      </c>
      <c r="G8" s="13" t="s">
        <v>12</v>
      </c>
      <c r="H8" s="13" t="s">
        <v>12</v>
      </c>
      <c r="I8" s="13" t="s">
        <v>12</v>
      </c>
      <c r="J8" s="13" t="s">
        <v>285</v>
      </c>
      <c r="K8" s="13" t="s">
        <v>285</v>
      </c>
      <c r="L8" s="13" t="s">
        <v>285</v>
      </c>
      <c r="M8" s="13" t="s">
        <v>12</v>
      </c>
      <c r="N8" s="13" t="s">
        <v>12</v>
      </c>
      <c r="O8" s="13" t="s">
        <v>12</v>
      </c>
      <c r="P8" s="13" t="s">
        <v>12</v>
      </c>
      <c r="Q8" s="13" t="s">
        <v>12</v>
      </c>
      <c r="R8" s="14" t="s">
        <v>23</v>
      </c>
      <c r="S8" s="13" t="s">
        <v>12</v>
      </c>
      <c r="T8" s="13" t="s">
        <v>12</v>
      </c>
      <c r="U8" s="14" t="s">
        <v>23</v>
      </c>
      <c r="V8" s="13" t="s">
        <v>12</v>
      </c>
      <c r="W8" s="14" t="s">
        <v>23</v>
      </c>
      <c r="X8" s="14" t="s">
        <v>23</v>
      </c>
      <c r="Y8" s="268" t="s">
        <v>12</v>
      </c>
      <c r="Z8" s="269"/>
      <c r="AA8" s="64" t="s">
        <v>38</v>
      </c>
      <c r="AB8" s="65" t="s">
        <v>38</v>
      </c>
      <c r="AC8" s="270" t="s">
        <v>23</v>
      </c>
      <c r="AD8" s="271"/>
      <c r="AE8" s="64" t="s">
        <v>38</v>
      </c>
      <c r="AF8" s="119" t="s">
        <v>23</v>
      </c>
      <c r="AG8" s="122" t="s">
        <v>256</v>
      </c>
      <c r="AH8" s="93" t="s">
        <v>13</v>
      </c>
      <c r="AI8" s="122" t="s">
        <v>256</v>
      </c>
      <c r="AJ8" s="91" t="s">
        <v>13</v>
      </c>
      <c r="AK8" s="281"/>
      <c r="AL8" s="284"/>
      <c r="AM8" s="281"/>
      <c r="AN8" s="261"/>
      <c r="AO8" s="262"/>
    </row>
    <row r="9" spans="1:61" s="4" customFormat="1" ht="35.25" customHeight="1" x14ac:dyDescent="0.15">
      <c r="A9" s="232" t="s">
        <v>11</v>
      </c>
      <c r="B9" s="235" t="s">
        <v>58</v>
      </c>
      <c r="C9" s="235" t="s">
        <v>59</v>
      </c>
      <c r="D9" s="241" t="s">
        <v>48</v>
      </c>
      <c r="E9" s="242" t="s">
        <v>335</v>
      </c>
      <c r="F9" s="235" t="s">
        <v>252</v>
      </c>
      <c r="G9" s="241" t="s">
        <v>0</v>
      </c>
      <c r="H9" s="241" t="s">
        <v>2</v>
      </c>
      <c r="I9" s="247" t="s">
        <v>296</v>
      </c>
      <c r="J9" s="242" t="s">
        <v>287</v>
      </c>
      <c r="K9" s="242" t="s">
        <v>292</v>
      </c>
      <c r="L9" s="242" t="s">
        <v>288</v>
      </c>
      <c r="M9" s="250" t="s">
        <v>60</v>
      </c>
      <c r="N9" s="251"/>
      <c r="O9" s="250" t="s">
        <v>49</v>
      </c>
      <c r="P9" s="254"/>
      <c r="Q9" s="250" t="s">
        <v>50</v>
      </c>
      <c r="R9" s="254"/>
      <c r="S9" s="256" t="s">
        <v>61</v>
      </c>
      <c r="T9" s="256" t="s">
        <v>62</v>
      </c>
      <c r="U9" s="238" t="s">
        <v>253</v>
      </c>
      <c r="V9" s="247" t="s">
        <v>63</v>
      </c>
      <c r="W9" s="242" t="s">
        <v>34</v>
      </c>
      <c r="X9" s="242" t="s">
        <v>35</v>
      </c>
      <c r="Y9" s="289" t="s">
        <v>40</v>
      </c>
      <c r="Z9" s="290"/>
      <c r="AA9" s="287" t="s">
        <v>254</v>
      </c>
      <c r="AB9" s="287"/>
      <c r="AC9" s="287"/>
      <c r="AD9" s="287"/>
      <c r="AE9" s="287"/>
      <c r="AF9" s="288"/>
      <c r="AG9" s="242" t="s">
        <v>298</v>
      </c>
      <c r="AH9" s="247" t="s">
        <v>255</v>
      </c>
      <c r="AI9" s="272" t="s">
        <v>66</v>
      </c>
      <c r="AJ9" s="274" t="s">
        <v>1</v>
      </c>
      <c r="AK9" s="281"/>
      <c r="AL9" s="284"/>
      <c r="AM9" s="281"/>
      <c r="AN9" s="261"/>
      <c r="AO9" s="262"/>
    </row>
    <row r="10" spans="1:61" s="4" customFormat="1" ht="30" customHeight="1" x14ac:dyDescent="0.15">
      <c r="A10" s="233"/>
      <c r="B10" s="236"/>
      <c r="C10" s="236"/>
      <c r="D10" s="236"/>
      <c r="E10" s="243"/>
      <c r="F10" s="245"/>
      <c r="G10" s="236"/>
      <c r="H10" s="236"/>
      <c r="I10" s="248"/>
      <c r="J10" s="243"/>
      <c r="K10" s="243"/>
      <c r="L10" s="243"/>
      <c r="M10" s="252"/>
      <c r="N10" s="253"/>
      <c r="O10" s="252"/>
      <c r="P10" s="255"/>
      <c r="Q10" s="252"/>
      <c r="R10" s="255"/>
      <c r="S10" s="257"/>
      <c r="T10" s="257"/>
      <c r="U10" s="239"/>
      <c r="V10" s="278"/>
      <c r="W10" s="286"/>
      <c r="X10" s="286"/>
      <c r="Y10" s="289"/>
      <c r="Z10" s="290"/>
      <c r="AA10" s="276" t="s">
        <v>64</v>
      </c>
      <c r="AB10" s="276" t="s">
        <v>44</v>
      </c>
      <c r="AC10" s="276"/>
      <c r="AD10" s="276" t="s">
        <v>42</v>
      </c>
      <c r="AE10" s="276" t="s">
        <v>37</v>
      </c>
      <c r="AF10" s="277"/>
      <c r="AG10" s="286"/>
      <c r="AH10" s="278"/>
      <c r="AI10" s="273"/>
      <c r="AJ10" s="274"/>
      <c r="AK10" s="281"/>
      <c r="AL10" s="284"/>
      <c r="AM10" s="281"/>
      <c r="AN10" s="263"/>
      <c r="AO10" s="264"/>
      <c r="AQ10" s="5" t="s">
        <v>311</v>
      </c>
    </row>
    <row r="11" spans="1:61" s="4" customFormat="1" ht="76.5" customHeight="1" x14ac:dyDescent="0.15">
      <c r="A11" s="234"/>
      <c r="B11" s="237"/>
      <c r="C11" s="237"/>
      <c r="D11" s="237"/>
      <c r="E11" s="244"/>
      <c r="F11" s="246"/>
      <c r="G11" s="237"/>
      <c r="H11" s="237"/>
      <c r="I11" s="249"/>
      <c r="J11" s="244"/>
      <c r="K11" s="244"/>
      <c r="L11" s="244"/>
      <c r="M11" s="16" t="s">
        <v>57</v>
      </c>
      <c r="N11" s="16" t="s">
        <v>5</v>
      </c>
      <c r="O11" s="17" t="s">
        <v>336</v>
      </c>
      <c r="P11" s="16" t="s">
        <v>3</v>
      </c>
      <c r="Q11" s="17" t="s">
        <v>337</v>
      </c>
      <c r="R11" s="15" t="s">
        <v>3</v>
      </c>
      <c r="S11" s="258"/>
      <c r="T11" s="258"/>
      <c r="U11" s="240"/>
      <c r="V11" s="279"/>
      <c r="W11" s="287"/>
      <c r="X11" s="287"/>
      <c r="Y11" s="47" t="s">
        <v>259</v>
      </c>
      <c r="Z11" s="48" t="s">
        <v>3</v>
      </c>
      <c r="AA11" s="276"/>
      <c r="AB11" s="47" t="s">
        <v>259</v>
      </c>
      <c r="AC11" s="48" t="s">
        <v>3</v>
      </c>
      <c r="AD11" s="276"/>
      <c r="AE11" s="47" t="s">
        <v>259</v>
      </c>
      <c r="AF11" s="59" t="s">
        <v>3</v>
      </c>
      <c r="AG11" s="287"/>
      <c r="AH11" s="279"/>
      <c r="AI11" s="258"/>
      <c r="AJ11" s="275"/>
      <c r="AK11" s="282"/>
      <c r="AL11" s="285"/>
      <c r="AM11" s="282"/>
      <c r="AN11" s="18" t="s">
        <v>4</v>
      </c>
      <c r="AO11" s="19" t="s">
        <v>1</v>
      </c>
      <c r="AQ11" s="148">
        <f>IF(AND($G$4&gt;0,OR($C$2="",$F$2="",$G$3="")),1,0)</f>
        <v>0</v>
      </c>
      <c r="AT11" s="196" t="s">
        <v>318</v>
      </c>
      <c r="AU11" s="196"/>
      <c r="AV11" s="196"/>
      <c r="AW11" s="196"/>
      <c r="BC11" s="196" t="s">
        <v>327</v>
      </c>
      <c r="BD11" s="196"/>
      <c r="BE11" s="196"/>
      <c r="BF11" s="196"/>
    </row>
    <row r="12" spans="1:61" s="4" customFormat="1" ht="38.25" customHeight="1" x14ac:dyDescent="0.15">
      <c r="A12" s="40" t="s">
        <v>6</v>
      </c>
      <c r="B12" s="85" t="s">
        <v>31</v>
      </c>
      <c r="C12" s="41" t="s">
        <v>258</v>
      </c>
      <c r="D12" s="86" t="s">
        <v>332</v>
      </c>
      <c r="E12" s="86" t="s">
        <v>243</v>
      </c>
      <c r="F12" s="42">
        <v>20</v>
      </c>
      <c r="G12" s="43" t="s">
        <v>32</v>
      </c>
      <c r="H12" s="43" t="s">
        <v>302</v>
      </c>
      <c r="I12" s="150" t="s">
        <v>306</v>
      </c>
      <c r="J12" s="43" t="s">
        <v>267</v>
      </c>
      <c r="K12" s="318"/>
      <c r="L12" s="43" t="s">
        <v>7</v>
      </c>
      <c r="M12" s="42" t="s">
        <v>45</v>
      </c>
      <c r="N12" s="43" t="s">
        <v>33</v>
      </c>
      <c r="O12" s="44">
        <v>10000</v>
      </c>
      <c r="P12" s="43" t="s">
        <v>43</v>
      </c>
      <c r="Q12" s="44">
        <v>15000</v>
      </c>
      <c r="R12" s="86" t="str">
        <f t="shared" ref="R12:R47" si="2">IF(P12="","",P12)</f>
        <v>枚/h</v>
      </c>
      <c r="S12" s="42">
        <v>2010</v>
      </c>
      <c r="T12" s="42">
        <v>2018</v>
      </c>
      <c r="U12" s="319">
        <f>IFERROR(IF($O12="","",ROUNDDOWN((ABS($O12-$Q12)/$O12)/IF($T12="","",IF(($T12-$S12)=0,1,($T12-$S12)))*100,1)),"")</f>
        <v>6.2</v>
      </c>
      <c r="V12" s="44" t="s">
        <v>7</v>
      </c>
      <c r="W12" s="87" t="str">
        <f>Y12&amp;Z12</f>
        <v>15000枚/h</v>
      </c>
      <c r="X12" s="87" t="str">
        <f>AA12&amp;AB12&amp;AC12&amp;AD12&amp;AE12&amp;AF12</f>
        <v>(最大印刷寸法)1000mm×1000mm</v>
      </c>
      <c r="Y12" s="153">
        <v>15000</v>
      </c>
      <c r="Z12" s="49" t="s">
        <v>36</v>
      </c>
      <c r="AA12" s="42" t="s">
        <v>257</v>
      </c>
      <c r="AB12" s="153">
        <v>1000</v>
      </c>
      <c r="AC12" s="88" t="str">
        <f t="shared" ref="AC12:AC47" si="3">IF(AA12="","",IF(AA12="(最大紙幅)","mmロール紙","mm"))</f>
        <v>mm</v>
      </c>
      <c r="AD12" s="86" t="str">
        <f>IF(AA12="","",IF(AC12="mmロール紙","","×"))</f>
        <v>×</v>
      </c>
      <c r="AE12" s="153">
        <v>1000</v>
      </c>
      <c r="AF12" s="89" t="str">
        <f>IF(AC12="mm","mm","")</f>
        <v>mm</v>
      </c>
      <c r="AG12" s="42" t="s">
        <v>304</v>
      </c>
      <c r="AH12" s="150">
        <v>820</v>
      </c>
      <c r="AI12" s="181" t="s">
        <v>334</v>
      </c>
      <c r="AJ12" s="61"/>
      <c r="AK12" s="92"/>
      <c r="AL12" s="92"/>
      <c r="AM12" s="92"/>
      <c r="AN12" s="45" t="s">
        <v>25</v>
      </c>
      <c r="AO12" s="46"/>
      <c r="AQ12" s="5" t="s">
        <v>317</v>
      </c>
      <c r="AR12" s="5" t="s">
        <v>312</v>
      </c>
      <c r="AS12" s="5" t="s">
        <v>313</v>
      </c>
      <c r="AT12" s="5" t="s">
        <v>329</v>
      </c>
      <c r="AU12" s="5" t="s">
        <v>319</v>
      </c>
      <c r="AV12" s="5" t="s">
        <v>320</v>
      </c>
      <c r="AW12" s="5" t="s">
        <v>321</v>
      </c>
      <c r="AX12" s="5" t="s">
        <v>314</v>
      </c>
      <c r="AY12" s="5" t="s">
        <v>315</v>
      </c>
      <c r="AZ12" s="5" t="s">
        <v>213</v>
      </c>
      <c r="BA12" s="5" t="s">
        <v>325</v>
      </c>
      <c r="BB12" s="5" t="s">
        <v>326</v>
      </c>
      <c r="BC12" s="5" t="s">
        <v>328</v>
      </c>
      <c r="BD12" s="5" t="s">
        <v>322</v>
      </c>
      <c r="BE12" s="5" t="s">
        <v>323</v>
      </c>
      <c r="BF12" s="5" t="s">
        <v>324</v>
      </c>
      <c r="BG12" s="5" t="s">
        <v>316</v>
      </c>
      <c r="BH12" s="6" t="s">
        <v>19</v>
      </c>
      <c r="BI12" s="6" t="s">
        <v>20</v>
      </c>
    </row>
    <row r="13" spans="1:61" s="4" customFormat="1" ht="34.5" customHeight="1" x14ac:dyDescent="0.15">
      <c r="A13" s="74">
        <f t="shared" ref="A13:A52" si="4">ROW()-12</f>
        <v>1</v>
      </c>
      <c r="B13" s="80" t="str">
        <f>IF($C13="","","印刷機械")</f>
        <v>印刷機械</v>
      </c>
      <c r="C13" s="123" t="s">
        <v>258</v>
      </c>
      <c r="D13" s="21" t="str">
        <f>IF($C$2="","",IF($B13&lt;&gt;"",$C$2,""))</f>
        <v>○○○株式会社</v>
      </c>
      <c r="E13" s="21" t="str">
        <f>IF($F$2="","",IF($B13&lt;&gt;"",$F$2,""))</f>
        <v>マルマルマル</v>
      </c>
      <c r="F13" s="84">
        <v>5</v>
      </c>
      <c r="G13" s="124" t="s">
        <v>222</v>
      </c>
      <c r="H13" s="124" t="s">
        <v>224</v>
      </c>
      <c r="I13" s="158" t="s">
        <v>307</v>
      </c>
      <c r="J13" s="124"/>
      <c r="K13" s="124"/>
      <c r="L13" s="124"/>
      <c r="M13" s="125"/>
      <c r="N13" s="126" t="s">
        <v>218</v>
      </c>
      <c r="O13" s="160">
        <v>10000</v>
      </c>
      <c r="P13" s="126" t="s">
        <v>43</v>
      </c>
      <c r="Q13" s="160">
        <v>15000</v>
      </c>
      <c r="R13" s="25" t="str">
        <f t="shared" si="2"/>
        <v>枚/h</v>
      </c>
      <c r="S13" s="127">
        <v>2010</v>
      </c>
      <c r="T13" s="125">
        <v>2018</v>
      </c>
      <c r="U13" s="319">
        <f>IFERROR(IF($O13="","",ROUNDDOWN((ABS($O13-$Q13)/$O13)/IF($T13="","",IF(($T13-$S13)=0,1,($T13-$S13)))*100,1)),"")</f>
        <v>6.2</v>
      </c>
      <c r="V13" s="128" t="s">
        <v>219</v>
      </c>
      <c r="W13" s="28" t="str">
        <f t="shared" ref="W13:W47" si="5">Y13&amp;Z13</f>
        <v>15000枚/h</v>
      </c>
      <c r="X13" s="28" t="str">
        <f t="shared" ref="X13:X47" si="6">AA13&amp;AB13&amp;AC13&amp;AD13&amp;AE13&amp;AF13</f>
        <v>(最大印刷寸法)1000mm×1000mm</v>
      </c>
      <c r="Y13" s="159">
        <v>15000</v>
      </c>
      <c r="Z13" s="129" t="s">
        <v>221</v>
      </c>
      <c r="AA13" s="130" t="s">
        <v>257</v>
      </c>
      <c r="AB13" s="159">
        <v>1000</v>
      </c>
      <c r="AC13" s="52" t="str">
        <f t="shared" si="3"/>
        <v>mm</v>
      </c>
      <c r="AD13" s="30" t="str">
        <f>IF(AA13="","",IF(AC13="mmロール紙","","×"))</f>
        <v>×</v>
      </c>
      <c r="AE13" s="159">
        <v>1000</v>
      </c>
      <c r="AF13" s="60" t="str">
        <f>IF(AC13="mm","mm","")</f>
        <v>mm</v>
      </c>
      <c r="AG13" s="180"/>
      <c r="AH13" s="158">
        <v>950</v>
      </c>
      <c r="AI13" s="131"/>
      <c r="AJ13" s="132"/>
      <c r="AK13" s="92"/>
      <c r="AL13" s="92"/>
      <c r="AM13" s="92"/>
      <c r="AN13" s="82"/>
      <c r="AO13" s="83"/>
      <c r="AQ13" s="148">
        <f>IF(AND($C13&lt;&gt;"",OR(F13="",G13="",H13="",I13="",M13="",N13="",O13="",P13="",Q13="",S13="",T13="",V13="",Y13="",Z13="",AA13="",AB13="")),1,0)</f>
        <v>1</v>
      </c>
      <c r="AR13" s="148">
        <f>IF(AND($C13&lt;&gt;"",AND(F13&gt;=20,F13&lt;=22,J13="")),1,0)</f>
        <v>0</v>
      </c>
      <c r="AS13" s="148">
        <f>IF(AND($C13&lt;&gt;"",AND(F13&gt;=40,F13&lt;=49,K13="")),1,0)</f>
        <v>0</v>
      </c>
      <c r="AT13" s="148">
        <f t="shared" ref="AT13:AT52" si="7">IF(AND(L13="",OR(AU13,AV13,AW13)),1,0)</f>
        <v>1</v>
      </c>
      <c r="AU13" s="148" t="b">
        <f>OR(AND(F13&gt;=3,F13&lt;=14),AND(F13&gt;=23,F13&lt;=25))</f>
        <v>1</v>
      </c>
      <c r="AV13" s="148" t="b">
        <f>AND(F13&gt;=20,F13&lt;=22,J13=※編集不可※選択項目!$E$4)</f>
        <v>0</v>
      </c>
      <c r="AW13" s="148" t="b">
        <f>AND(F13&gt;=40,F13&lt;=49,K13=※編集不可※選択項目!$F$4)</f>
        <v>0</v>
      </c>
      <c r="AX13" s="148">
        <f>IF(AND($C13&lt;&gt;"",AND(AA13&lt;&gt;※編集不可※選択項目!$L$6,AE13="")),1,0)</f>
        <v>0</v>
      </c>
      <c r="AY13" s="148">
        <f>IF(AND($H13&lt;&gt;"",AND(I13=※編集不可※選択項目!$D$4,AG13="")),1,0)</f>
        <v>0</v>
      </c>
      <c r="AZ13" s="148">
        <f>IF(AND($H13&lt;&gt;"",COUNTIF($H13,"*■*")&gt;0,$AI13=""),1,0)</f>
        <v>0</v>
      </c>
      <c r="BA13" s="148">
        <f>IF(AND($F13&gt;=1,OR($F13&lt;20,$F13&gt;22)),1,0)</f>
        <v>1</v>
      </c>
      <c r="BB13" s="148">
        <f>IF(AND($F13&gt;=1,OR($F13&lt;40,$F13&gt;49)),1,0)</f>
        <v>1</v>
      </c>
      <c r="BC13" s="148">
        <f t="shared" ref="BC13:BC52" si="8">IF(AND($F13&gt;=1,OR(BD13,BE13,BF13)),1,0)</f>
        <v>0</v>
      </c>
      <c r="BD13" s="148" t="b">
        <f>OR($F13&lt;3,AND($F13&gt;14,$F13&lt;20),AND($F13&gt;25,$F13&lt;40),$F13&gt;49)</f>
        <v>0</v>
      </c>
      <c r="BE13" s="148" t="b">
        <f>AND($F13&gt;=20,$F13&lt;=22,$J13&lt;&gt;※編集不可※選択項目!$E$4)</f>
        <v>0</v>
      </c>
      <c r="BF13" s="148" t="b">
        <f>AND($F13&gt;=40,$F13&lt;=49,$K13&lt;&gt;※編集不可※選択項目!$F$4)</f>
        <v>0</v>
      </c>
      <c r="BG13" s="7" t="str">
        <f t="shared" ref="BG13:BG52" si="9">IF(H13="","",TEXT(H13,"G/標準"))</f>
        <v>aaaaa</v>
      </c>
      <c r="BH13" s="8">
        <f t="shared" ref="BH13" si="10">IF(BG13="",0,COUNTIF($BG$13:$BG$1048576,BG13))</f>
        <v>1</v>
      </c>
      <c r="BI13" s="8">
        <f t="shared" ref="BI13:BI52" si="11">IF(U13&lt;1,1,0)</f>
        <v>0</v>
      </c>
    </row>
    <row r="14" spans="1:61" s="4" customFormat="1" ht="34.5" customHeight="1" x14ac:dyDescent="0.15">
      <c r="A14" s="74">
        <f t="shared" si="4"/>
        <v>2</v>
      </c>
      <c r="B14" s="80" t="str">
        <f t="shared" ref="B14:B52" si="12">IF($C14="","","印刷機械")</f>
        <v>印刷機械</v>
      </c>
      <c r="C14" s="123" t="s">
        <v>258</v>
      </c>
      <c r="D14" s="21" t="str">
        <f t="shared" ref="D14:D52" si="13">IF($C$2="","",IF($B14&lt;&gt;"",$C$2,""))</f>
        <v>○○○株式会社</v>
      </c>
      <c r="E14" s="21" t="str">
        <f t="shared" ref="E14:E52" si="14">IF($F$2="","",IF($B14&lt;&gt;"",$F$2,""))</f>
        <v>マルマルマル</v>
      </c>
      <c r="F14" s="84">
        <v>20</v>
      </c>
      <c r="G14" s="124" t="s">
        <v>222</v>
      </c>
      <c r="H14" s="124" t="s">
        <v>225</v>
      </c>
      <c r="I14" s="158" t="s">
        <v>307</v>
      </c>
      <c r="J14" s="124"/>
      <c r="K14" s="124"/>
      <c r="L14" s="124"/>
      <c r="M14" s="125" t="s">
        <v>216</v>
      </c>
      <c r="N14" s="126" t="s">
        <v>218</v>
      </c>
      <c r="O14" s="160">
        <v>10000</v>
      </c>
      <c r="P14" s="126" t="s">
        <v>43</v>
      </c>
      <c r="Q14" s="160">
        <v>15000</v>
      </c>
      <c r="R14" s="25" t="str">
        <f t="shared" si="2"/>
        <v>枚/h</v>
      </c>
      <c r="S14" s="127">
        <v>2010</v>
      </c>
      <c r="T14" s="125">
        <v>2018</v>
      </c>
      <c r="U14" s="319">
        <f t="shared" ref="U14:U52" si="15">IFERROR(IF($O14="","",ROUNDDOWN((ABS($O14-$Q14)/$O14)/IF($T14="","",IF(($T14-$S14)=0,1,($T14-$S14)))*100,1)),"")</f>
        <v>6.2</v>
      </c>
      <c r="V14" s="128" t="s">
        <v>219</v>
      </c>
      <c r="W14" s="28" t="str">
        <f t="shared" si="5"/>
        <v>15000枚/h</v>
      </c>
      <c r="X14" s="28" t="str">
        <f t="shared" si="6"/>
        <v>(最大印刷寸法)1000mm×1000mm</v>
      </c>
      <c r="Y14" s="159">
        <v>15000</v>
      </c>
      <c r="Z14" s="129" t="s">
        <v>221</v>
      </c>
      <c r="AA14" s="130" t="s">
        <v>257</v>
      </c>
      <c r="AB14" s="159">
        <v>1000</v>
      </c>
      <c r="AC14" s="52" t="str">
        <f t="shared" si="3"/>
        <v>mm</v>
      </c>
      <c r="AD14" s="30" t="str">
        <f t="shared" ref="AD14:AD47" si="16">IF(AA14="","",IF(AC14="mmロール紙","","×"))</f>
        <v>×</v>
      </c>
      <c r="AE14" s="159">
        <v>1000</v>
      </c>
      <c r="AF14" s="60" t="str">
        <f t="shared" ref="AF14:AF47" si="17">IF(AC14="mm","mm","")</f>
        <v>mm</v>
      </c>
      <c r="AG14" s="180"/>
      <c r="AH14" s="158">
        <v>800</v>
      </c>
      <c r="AI14" s="131"/>
      <c r="AJ14" s="132"/>
      <c r="AK14" s="92"/>
      <c r="AL14" s="92"/>
      <c r="AM14" s="92"/>
      <c r="AN14" s="82"/>
      <c r="AO14" s="83"/>
      <c r="AQ14" s="148">
        <f t="shared" ref="AQ14:AQ52" si="18">IF(AND($C14&lt;&gt;"",OR(F14="",G14="",H14="",I14="",M14="",N14="",O14="",P14="",Q14="",S14="",T14="",V14="",Y14="",Z14="",AA14="",AB14="")),1,0)</f>
        <v>0</v>
      </c>
      <c r="AR14" s="148">
        <f t="shared" ref="AR14:AR52" si="19">IF(AND($C14&lt;&gt;"",AND(F14&gt;=20,F14&lt;=22,J14="")),1,0)</f>
        <v>1</v>
      </c>
      <c r="AS14" s="148">
        <f t="shared" ref="AS14:AS52" si="20">IF(AND($C14&lt;&gt;"",AND(F14&gt;=40,F14&lt;=49,K14="")),1,0)</f>
        <v>0</v>
      </c>
      <c r="AT14" s="148">
        <f t="shared" si="7"/>
        <v>0</v>
      </c>
      <c r="AU14" s="148" t="b">
        <f t="shared" ref="AU14:AU52" si="21">OR(AND(F14&gt;=3,F14&lt;=14),AND(F14&gt;=23,F14&lt;=25))</f>
        <v>0</v>
      </c>
      <c r="AV14" s="148" t="b">
        <f>AND(F14&gt;=20,F14&lt;=22,J14=※編集不可※選択項目!$E$4)</f>
        <v>0</v>
      </c>
      <c r="AW14" s="148" t="b">
        <f>AND(F14&gt;=40,F14&lt;=49,K14=※編集不可※選択項目!$F$4)</f>
        <v>0</v>
      </c>
      <c r="AX14" s="148">
        <f>IF(AND($C14&lt;&gt;"",AND(AA14&lt;&gt;※編集不可※選択項目!$L$6,AE14="")),1,0)</f>
        <v>0</v>
      </c>
      <c r="AY14" s="148">
        <f>IF(AND($H14&lt;&gt;"",AND(I14=※編集不可※選択項目!$D$4,AG14="")),1,0)</f>
        <v>0</v>
      </c>
      <c r="AZ14" s="148">
        <f t="shared" ref="AZ14:AZ52" si="22">IF(AND($H14&lt;&gt;"",COUNTIF($H14,"*■*")&gt;0,$AI14=""),1,0)</f>
        <v>0</v>
      </c>
      <c r="BA14" s="148">
        <f t="shared" ref="BA14:BA52" si="23">IF(AND($F14&gt;=1,OR($F14&lt;20,$F14&gt;22)),1,0)</f>
        <v>0</v>
      </c>
      <c r="BB14" s="148">
        <f t="shared" ref="BB14:BB52" si="24">IF(AND($F14&gt;=1,OR($F14&lt;40,$F14&gt;49)),1,0)</f>
        <v>1</v>
      </c>
      <c r="BC14" s="148">
        <f t="shared" si="8"/>
        <v>1</v>
      </c>
      <c r="BD14" s="148" t="b">
        <f t="shared" ref="BD14:BD52" si="25">OR($F14&lt;3,AND($F14&gt;14,$F14&lt;20),AND($F14&gt;25,$F14&lt;40),$F14&gt;49)</f>
        <v>0</v>
      </c>
      <c r="BE14" s="148" t="b">
        <f>AND($F14&gt;=20,$F14&lt;=22,$J14&lt;&gt;※編集不可※選択項目!$E$4)</f>
        <v>1</v>
      </c>
      <c r="BF14" s="148" t="b">
        <f>AND($F14&gt;=40,$F14&lt;=49,$K14&lt;&gt;※編集不可※選択項目!$F$4)</f>
        <v>0</v>
      </c>
      <c r="BG14" s="7" t="str">
        <f t="shared" si="9"/>
        <v>bbbb</v>
      </c>
      <c r="BH14" s="8">
        <f t="shared" ref="BH14:BH52" si="26">IF(BG14="",0,COUNTIF($BG$13:$BG$1048576,BG14))</f>
        <v>1</v>
      </c>
      <c r="BI14" s="8">
        <f t="shared" si="11"/>
        <v>0</v>
      </c>
    </row>
    <row r="15" spans="1:61" s="4" customFormat="1" ht="34.5" customHeight="1" x14ac:dyDescent="0.15">
      <c r="A15" s="74">
        <f t="shared" si="4"/>
        <v>3</v>
      </c>
      <c r="B15" s="80" t="str">
        <f t="shared" si="12"/>
        <v>印刷機械</v>
      </c>
      <c r="C15" s="123" t="s">
        <v>258</v>
      </c>
      <c r="D15" s="21" t="str">
        <f t="shared" si="13"/>
        <v>○○○株式会社</v>
      </c>
      <c r="E15" s="21" t="str">
        <f t="shared" si="14"/>
        <v>マルマルマル</v>
      </c>
      <c r="F15" s="84">
        <v>22</v>
      </c>
      <c r="G15" s="124" t="s">
        <v>222</v>
      </c>
      <c r="H15" s="124" t="s">
        <v>242</v>
      </c>
      <c r="I15" s="158" t="s">
        <v>307</v>
      </c>
      <c r="J15" s="124" t="s">
        <v>269</v>
      </c>
      <c r="K15" s="124"/>
      <c r="L15" s="124"/>
      <c r="M15" s="125" t="s">
        <v>274</v>
      </c>
      <c r="N15" s="126" t="s">
        <v>218</v>
      </c>
      <c r="O15" s="160">
        <v>12000</v>
      </c>
      <c r="P15" s="126" t="s">
        <v>43</v>
      </c>
      <c r="Q15" s="160">
        <v>12800</v>
      </c>
      <c r="R15" s="25" t="str">
        <f t="shared" si="2"/>
        <v>枚/h</v>
      </c>
      <c r="S15" s="125">
        <v>2010</v>
      </c>
      <c r="T15" s="125">
        <v>2017</v>
      </c>
      <c r="U15" s="319">
        <f t="shared" si="15"/>
        <v>0.9</v>
      </c>
      <c r="V15" s="128" t="s">
        <v>220</v>
      </c>
      <c r="W15" s="28" t="str">
        <f t="shared" si="5"/>
        <v>13000枚/h</v>
      </c>
      <c r="X15" s="28" t="str">
        <f t="shared" si="6"/>
        <v>(最大印刷寸法)1000mm×1000mm</v>
      </c>
      <c r="Y15" s="159">
        <v>13000</v>
      </c>
      <c r="Z15" s="129" t="s">
        <v>221</v>
      </c>
      <c r="AA15" s="130" t="s">
        <v>257</v>
      </c>
      <c r="AB15" s="159">
        <v>1000</v>
      </c>
      <c r="AC15" s="52" t="str">
        <f t="shared" si="3"/>
        <v>mm</v>
      </c>
      <c r="AD15" s="30" t="str">
        <f t="shared" si="16"/>
        <v>×</v>
      </c>
      <c r="AE15" s="159">
        <v>1000</v>
      </c>
      <c r="AF15" s="60" t="str">
        <f t="shared" si="17"/>
        <v>mm</v>
      </c>
      <c r="AG15" s="180"/>
      <c r="AH15" s="158">
        <v>900</v>
      </c>
      <c r="AI15" s="124"/>
      <c r="AJ15" s="132"/>
      <c r="AK15" s="92"/>
      <c r="AL15" s="92"/>
      <c r="AM15" s="92"/>
      <c r="AN15" s="82"/>
      <c r="AO15" s="83"/>
      <c r="AQ15" s="148">
        <f t="shared" si="18"/>
        <v>0</v>
      </c>
      <c r="AR15" s="148">
        <f t="shared" si="19"/>
        <v>0</v>
      </c>
      <c r="AS15" s="148">
        <f t="shared" si="20"/>
        <v>0</v>
      </c>
      <c r="AT15" s="148">
        <f t="shared" si="7"/>
        <v>0</v>
      </c>
      <c r="AU15" s="148" t="b">
        <f t="shared" si="21"/>
        <v>0</v>
      </c>
      <c r="AV15" s="148" t="b">
        <f>AND(F15&gt;=20,F15&lt;=22,J15=※編集不可※選択項目!$E$4)</f>
        <v>0</v>
      </c>
      <c r="AW15" s="148" t="b">
        <f>AND(F15&gt;=40,F15&lt;=49,K15=※編集不可※選択項目!$F$4)</f>
        <v>0</v>
      </c>
      <c r="AX15" s="148">
        <f>IF(AND($C15&lt;&gt;"",AND(AA15&lt;&gt;※編集不可※選択項目!$L$6,AE15="")),1,0)</f>
        <v>0</v>
      </c>
      <c r="AY15" s="148">
        <f>IF(AND($H15&lt;&gt;"",AND(I15=※編集不可※選択項目!$D$4,AG15="")),1,0)</f>
        <v>0</v>
      </c>
      <c r="AZ15" s="148">
        <f t="shared" si="22"/>
        <v>0</v>
      </c>
      <c r="BA15" s="148">
        <f t="shared" si="23"/>
        <v>0</v>
      </c>
      <c r="BB15" s="148">
        <f t="shared" si="24"/>
        <v>1</v>
      </c>
      <c r="BC15" s="148">
        <f t="shared" si="8"/>
        <v>1</v>
      </c>
      <c r="BD15" s="148" t="b">
        <f t="shared" si="25"/>
        <v>0</v>
      </c>
      <c r="BE15" s="148" t="b">
        <f>AND($F15&gt;=20,$F15&lt;=22,$J15&lt;&gt;※編集不可※選択項目!$E$4)</f>
        <v>1</v>
      </c>
      <c r="BF15" s="148" t="b">
        <f>AND($F15&gt;=40,$F15&lt;=49,$K15&lt;&gt;※編集不可※選択項目!$F$4)</f>
        <v>0</v>
      </c>
      <c r="BG15" s="7" t="str">
        <f t="shared" si="9"/>
        <v>cccc</v>
      </c>
      <c r="BH15" s="8">
        <f t="shared" si="26"/>
        <v>1</v>
      </c>
      <c r="BI15" s="8">
        <f t="shared" si="11"/>
        <v>1</v>
      </c>
    </row>
    <row r="16" spans="1:61" s="4" customFormat="1" ht="34.5" customHeight="1" x14ac:dyDescent="0.15">
      <c r="A16" s="74">
        <f t="shared" si="4"/>
        <v>4</v>
      </c>
      <c r="B16" s="80" t="str">
        <f t="shared" si="12"/>
        <v>印刷機械</v>
      </c>
      <c r="C16" s="123" t="s">
        <v>258</v>
      </c>
      <c r="D16" s="21" t="str">
        <f t="shared" si="13"/>
        <v>○○○株式会社</v>
      </c>
      <c r="E16" s="21" t="str">
        <f t="shared" si="14"/>
        <v>マルマルマル</v>
      </c>
      <c r="F16" s="84">
        <v>25</v>
      </c>
      <c r="G16" s="124" t="s">
        <v>289</v>
      </c>
      <c r="H16" s="124" t="s">
        <v>226</v>
      </c>
      <c r="I16" s="158" t="s">
        <v>307</v>
      </c>
      <c r="J16" s="124"/>
      <c r="K16" s="124"/>
      <c r="L16" s="124" t="s">
        <v>219</v>
      </c>
      <c r="M16" s="125" t="s">
        <v>274</v>
      </c>
      <c r="N16" s="126" t="s">
        <v>230</v>
      </c>
      <c r="O16" s="160">
        <v>30</v>
      </c>
      <c r="P16" s="126" t="s">
        <v>232</v>
      </c>
      <c r="Q16" s="160">
        <v>15</v>
      </c>
      <c r="R16" s="25" t="str">
        <f t="shared" si="2"/>
        <v>min</v>
      </c>
      <c r="S16" s="125">
        <v>2010</v>
      </c>
      <c r="T16" s="125">
        <v>2018</v>
      </c>
      <c r="U16" s="319">
        <f t="shared" si="15"/>
        <v>6.2</v>
      </c>
      <c r="V16" s="128" t="s">
        <v>219</v>
      </c>
      <c r="W16" s="28" t="str">
        <f t="shared" si="5"/>
        <v>15000枚/h</v>
      </c>
      <c r="X16" s="28" t="str">
        <f t="shared" si="6"/>
        <v>(最大印刷寸法)1000mm×1000mm</v>
      </c>
      <c r="Y16" s="159">
        <v>15000</v>
      </c>
      <c r="Z16" s="129" t="s">
        <v>221</v>
      </c>
      <c r="AA16" s="130" t="s">
        <v>257</v>
      </c>
      <c r="AB16" s="159">
        <v>1000</v>
      </c>
      <c r="AC16" s="52" t="str">
        <f t="shared" si="3"/>
        <v>mm</v>
      </c>
      <c r="AD16" s="30" t="str">
        <f t="shared" si="16"/>
        <v>×</v>
      </c>
      <c r="AE16" s="159">
        <v>1000</v>
      </c>
      <c r="AF16" s="60" t="str">
        <f t="shared" si="17"/>
        <v>mm</v>
      </c>
      <c r="AG16" s="180"/>
      <c r="AH16" s="158">
        <v>804</v>
      </c>
      <c r="AI16" s="124"/>
      <c r="AJ16" s="132"/>
      <c r="AK16" s="92"/>
      <c r="AL16" s="92"/>
      <c r="AM16" s="92"/>
      <c r="AN16" s="82"/>
      <c r="AO16" s="83"/>
      <c r="AQ16" s="148">
        <f t="shared" si="18"/>
        <v>0</v>
      </c>
      <c r="AR16" s="148">
        <f t="shared" si="19"/>
        <v>0</v>
      </c>
      <c r="AS16" s="148">
        <f t="shared" si="20"/>
        <v>0</v>
      </c>
      <c r="AT16" s="148">
        <f t="shared" si="7"/>
        <v>0</v>
      </c>
      <c r="AU16" s="148" t="b">
        <f t="shared" si="21"/>
        <v>1</v>
      </c>
      <c r="AV16" s="148" t="b">
        <f>AND(F16&gt;=20,F16&lt;=22,J16=※編集不可※選択項目!$E$4)</f>
        <v>0</v>
      </c>
      <c r="AW16" s="148" t="b">
        <f>AND(F16&gt;=40,F16&lt;=49,K16=※編集不可※選択項目!$F$4)</f>
        <v>0</v>
      </c>
      <c r="AX16" s="148">
        <f>IF(AND($C16&lt;&gt;"",AND(AA16&lt;&gt;※編集不可※選択項目!$L$6,AE16="")),1,0)</f>
        <v>0</v>
      </c>
      <c r="AY16" s="148">
        <f>IF(AND($H16&lt;&gt;"",AND(I16=※編集不可※選択項目!$D$4,AG16="")),1,0)</f>
        <v>0</v>
      </c>
      <c r="AZ16" s="148">
        <f t="shared" si="22"/>
        <v>0</v>
      </c>
      <c r="BA16" s="148">
        <f t="shared" si="23"/>
        <v>1</v>
      </c>
      <c r="BB16" s="148">
        <f t="shared" si="24"/>
        <v>1</v>
      </c>
      <c r="BC16" s="148">
        <f t="shared" si="8"/>
        <v>0</v>
      </c>
      <c r="BD16" s="148" t="b">
        <f t="shared" si="25"/>
        <v>0</v>
      </c>
      <c r="BE16" s="148" t="b">
        <f>AND($F16&gt;=20,$F16&lt;=22,$J16&lt;&gt;※編集不可※選択項目!$E$4)</f>
        <v>0</v>
      </c>
      <c r="BF16" s="148" t="b">
        <f>AND($F16&gt;=40,$F16&lt;=49,$K16&lt;&gt;※編集不可※選択項目!$F$4)</f>
        <v>0</v>
      </c>
      <c r="BG16" s="7" t="str">
        <f t="shared" si="9"/>
        <v>AAA-1</v>
      </c>
      <c r="BH16" s="8">
        <f t="shared" si="26"/>
        <v>2</v>
      </c>
      <c r="BI16" s="8">
        <f t="shared" si="11"/>
        <v>0</v>
      </c>
    </row>
    <row r="17" spans="1:61" s="4" customFormat="1" ht="34.5" customHeight="1" x14ac:dyDescent="0.15">
      <c r="A17" s="74">
        <f t="shared" si="4"/>
        <v>5</v>
      </c>
      <c r="B17" s="80" t="str">
        <f t="shared" si="12"/>
        <v>印刷機械</v>
      </c>
      <c r="C17" s="123" t="s">
        <v>258</v>
      </c>
      <c r="D17" s="21" t="str">
        <f t="shared" si="13"/>
        <v>○○○株式会社</v>
      </c>
      <c r="E17" s="21" t="str">
        <f t="shared" si="14"/>
        <v>マルマルマル</v>
      </c>
      <c r="F17" s="84">
        <v>40</v>
      </c>
      <c r="G17" s="124" t="s">
        <v>289</v>
      </c>
      <c r="H17" s="124" t="s">
        <v>226</v>
      </c>
      <c r="I17" s="158" t="s">
        <v>307</v>
      </c>
      <c r="J17" s="124"/>
      <c r="K17" s="124" t="s">
        <v>270</v>
      </c>
      <c r="L17" s="124"/>
      <c r="M17" s="125" t="s">
        <v>274</v>
      </c>
      <c r="N17" s="126" t="s">
        <v>231</v>
      </c>
      <c r="O17" s="160">
        <v>240</v>
      </c>
      <c r="P17" s="126" t="s">
        <v>234</v>
      </c>
      <c r="Q17" s="160">
        <v>320</v>
      </c>
      <c r="R17" s="25" t="str">
        <f t="shared" si="2"/>
        <v>m/min</v>
      </c>
      <c r="S17" s="125">
        <v>2013</v>
      </c>
      <c r="T17" s="125">
        <v>2020</v>
      </c>
      <c r="U17" s="319">
        <f t="shared" si="15"/>
        <v>4.7</v>
      </c>
      <c r="V17" s="128" t="s">
        <v>220</v>
      </c>
      <c r="W17" s="28" t="str">
        <f t="shared" si="5"/>
        <v>320m/min</v>
      </c>
      <c r="X17" s="28" t="str">
        <f t="shared" si="6"/>
        <v>(最大紙幅)780mmロール紙</v>
      </c>
      <c r="Y17" s="159">
        <v>320</v>
      </c>
      <c r="Z17" s="129" t="s">
        <v>234</v>
      </c>
      <c r="AA17" s="130" t="s">
        <v>282</v>
      </c>
      <c r="AB17" s="159">
        <v>780</v>
      </c>
      <c r="AC17" s="52" t="str">
        <f t="shared" si="3"/>
        <v>mmロール紙</v>
      </c>
      <c r="AD17" s="30" t="str">
        <f t="shared" si="16"/>
        <v/>
      </c>
      <c r="AE17" s="159"/>
      <c r="AF17" s="60" t="str">
        <f t="shared" si="17"/>
        <v/>
      </c>
      <c r="AG17" s="180"/>
      <c r="AH17" s="158">
        <v>700</v>
      </c>
      <c r="AI17" s="124"/>
      <c r="AJ17" s="132"/>
      <c r="AK17" s="92"/>
      <c r="AL17" s="92"/>
      <c r="AM17" s="92"/>
      <c r="AN17" s="82"/>
      <c r="AO17" s="83"/>
      <c r="AQ17" s="148">
        <f t="shared" si="18"/>
        <v>0</v>
      </c>
      <c r="AR17" s="148">
        <f t="shared" si="19"/>
        <v>0</v>
      </c>
      <c r="AS17" s="148">
        <f t="shared" si="20"/>
        <v>0</v>
      </c>
      <c r="AT17" s="148">
        <f t="shared" si="7"/>
        <v>0</v>
      </c>
      <c r="AU17" s="148" t="b">
        <f t="shared" si="21"/>
        <v>0</v>
      </c>
      <c r="AV17" s="148" t="b">
        <f>AND(F17&gt;=20,F17&lt;=22,J17=※編集不可※選択項目!$E$4)</f>
        <v>0</v>
      </c>
      <c r="AW17" s="148" t="b">
        <f>AND(F17&gt;=40,F17&lt;=49,K17=※編集不可※選択項目!$F$4)</f>
        <v>0</v>
      </c>
      <c r="AX17" s="148">
        <f>IF(AND($C17&lt;&gt;"",AND(AA17&lt;&gt;※編集不可※選択項目!$L$6,AE17="")),1,0)</f>
        <v>0</v>
      </c>
      <c r="AY17" s="148">
        <f>IF(AND($H17&lt;&gt;"",AND(I17=※編集不可※選択項目!$D$4,AG17="")),1,0)</f>
        <v>0</v>
      </c>
      <c r="AZ17" s="148">
        <f t="shared" si="22"/>
        <v>0</v>
      </c>
      <c r="BA17" s="148">
        <f t="shared" si="23"/>
        <v>1</v>
      </c>
      <c r="BB17" s="148">
        <f t="shared" si="24"/>
        <v>0</v>
      </c>
      <c r="BC17" s="148">
        <f t="shared" si="8"/>
        <v>1</v>
      </c>
      <c r="BD17" s="148" t="b">
        <f t="shared" si="25"/>
        <v>0</v>
      </c>
      <c r="BE17" s="148" t="b">
        <f>AND($F17&gt;=20,$F17&lt;=22,$J17&lt;&gt;※編集不可※選択項目!$E$4)</f>
        <v>0</v>
      </c>
      <c r="BF17" s="148" t="b">
        <f>AND($F17&gt;=40,$F17&lt;=49,$K17&lt;&gt;※編集不可※選択項目!$F$4)</f>
        <v>1</v>
      </c>
      <c r="BG17" s="7" t="str">
        <f t="shared" si="9"/>
        <v>AAA-1</v>
      </c>
      <c r="BH17" s="8">
        <f t="shared" si="26"/>
        <v>2</v>
      </c>
      <c r="BI17" s="8">
        <f t="shared" si="11"/>
        <v>0</v>
      </c>
    </row>
    <row r="18" spans="1:61" s="4" customFormat="1" ht="34.5" customHeight="1" x14ac:dyDescent="0.15">
      <c r="A18" s="74">
        <f t="shared" si="4"/>
        <v>6</v>
      </c>
      <c r="B18" s="80" t="str">
        <f t="shared" si="12"/>
        <v>印刷機械</v>
      </c>
      <c r="C18" s="123" t="s">
        <v>258</v>
      </c>
      <c r="D18" s="21" t="str">
        <f t="shared" si="13"/>
        <v>○○○株式会社</v>
      </c>
      <c r="E18" s="21" t="str">
        <f t="shared" si="14"/>
        <v>マルマルマル</v>
      </c>
      <c r="F18" s="84">
        <v>49</v>
      </c>
      <c r="G18" s="124" t="s">
        <v>289</v>
      </c>
      <c r="H18" s="124" t="s">
        <v>227</v>
      </c>
      <c r="I18" s="158" t="s">
        <v>307</v>
      </c>
      <c r="J18" s="124"/>
      <c r="K18" s="124" t="s">
        <v>268</v>
      </c>
      <c r="L18" s="124"/>
      <c r="M18" s="125" t="s">
        <v>274</v>
      </c>
      <c r="N18" s="126" t="s">
        <v>231</v>
      </c>
      <c r="O18" s="160">
        <v>200</v>
      </c>
      <c r="P18" s="126" t="s">
        <v>290</v>
      </c>
      <c r="Q18" s="160"/>
      <c r="R18" s="25" t="str">
        <f t="shared" si="2"/>
        <v>shot/m</v>
      </c>
      <c r="S18" s="125">
        <v>2013</v>
      </c>
      <c r="T18" s="125">
        <v>2020</v>
      </c>
      <c r="U18" s="319">
        <f t="shared" si="15"/>
        <v>14.2</v>
      </c>
      <c r="V18" s="128" t="s">
        <v>220</v>
      </c>
      <c r="W18" s="28" t="str">
        <f t="shared" si="5"/>
        <v>220ショット数/min</v>
      </c>
      <c r="X18" s="28" t="str">
        <f t="shared" si="6"/>
        <v>(最大印刷寸法)1000mm×1000mm</v>
      </c>
      <c r="Y18" s="159">
        <v>220</v>
      </c>
      <c r="Z18" s="129" t="s">
        <v>281</v>
      </c>
      <c r="AA18" s="130" t="s">
        <v>257</v>
      </c>
      <c r="AB18" s="159">
        <v>1000</v>
      </c>
      <c r="AC18" s="52" t="str">
        <f t="shared" si="3"/>
        <v>mm</v>
      </c>
      <c r="AD18" s="30" t="str">
        <f t="shared" si="16"/>
        <v>×</v>
      </c>
      <c r="AE18" s="159">
        <v>1000</v>
      </c>
      <c r="AF18" s="60" t="str">
        <f t="shared" si="17"/>
        <v>mm</v>
      </c>
      <c r="AG18" s="180"/>
      <c r="AH18" s="158">
        <v>430</v>
      </c>
      <c r="AI18" s="124"/>
      <c r="AJ18" s="132"/>
      <c r="AK18" s="92"/>
      <c r="AL18" s="92"/>
      <c r="AM18" s="92"/>
      <c r="AN18" s="82"/>
      <c r="AO18" s="83"/>
      <c r="AQ18" s="148">
        <f t="shared" si="18"/>
        <v>1</v>
      </c>
      <c r="AR18" s="148">
        <f t="shared" si="19"/>
        <v>0</v>
      </c>
      <c r="AS18" s="148">
        <f t="shared" si="20"/>
        <v>0</v>
      </c>
      <c r="AT18" s="148">
        <f t="shared" si="7"/>
        <v>1</v>
      </c>
      <c r="AU18" s="148" t="b">
        <f t="shared" si="21"/>
        <v>0</v>
      </c>
      <c r="AV18" s="148" t="b">
        <f>AND(F18&gt;=20,F18&lt;=22,J18=※編集不可※選択項目!$E$4)</f>
        <v>0</v>
      </c>
      <c r="AW18" s="148" t="b">
        <f>AND(F18&gt;=40,F18&lt;=49,K18=※編集不可※選択項目!$F$4)</f>
        <v>1</v>
      </c>
      <c r="AX18" s="148">
        <f>IF(AND($C18&lt;&gt;"",AND(AA18&lt;&gt;※編集不可※選択項目!$L$6,AE18="")),1,0)</f>
        <v>0</v>
      </c>
      <c r="AY18" s="148">
        <f>IF(AND($H18&lt;&gt;"",AND(I18=※編集不可※選択項目!$D$4,AG18="")),1,0)</f>
        <v>0</v>
      </c>
      <c r="AZ18" s="148">
        <f t="shared" si="22"/>
        <v>0</v>
      </c>
      <c r="BA18" s="148">
        <f t="shared" si="23"/>
        <v>1</v>
      </c>
      <c r="BB18" s="148">
        <f t="shared" si="24"/>
        <v>0</v>
      </c>
      <c r="BC18" s="148">
        <f t="shared" si="8"/>
        <v>0</v>
      </c>
      <c r="BD18" s="148" t="b">
        <f t="shared" si="25"/>
        <v>0</v>
      </c>
      <c r="BE18" s="148" t="b">
        <f>AND($F18&gt;=20,$F18&lt;=22,$J18&lt;&gt;※編集不可※選択項目!$E$4)</f>
        <v>0</v>
      </c>
      <c r="BF18" s="148" t="b">
        <f>AND($F18&gt;=40,$F18&lt;=49,$K18&lt;&gt;※編集不可※選択項目!$F$4)</f>
        <v>0</v>
      </c>
      <c r="BG18" s="7" t="str">
        <f t="shared" si="9"/>
        <v>aaa-bbbb</v>
      </c>
      <c r="BH18" s="8">
        <f t="shared" si="26"/>
        <v>1</v>
      </c>
      <c r="BI18" s="8">
        <f t="shared" si="11"/>
        <v>0</v>
      </c>
    </row>
    <row r="19" spans="1:61" s="4" customFormat="1" ht="34.5" customHeight="1" x14ac:dyDescent="0.15">
      <c r="A19" s="74">
        <f t="shared" si="4"/>
        <v>7</v>
      </c>
      <c r="B19" s="80" t="str">
        <f t="shared" si="12"/>
        <v>印刷機械</v>
      </c>
      <c r="C19" s="123" t="s">
        <v>214</v>
      </c>
      <c r="D19" s="21" t="str">
        <f t="shared" si="13"/>
        <v>○○○株式会社</v>
      </c>
      <c r="E19" s="21" t="str">
        <f t="shared" si="14"/>
        <v>マルマルマル</v>
      </c>
      <c r="F19" s="84">
        <v>76</v>
      </c>
      <c r="G19" s="124" t="s">
        <v>223</v>
      </c>
      <c r="H19" s="124" t="s">
        <v>228</v>
      </c>
      <c r="I19" s="158" t="s">
        <v>306</v>
      </c>
      <c r="J19" s="124"/>
      <c r="K19" s="124"/>
      <c r="L19" s="124"/>
      <c r="M19" s="125" t="s">
        <v>217</v>
      </c>
      <c r="N19" s="126" t="s">
        <v>344</v>
      </c>
      <c r="O19" s="160">
        <v>60.234000000000002</v>
      </c>
      <c r="P19" s="126" t="s">
        <v>342</v>
      </c>
      <c r="Q19" s="160">
        <v>58.234000000000002</v>
      </c>
      <c r="R19" s="25" t="str">
        <f t="shared" si="2"/>
        <v>kWh</v>
      </c>
      <c r="S19" s="125">
        <v>2015</v>
      </c>
      <c r="T19" s="125">
        <v>2017</v>
      </c>
      <c r="U19" s="319">
        <f t="shared" si="15"/>
        <v>1.6</v>
      </c>
      <c r="V19" s="128" t="s">
        <v>220</v>
      </c>
      <c r="W19" s="28" t="str">
        <f t="shared" si="5"/>
        <v>18000枚/h</v>
      </c>
      <c r="X19" s="28" t="str">
        <f t="shared" si="6"/>
        <v>(最大紙寸法)210mm×300mm</v>
      </c>
      <c r="Y19" s="159">
        <v>18000</v>
      </c>
      <c r="Z19" s="129" t="s">
        <v>43</v>
      </c>
      <c r="AA19" s="130" t="s">
        <v>280</v>
      </c>
      <c r="AB19" s="159">
        <v>210</v>
      </c>
      <c r="AC19" s="52" t="str">
        <f t="shared" si="3"/>
        <v>mm</v>
      </c>
      <c r="AD19" s="30" t="str">
        <f t="shared" si="16"/>
        <v>×</v>
      </c>
      <c r="AE19" s="159">
        <v>300</v>
      </c>
      <c r="AF19" s="60" t="str">
        <f t="shared" si="17"/>
        <v>mm</v>
      </c>
      <c r="AG19" s="180" t="s">
        <v>305</v>
      </c>
      <c r="AH19" s="158">
        <v>620</v>
      </c>
      <c r="AI19" s="124" t="s">
        <v>334</v>
      </c>
      <c r="AJ19" s="132"/>
      <c r="AK19" s="92"/>
      <c r="AL19" s="92"/>
      <c r="AM19" s="92"/>
      <c r="AN19" s="82"/>
      <c r="AO19" s="83"/>
      <c r="AQ19" s="148">
        <f t="shared" si="18"/>
        <v>0</v>
      </c>
      <c r="AR19" s="148">
        <f t="shared" si="19"/>
        <v>0</v>
      </c>
      <c r="AS19" s="148">
        <f t="shared" si="20"/>
        <v>0</v>
      </c>
      <c r="AT19" s="148">
        <f t="shared" si="7"/>
        <v>0</v>
      </c>
      <c r="AU19" s="148" t="b">
        <f t="shared" si="21"/>
        <v>0</v>
      </c>
      <c r="AV19" s="148" t="b">
        <f>AND(F19&gt;=20,F19&lt;=22,J19=※編集不可※選択項目!$E$4)</f>
        <v>0</v>
      </c>
      <c r="AW19" s="148" t="b">
        <f>AND(F19&gt;=40,F19&lt;=49,K19=※編集不可※選択項目!$F$4)</f>
        <v>0</v>
      </c>
      <c r="AX19" s="148">
        <f>IF(AND($C19&lt;&gt;"",AND(AA19&lt;&gt;※編集不可※選択項目!$L$6,AE19="")),1,0)</f>
        <v>0</v>
      </c>
      <c r="AY19" s="148">
        <f>IF(AND($H19&lt;&gt;"",AND(I19=※編集不可※選択項目!$D$4,AG19="")),1,0)</f>
        <v>0</v>
      </c>
      <c r="AZ19" s="148">
        <f t="shared" si="22"/>
        <v>0</v>
      </c>
      <c r="BA19" s="148">
        <f t="shared" si="23"/>
        <v>1</v>
      </c>
      <c r="BB19" s="148">
        <f t="shared" si="24"/>
        <v>1</v>
      </c>
      <c r="BC19" s="148">
        <f t="shared" si="8"/>
        <v>1</v>
      </c>
      <c r="BD19" s="148" t="b">
        <f t="shared" si="25"/>
        <v>1</v>
      </c>
      <c r="BE19" s="148" t="b">
        <f>AND($F19&gt;=20,$F19&lt;=22,$J19&lt;&gt;※編集不可※選択項目!$E$4)</f>
        <v>0</v>
      </c>
      <c r="BF19" s="148" t="b">
        <f>AND($F19&gt;=40,$F19&lt;=49,$K19&lt;&gt;※編集不可※選択項目!$F$4)</f>
        <v>0</v>
      </c>
      <c r="BG19" s="7" t="str">
        <f t="shared" si="9"/>
        <v>abc■</v>
      </c>
      <c r="BH19" s="8">
        <f t="shared" si="26"/>
        <v>1</v>
      </c>
      <c r="BI19" s="8">
        <f t="shared" si="11"/>
        <v>0</v>
      </c>
    </row>
    <row r="20" spans="1:61" s="4" customFormat="1" ht="34.5" customHeight="1" x14ac:dyDescent="0.15">
      <c r="A20" s="74">
        <f t="shared" si="4"/>
        <v>8</v>
      </c>
      <c r="B20" s="80" t="str">
        <f t="shared" si="12"/>
        <v>印刷機械</v>
      </c>
      <c r="C20" s="123" t="s">
        <v>215</v>
      </c>
      <c r="D20" s="21" t="str">
        <f t="shared" si="13"/>
        <v>○○○株式会社</v>
      </c>
      <c r="E20" s="21" t="str">
        <f t="shared" si="14"/>
        <v>マルマルマル</v>
      </c>
      <c r="F20" s="84">
        <v>85</v>
      </c>
      <c r="G20" s="124" t="s">
        <v>291</v>
      </c>
      <c r="H20" s="124" t="s">
        <v>229</v>
      </c>
      <c r="I20" s="158" t="s">
        <v>306</v>
      </c>
      <c r="J20" s="124"/>
      <c r="K20" s="124"/>
      <c r="L20" s="124"/>
      <c r="M20" s="125" t="s">
        <v>217</v>
      </c>
      <c r="N20" s="126" t="s">
        <v>233</v>
      </c>
      <c r="O20" s="160"/>
      <c r="P20" s="126" t="s">
        <v>343</v>
      </c>
      <c r="Q20" s="160">
        <v>46.25</v>
      </c>
      <c r="R20" s="25" t="str">
        <f t="shared" si="2"/>
        <v>kWh</v>
      </c>
      <c r="S20" s="125">
        <v>1900</v>
      </c>
      <c r="T20" s="125">
        <v>2020</v>
      </c>
      <c r="U20" s="319" t="str">
        <f t="shared" si="15"/>
        <v/>
      </c>
      <c r="V20" s="128" t="s">
        <v>220</v>
      </c>
      <c r="W20" s="28" t="str">
        <f t="shared" si="5"/>
        <v>60ショット数/min</v>
      </c>
      <c r="X20" s="28" t="str">
        <f t="shared" si="6"/>
        <v>(最大紙幅)395mmロール紙</v>
      </c>
      <c r="Y20" s="159">
        <v>60</v>
      </c>
      <c r="Z20" s="129" t="s">
        <v>235</v>
      </c>
      <c r="AA20" s="130" t="s">
        <v>282</v>
      </c>
      <c r="AB20" s="159">
        <v>395</v>
      </c>
      <c r="AC20" s="52" t="str">
        <f t="shared" si="3"/>
        <v>mmロール紙</v>
      </c>
      <c r="AD20" s="30" t="str">
        <f t="shared" si="16"/>
        <v/>
      </c>
      <c r="AE20" s="159"/>
      <c r="AF20" s="60" t="str">
        <f t="shared" si="17"/>
        <v/>
      </c>
      <c r="AG20" s="180" t="s">
        <v>303</v>
      </c>
      <c r="AH20" s="158">
        <v>770</v>
      </c>
      <c r="AI20" s="124" t="s">
        <v>334</v>
      </c>
      <c r="AJ20" s="132"/>
      <c r="AK20" s="92"/>
      <c r="AL20" s="92"/>
      <c r="AM20" s="92"/>
      <c r="AN20" s="82"/>
      <c r="AO20" s="83"/>
      <c r="AQ20" s="148">
        <f t="shared" si="18"/>
        <v>1</v>
      </c>
      <c r="AR20" s="148">
        <f t="shared" si="19"/>
        <v>0</v>
      </c>
      <c r="AS20" s="148">
        <f t="shared" si="20"/>
        <v>0</v>
      </c>
      <c r="AT20" s="148">
        <f t="shared" si="7"/>
        <v>0</v>
      </c>
      <c r="AU20" s="148" t="b">
        <f t="shared" si="21"/>
        <v>0</v>
      </c>
      <c r="AV20" s="148" t="b">
        <f>AND(F20&gt;=20,F20&lt;=22,J20=※編集不可※選択項目!$E$4)</f>
        <v>0</v>
      </c>
      <c r="AW20" s="148" t="b">
        <f>AND(F20&gt;=40,F20&lt;=49,K20=※編集不可※選択項目!$F$4)</f>
        <v>0</v>
      </c>
      <c r="AX20" s="148">
        <f>IF(AND($C20&lt;&gt;"",AND(AA20&lt;&gt;※編集不可※選択項目!$L$6,AE20="")),1,0)</f>
        <v>0</v>
      </c>
      <c r="AY20" s="148">
        <f>IF(AND($H20&lt;&gt;"",AND(I20=※編集不可※選択項目!$D$4,AG20="")),1,0)</f>
        <v>0</v>
      </c>
      <c r="AZ20" s="148">
        <f t="shared" si="22"/>
        <v>0</v>
      </c>
      <c r="BA20" s="148">
        <f t="shared" si="23"/>
        <v>1</v>
      </c>
      <c r="BB20" s="148">
        <f t="shared" si="24"/>
        <v>1</v>
      </c>
      <c r="BC20" s="148">
        <f t="shared" si="8"/>
        <v>1</v>
      </c>
      <c r="BD20" s="148" t="b">
        <f t="shared" si="25"/>
        <v>1</v>
      </c>
      <c r="BE20" s="148" t="b">
        <f>AND($F20&gt;=20,$F20&lt;=22,$J20&lt;&gt;※編集不可※選択項目!$E$4)</f>
        <v>0</v>
      </c>
      <c r="BF20" s="148" t="b">
        <f>AND($F20&gt;=40,$F20&lt;=49,$K20&lt;&gt;※編集不可※選択項目!$F$4)</f>
        <v>0</v>
      </c>
      <c r="BG20" s="7" t="str">
        <f t="shared" si="9"/>
        <v>DEF■</v>
      </c>
      <c r="BH20" s="8">
        <f t="shared" si="26"/>
        <v>1</v>
      </c>
      <c r="BI20" s="8">
        <f t="shared" si="11"/>
        <v>0</v>
      </c>
    </row>
    <row r="21" spans="1:61" s="4" customFormat="1" ht="34.5" customHeight="1" x14ac:dyDescent="0.15">
      <c r="A21" s="74">
        <f t="shared" si="4"/>
        <v>9</v>
      </c>
      <c r="B21" s="80" t="str">
        <f t="shared" si="12"/>
        <v/>
      </c>
      <c r="C21" s="123"/>
      <c r="D21" s="21" t="str">
        <f t="shared" si="13"/>
        <v/>
      </c>
      <c r="E21" s="21" t="str">
        <f t="shared" si="14"/>
        <v/>
      </c>
      <c r="F21" s="84"/>
      <c r="G21" s="124"/>
      <c r="H21" s="124"/>
      <c r="I21" s="158"/>
      <c r="J21" s="124"/>
      <c r="K21" s="124"/>
      <c r="L21" s="124"/>
      <c r="M21" s="125"/>
      <c r="N21" s="126"/>
      <c r="O21" s="160"/>
      <c r="P21" s="126"/>
      <c r="Q21" s="160"/>
      <c r="R21" s="25" t="str">
        <f t="shared" si="2"/>
        <v/>
      </c>
      <c r="S21" s="125"/>
      <c r="T21" s="125"/>
      <c r="U21" s="319" t="str">
        <f t="shared" si="15"/>
        <v/>
      </c>
      <c r="V21" s="128"/>
      <c r="W21" s="28" t="str">
        <f t="shared" si="5"/>
        <v/>
      </c>
      <c r="X21" s="28" t="str">
        <f t="shared" si="6"/>
        <v/>
      </c>
      <c r="Y21" s="159"/>
      <c r="Z21" s="129"/>
      <c r="AA21" s="130"/>
      <c r="AB21" s="159"/>
      <c r="AC21" s="52" t="str">
        <f t="shared" si="3"/>
        <v/>
      </c>
      <c r="AD21" s="30" t="str">
        <f t="shared" si="16"/>
        <v/>
      </c>
      <c r="AE21" s="159"/>
      <c r="AF21" s="60" t="str">
        <f t="shared" si="17"/>
        <v/>
      </c>
      <c r="AG21" s="180"/>
      <c r="AH21" s="158"/>
      <c r="AI21" s="124"/>
      <c r="AJ21" s="132"/>
      <c r="AK21" s="92"/>
      <c r="AL21" s="92"/>
      <c r="AM21" s="92"/>
      <c r="AN21" s="82"/>
      <c r="AO21" s="83"/>
      <c r="AQ21" s="148">
        <f t="shared" si="18"/>
        <v>0</v>
      </c>
      <c r="AR21" s="148">
        <f t="shared" si="19"/>
        <v>0</v>
      </c>
      <c r="AS21" s="148">
        <f t="shared" si="20"/>
        <v>0</v>
      </c>
      <c r="AT21" s="148">
        <f t="shared" si="7"/>
        <v>0</v>
      </c>
      <c r="AU21" s="148" t="b">
        <f t="shared" si="21"/>
        <v>0</v>
      </c>
      <c r="AV21" s="148" t="b">
        <f>AND(F21&gt;=20,F21&lt;=22,J21=※編集不可※選択項目!$E$4)</f>
        <v>0</v>
      </c>
      <c r="AW21" s="148" t="b">
        <f>AND(F21&gt;=40,F21&lt;=49,K21=※編集不可※選択項目!$F$4)</f>
        <v>0</v>
      </c>
      <c r="AX21" s="148">
        <f>IF(AND($C21&lt;&gt;"",AND(AA21&lt;&gt;※編集不可※選択項目!$L$6,AE21="")),1,0)</f>
        <v>0</v>
      </c>
      <c r="AY21" s="148">
        <f>IF(AND($H21&lt;&gt;"",AND(I21=※編集不可※選択項目!$D$4,AG21="")),1,0)</f>
        <v>0</v>
      </c>
      <c r="AZ21" s="148">
        <f t="shared" si="22"/>
        <v>0</v>
      </c>
      <c r="BA21" s="148">
        <f t="shared" si="23"/>
        <v>0</v>
      </c>
      <c r="BB21" s="148">
        <f t="shared" si="24"/>
        <v>0</v>
      </c>
      <c r="BC21" s="148">
        <f t="shared" si="8"/>
        <v>0</v>
      </c>
      <c r="BD21" s="148" t="b">
        <f t="shared" si="25"/>
        <v>1</v>
      </c>
      <c r="BE21" s="148" t="b">
        <f>AND($F21&gt;=20,$F21&lt;=22,$J21&lt;&gt;※編集不可※選択項目!$E$4)</f>
        <v>0</v>
      </c>
      <c r="BF21" s="148" t="b">
        <f>AND($F21&gt;=40,$F21&lt;=49,$K21&lt;&gt;※編集不可※選択項目!$F$4)</f>
        <v>0</v>
      </c>
      <c r="BG21" s="7" t="str">
        <f t="shared" si="9"/>
        <v/>
      </c>
      <c r="BH21" s="8">
        <f t="shared" si="26"/>
        <v>0</v>
      </c>
      <c r="BI21" s="8">
        <f t="shared" si="11"/>
        <v>0</v>
      </c>
    </row>
    <row r="22" spans="1:61" s="4" customFormat="1" ht="34.5" customHeight="1" x14ac:dyDescent="0.15">
      <c r="A22" s="74">
        <f t="shared" si="4"/>
        <v>10</v>
      </c>
      <c r="B22" s="80" t="str">
        <f t="shared" si="12"/>
        <v/>
      </c>
      <c r="C22" s="123"/>
      <c r="D22" s="21" t="str">
        <f t="shared" si="13"/>
        <v/>
      </c>
      <c r="E22" s="21" t="str">
        <f t="shared" si="14"/>
        <v/>
      </c>
      <c r="F22" s="84"/>
      <c r="G22" s="124"/>
      <c r="H22" s="124"/>
      <c r="I22" s="158"/>
      <c r="J22" s="124"/>
      <c r="K22" s="124"/>
      <c r="L22" s="124"/>
      <c r="M22" s="125"/>
      <c r="N22" s="126"/>
      <c r="O22" s="160"/>
      <c r="P22" s="126"/>
      <c r="Q22" s="160"/>
      <c r="R22" s="25" t="str">
        <f t="shared" si="2"/>
        <v/>
      </c>
      <c r="S22" s="125"/>
      <c r="T22" s="125"/>
      <c r="U22" s="319" t="str">
        <f t="shared" si="15"/>
        <v/>
      </c>
      <c r="V22" s="128"/>
      <c r="W22" s="28" t="str">
        <f t="shared" si="5"/>
        <v/>
      </c>
      <c r="X22" s="28" t="str">
        <f t="shared" si="6"/>
        <v/>
      </c>
      <c r="Y22" s="159"/>
      <c r="Z22" s="129"/>
      <c r="AA22" s="130"/>
      <c r="AB22" s="159"/>
      <c r="AC22" s="52" t="str">
        <f t="shared" si="3"/>
        <v/>
      </c>
      <c r="AD22" s="30" t="str">
        <f t="shared" si="16"/>
        <v/>
      </c>
      <c r="AE22" s="159"/>
      <c r="AF22" s="60" t="str">
        <f t="shared" si="17"/>
        <v/>
      </c>
      <c r="AG22" s="180"/>
      <c r="AH22" s="158"/>
      <c r="AI22" s="124"/>
      <c r="AJ22" s="132"/>
      <c r="AK22" s="92"/>
      <c r="AL22" s="92"/>
      <c r="AM22" s="92"/>
      <c r="AN22" s="82"/>
      <c r="AO22" s="83"/>
      <c r="AQ22" s="148">
        <f t="shared" si="18"/>
        <v>0</v>
      </c>
      <c r="AR22" s="148">
        <f t="shared" si="19"/>
        <v>0</v>
      </c>
      <c r="AS22" s="148">
        <f t="shared" si="20"/>
        <v>0</v>
      </c>
      <c r="AT22" s="148">
        <f t="shared" si="7"/>
        <v>0</v>
      </c>
      <c r="AU22" s="148" t="b">
        <f t="shared" si="21"/>
        <v>0</v>
      </c>
      <c r="AV22" s="148" t="b">
        <f>AND(F22&gt;=20,F22&lt;=22,J22=※編集不可※選択項目!$E$4)</f>
        <v>0</v>
      </c>
      <c r="AW22" s="148" t="b">
        <f>AND(F22&gt;=40,F22&lt;=49,K22=※編集不可※選択項目!$F$4)</f>
        <v>0</v>
      </c>
      <c r="AX22" s="148">
        <f>IF(AND($C22&lt;&gt;"",AND(AA22&lt;&gt;※編集不可※選択項目!$L$6,AE22="")),1,0)</f>
        <v>0</v>
      </c>
      <c r="AY22" s="148">
        <f>IF(AND($H22&lt;&gt;"",AND(I22=※編集不可※選択項目!$D$4,AG22="")),1,0)</f>
        <v>0</v>
      </c>
      <c r="AZ22" s="148">
        <f t="shared" si="22"/>
        <v>0</v>
      </c>
      <c r="BA22" s="148">
        <f t="shared" si="23"/>
        <v>0</v>
      </c>
      <c r="BB22" s="148">
        <f t="shared" si="24"/>
        <v>0</v>
      </c>
      <c r="BC22" s="148">
        <f t="shared" si="8"/>
        <v>0</v>
      </c>
      <c r="BD22" s="148" t="b">
        <f t="shared" si="25"/>
        <v>1</v>
      </c>
      <c r="BE22" s="148" t="b">
        <f>AND($F22&gt;=20,$F22&lt;=22,$J22&lt;&gt;※編集不可※選択項目!$E$4)</f>
        <v>0</v>
      </c>
      <c r="BF22" s="148" t="b">
        <f>AND($F22&gt;=40,$F22&lt;=49,$K22&lt;&gt;※編集不可※選択項目!$F$4)</f>
        <v>0</v>
      </c>
      <c r="BG22" s="7" t="str">
        <f t="shared" si="9"/>
        <v/>
      </c>
      <c r="BH22" s="8">
        <f t="shared" si="26"/>
        <v>0</v>
      </c>
      <c r="BI22" s="8">
        <f t="shared" si="11"/>
        <v>0</v>
      </c>
    </row>
    <row r="23" spans="1:61" s="4" customFormat="1" ht="34.5" customHeight="1" x14ac:dyDescent="0.15">
      <c r="A23" s="74">
        <f t="shared" si="4"/>
        <v>11</v>
      </c>
      <c r="B23" s="80" t="str">
        <f t="shared" si="12"/>
        <v/>
      </c>
      <c r="C23" s="123"/>
      <c r="D23" s="21" t="str">
        <f t="shared" si="13"/>
        <v/>
      </c>
      <c r="E23" s="21" t="str">
        <f t="shared" si="14"/>
        <v/>
      </c>
      <c r="F23" s="84"/>
      <c r="G23" s="124"/>
      <c r="H23" s="124"/>
      <c r="I23" s="158"/>
      <c r="J23" s="124"/>
      <c r="K23" s="124"/>
      <c r="L23" s="124"/>
      <c r="M23" s="125"/>
      <c r="N23" s="126"/>
      <c r="O23" s="160"/>
      <c r="P23" s="126"/>
      <c r="Q23" s="160"/>
      <c r="R23" s="25" t="str">
        <f t="shared" si="2"/>
        <v/>
      </c>
      <c r="S23" s="125"/>
      <c r="T23" s="125"/>
      <c r="U23" s="319" t="str">
        <f t="shared" si="15"/>
        <v/>
      </c>
      <c r="V23" s="128"/>
      <c r="W23" s="28" t="str">
        <f t="shared" si="5"/>
        <v/>
      </c>
      <c r="X23" s="28" t="str">
        <f t="shared" si="6"/>
        <v/>
      </c>
      <c r="Y23" s="159"/>
      <c r="Z23" s="129"/>
      <c r="AA23" s="130"/>
      <c r="AB23" s="159"/>
      <c r="AC23" s="52" t="str">
        <f t="shared" si="3"/>
        <v/>
      </c>
      <c r="AD23" s="30" t="str">
        <f t="shared" si="16"/>
        <v/>
      </c>
      <c r="AE23" s="159"/>
      <c r="AF23" s="60" t="str">
        <f t="shared" si="17"/>
        <v/>
      </c>
      <c r="AG23" s="180"/>
      <c r="AH23" s="158"/>
      <c r="AI23" s="124"/>
      <c r="AJ23" s="132"/>
      <c r="AK23" s="92"/>
      <c r="AL23" s="92"/>
      <c r="AM23" s="92"/>
      <c r="AN23" s="82"/>
      <c r="AO23" s="83"/>
      <c r="AQ23" s="148">
        <f t="shared" si="18"/>
        <v>0</v>
      </c>
      <c r="AR23" s="148">
        <f t="shared" si="19"/>
        <v>0</v>
      </c>
      <c r="AS23" s="148">
        <f t="shared" si="20"/>
        <v>0</v>
      </c>
      <c r="AT23" s="148">
        <f t="shared" si="7"/>
        <v>0</v>
      </c>
      <c r="AU23" s="148" t="b">
        <f t="shared" si="21"/>
        <v>0</v>
      </c>
      <c r="AV23" s="148" t="b">
        <f>AND(F23&gt;=20,F23&lt;=22,J23=※編集不可※選択項目!$E$4)</f>
        <v>0</v>
      </c>
      <c r="AW23" s="148" t="b">
        <f>AND(F23&gt;=40,F23&lt;=49,K23=※編集不可※選択項目!$F$4)</f>
        <v>0</v>
      </c>
      <c r="AX23" s="148">
        <f>IF(AND($C23&lt;&gt;"",AND(AA23&lt;&gt;※編集不可※選択項目!$L$6,AE23="")),1,0)</f>
        <v>0</v>
      </c>
      <c r="AY23" s="148">
        <f>IF(AND($H23&lt;&gt;"",AND(I23=※編集不可※選択項目!$D$4,AG23="")),1,0)</f>
        <v>0</v>
      </c>
      <c r="AZ23" s="148">
        <f t="shared" si="22"/>
        <v>0</v>
      </c>
      <c r="BA23" s="148">
        <f t="shared" si="23"/>
        <v>0</v>
      </c>
      <c r="BB23" s="148">
        <f t="shared" si="24"/>
        <v>0</v>
      </c>
      <c r="BC23" s="148">
        <f t="shared" si="8"/>
        <v>0</v>
      </c>
      <c r="BD23" s="148" t="b">
        <f t="shared" si="25"/>
        <v>1</v>
      </c>
      <c r="BE23" s="148" t="b">
        <f>AND($F23&gt;=20,$F23&lt;=22,$J23&lt;&gt;※編集不可※選択項目!$E$4)</f>
        <v>0</v>
      </c>
      <c r="BF23" s="148" t="b">
        <f>AND($F23&gt;=40,$F23&lt;=49,$K23&lt;&gt;※編集不可※選択項目!$F$4)</f>
        <v>0</v>
      </c>
      <c r="BG23" s="7" t="str">
        <f t="shared" si="9"/>
        <v/>
      </c>
      <c r="BH23" s="8">
        <f t="shared" si="26"/>
        <v>0</v>
      </c>
      <c r="BI23" s="8">
        <f t="shared" si="11"/>
        <v>0</v>
      </c>
    </row>
    <row r="24" spans="1:61" s="4" customFormat="1" ht="34.5" customHeight="1" x14ac:dyDescent="0.15">
      <c r="A24" s="74">
        <f t="shared" si="4"/>
        <v>12</v>
      </c>
      <c r="B24" s="80" t="str">
        <f t="shared" si="12"/>
        <v/>
      </c>
      <c r="C24" s="123"/>
      <c r="D24" s="21" t="str">
        <f t="shared" si="13"/>
        <v/>
      </c>
      <c r="E24" s="21" t="str">
        <f t="shared" si="14"/>
        <v/>
      </c>
      <c r="F24" s="84"/>
      <c r="G24" s="124"/>
      <c r="H24" s="124"/>
      <c r="I24" s="158"/>
      <c r="J24" s="124"/>
      <c r="K24" s="124"/>
      <c r="L24" s="124"/>
      <c r="M24" s="125"/>
      <c r="N24" s="126"/>
      <c r="O24" s="160"/>
      <c r="P24" s="126"/>
      <c r="Q24" s="160"/>
      <c r="R24" s="25" t="str">
        <f t="shared" si="2"/>
        <v/>
      </c>
      <c r="S24" s="125"/>
      <c r="T24" s="125"/>
      <c r="U24" s="319" t="str">
        <f t="shared" si="15"/>
        <v/>
      </c>
      <c r="V24" s="128"/>
      <c r="W24" s="28" t="str">
        <f t="shared" si="5"/>
        <v/>
      </c>
      <c r="X24" s="28" t="str">
        <f t="shared" si="6"/>
        <v/>
      </c>
      <c r="Y24" s="159"/>
      <c r="Z24" s="129"/>
      <c r="AA24" s="130"/>
      <c r="AB24" s="159"/>
      <c r="AC24" s="52" t="str">
        <f t="shared" si="3"/>
        <v/>
      </c>
      <c r="AD24" s="30" t="str">
        <f t="shared" si="16"/>
        <v/>
      </c>
      <c r="AE24" s="159"/>
      <c r="AF24" s="60" t="str">
        <f t="shared" si="17"/>
        <v/>
      </c>
      <c r="AG24" s="180"/>
      <c r="AH24" s="158"/>
      <c r="AI24" s="124"/>
      <c r="AJ24" s="132"/>
      <c r="AK24" s="92"/>
      <c r="AL24" s="92"/>
      <c r="AM24" s="92"/>
      <c r="AN24" s="82"/>
      <c r="AO24" s="83"/>
      <c r="AQ24" s="148">
        <f t="shared" si="18"/>
        <v>0</v>
      </c>
      <c r="AR24" s="148">
        <f t="shared" si="19"/>
        <v>0</v>
      </c>
      <c r="AS24" s="148">
        <f t="shared" si="20"/>
        <v>0</v>
      </c>
      <c r="AT24" s="148">
        <f t="shared" si="7"/>
        <v>0</v>
      </c>
      <c r="AU24" s="148" t="b">
        <f t="shared" si="21"/>
        <v>0</v>
      </c>
      <c r="AV24" s="148" t="b">
        <f>AND(F24&gt;=20,F24&lt;=22,J24=※編集不可※選択項目!$E$4)</f>
        <v>0</v>
      </c>
      <c r="AW24" s="148" t="b">
        <f>AND(F24&gt;=40,F24&lt;=49,K24=※編集不可※選択項目!$F$4)</f>
        <v>0</v>
      </c>
      <c r="AX24" s="148">
        <f>IF(AND($C24&lt;&gt;"",AND(AA24&lt;&gt;※編集不可※選択項目!$L$6,AE24="")),1,0)</f>
        <v>0</v>
      </c>
      <c r="AY24" s="148">
        <f>IF(AND($H24&lt;&gt;"",AND(I24=※編集不可※選択項目!$D$4,AG24="")),1,0)</f>
        <v>0</v>
      </c>
      <c r="AZ24" s="148">
        <f t="shared" si="22"/>
        <v>0</v>
      </c>
      <c r="BA24" s="148">
        <f t="shared" si="23"/>
        <v>0</v>
      </c>
      <c r="BB24" s="148">
        <f t="shared" si="24"/>
        <v>0</v>
      </c>
      <c r="BC24" s="148">
        <f t="shared" si="8"/>
        <v>0</v>
      </c>
      <c r="BD24" s="148" t="b">
        <f t="shared" si="25"/>
        <v>1</v>
      </c>
      <c r="BE24" s="148" t="b">
        <f>AND($F24&gt;=20,$F24&lt;=22,$J24&lt;&gt;※編集不可※選択項目!$E$4)</f>
        <v>0</v>
      </c>
      <c r="BF24" s="148" t="b">
        <f>AND($F24&gt;=40,$F24&lt;=49,$K24&lt;&gt;※編集不可※選択項目!$F$4)</f>
        <v>0</v>
      </c>
      <c r="BG24" s="7" t="str">
        <f t="shared" si="9"/>
        <v/>
      </c>
      <c r="BH24" s="8">
        <f t="shared" si="26"/>
        <v>0</v>
      </c>
      <c r="BI24" s="8">
        <f t="shared" si="11"/>
        <v>0</v>
      </c>
    </row>
    <row r="25" spans="1:61" s="4" customFormat="1" ht="34.5" customHeight="1" x14ac:dyDescent="0.15">
      <c r="A25" s="74">
        <f t="shared" si="4"/>
        <v>13</v>
      </c>
      <c r="B25" s="80" t="str">
        <f t="shared" si="12"/>
        <v/>
      </c>
      <c r="C25" s="123"/>
      <c r="D25" s="21" t="str">
        <f t="shared" si="13"/>
        <v/>
      </c>
      <c r="E25" s="21" t="str">
        <f t="shared" si="14"/>
        <v/>
      </c>
      <c r="F25" s="84"/>
      <c r="G25" s="124"/>
      <c r="H25" s="124"/>
      <c r="I25" s="158"/>
      <c r="J25" s="124"/>
      <c r="K25" s="124"/>
      <c r="L25" s="124"/>
      <c r="M25" s="125"/>
      <c r="N25" s="126"/>
      <c r="O25" s="160"/>
      <c r="P25" s="126"/>
      <c r="Q25" s="160"/>
      <c r="R25" s="25" t="str">
        <f t="shared" si="2"/>
        <v/>
      </c>
      <c r="S25" s="125"/>
      <c r="T25" s="125"/>
      <c r="U25" s="319" t="str">
        <f t="shared" si="15"/>
        <v/>
      </c>
      <c r="V25" s="128"/>
      <c r="W25" s="28" t="str">
        <f t="shared" si="5"/>
        <v/>
      </c>
      <c r="X25" s="28" t="str">
        <f t="shared" si="6"/>
        <v/>
      </c>
      <c r="Y25" s="159"/>
      <c r="Z25" s="129"/>
      <c r="AA25" s="130"/>
      <c r="AB25" s="159"/>
      <c r="AC25" s="52" t="str">
        <f t="shared" si="3"/>
        <v/>
      </c>
      <c r="AD25" s="30" t="str">
        <f t="shared" si="16"/>
        <v/>
      </c>
      <c r="AE25" s="159"/>
      <c r="AF25" s="60" t="str">
        <f t="shared" si="17"/>
        <v/>
      </c>
      <c r="AG25" s="180"/>
      <c r="AH25" s="158"/>
      <c r="AI25" s="124"/>
      <c r="AJ25" s="132"/>
      <c r="AK25" s="92"/>
      <c r="AL25" s="92"/>
      <c r="AM25" s="92"/>
      <c r="AN25" s="82"/>
      <c r="AO25" s="83"/>
      <c r="AQ25" s="148">
        <f t="shared" si="18"/>
        <v>0</v>
      </c>
      <c r="AR25" s="148">
        <f t="shared" si="19"/>
        <v>0</v>
      </c>
      <c r="AS25" s="148">
        <f t="shared" si="20"/>
        <v>0</v>
      </c>
      <c r="AT25" s="148">
        <f t="shared" si="7"/>
        <v>0</v>
      </c>
      <c r="AU25" s="148" t="b">
        <f t="shared" si="21"/>
        <v>0</v>
      </c>
      <c r="AV25" s="148" t="b">
        <f>AND(F25&gt;=20,F25&lt;=22,J25=※編集不可※選択項目!$E$4)</f>
        <v>0</v>
      </c>
      <c r="AW25" s="148" t="b">
        <f>AND(F25&gt;=40,F25&lt;=49,K25=※編集不可※選択項目!$F$4)</f>
        <v>0</v>
      </c>
      <c r="AX25" s="148">
        <f>IF(AND($C25&lt;&gt;"",AND(AA25&lt;&gt;※編集不可※選択項目!$L$6,AE25="")),1,0)</f>
        <v>0</v>
      </c>
      <c r="AY25" s="148">
        <f>IF(AND($H25&lt;&gt;"",AND(I25=※編集不可※選択項目!$D$4,AG25="")),1,0)</f>
        <v>0</v>
      </c>
      <c r="AZ25" s="148">
        <f t="shared" si="22"/>
        <v>0</v>
      </c>
      <c r="BA25" s="148">
        <f t="shared" si="23"/>
        <v>0</v>
      </c>
      <c r="BB25" s="148">
        <f t="shared" si="24"/>
        <v>0</v>
      </c>
      <c r="BC25" s="148">
        <f t="shared" si="8"/>
        <v>0</v>
      </c>
      <c r="BD25" s="148" t="b">
        <f t="shared" si="25"/>
        <v>1</v>
      </c>
      <c r="BE25" s="148" t="b">
        <f>AND($F25&gt;=20,$F25&lt;=22,$J25&lt;&gt;※編集不可※選択項目!$E$4)</f>
        <v>0</v>
      </c>
      <c r="BF25" s="148" t="b">
        <f>AND($F25&gt;=40,$F25&lt;=49,$K25&lt;&gt;※編集不可※選択項目!$F$4)</f>
        <v>0</v>
      </c>
      <c r="BG25" s="7" t="str">
        <f t="shared" si="9"/>
        <v/>
      </c>
      <c r="BH25" s="8">
        <f t="shared" si="26"/>
        <v>0</v>
      </c>
      <c r="BI25" s="8">
        <f t="shared" si="11"/>
        <v>0</v>
      </c>
    </row>
    <row r="26" spans="1:61" s="4" customFormat="1" ht="34.5" customHeight="1" x14ac:dyDescent="0.15">
      <c r="A26" s="74">
        <f t="shared" si="4"/>
        <v>14</v>
      </c>
      <c r="B26" s="80" t="str">
        <f t="shared" si="12"/>
        <v/>
      </c>
      <c r="C26" s="123"/>
      <c r="D26" s="21" t="str">
        <f t="shared" si="13"/>
        <v/>
      </c>
      <c r="E26" s="21" t="str">
        <f t="shared" si="14"/>
        <v/>
      </c>
      <c r="F26" s="84"/>
      <c r="G26" s="124"/>
      <c r="H26" s="124"/>
      <c r="I26" s="158"/>
      <c r="J26" s="124"/>
      <c r="K26" s="124"/>
      <c r="L26" s="124"/>
      <c r="M26" s="125"/>
      <c r="N26" s="126"/>
      <c r="O26" s="160"/>
      <c r="P26" s="126"/>
      <c r="Q26" s="160"/>
      <c r="R26" s="25" t="str">
        <f t="shared" si="2"/>
        <v/>
      </c>
      <c r="S26" s="125"/>
      <c r="T26" s="125"/>
      <c r="U26" s="319" t="str">
        <f t="shared" si="15"/>
        <v/>
      </c>
      <c r="V26" s="128"/>
      <c r="W26" s="28" t="str">
        <f t="shared" si="5"/>
        <v/>
      </c>
      <c r="X26" s="28" t="str">
        <f t="shared" si="6"/>
        <v/>
      </c>
      <c r="Y26" s="159"/>
      <c r="Z26" s="129"/>
      <c r="AA26" s="130"/>
      <c r="AB26" s="159"/>
      <c r="AC26" s="52" t="str">
        <f t="shared" si="3"/>
        <v/>
      </c>
      <c r="AD26" s="30" t="str">
        <f t="shared" si="16"/>
        <v/>
      </c>
      <c r="AE26" s="159"/>
      <c r="AF26" s="60" t="str">
        <f t="shared" si="17"/>
        <v/>
      </c>
      <c r="AG26" s="180"/>
      <c r="AH26" s="158"/>
      <c r="AI26" s="124"/>
      <c r="AJ26" s="132"/>
      <c r="AK26" s="92"/>
      <c r="AL26" s="92"/>
      <c r="AM26" s="92"/>
      <c r="AN26" s="82"/>
      <c r="AO26" s="83"/>
      <c r="AQ26" s="148">
        <f t="shared" si="18"/>
        <v>0</v>
      </c>
      <c r="AR26" s="148">
        <f t="shared" si="19"/>
        <v>0</v>
      </c>
      <c r="AS26" s="148">
        <f t="shared" si="20"/>
        <v>0</v>
      </c>
      <c r="AT26" s="148">
        <f t="shared" si="7"/>
        <v>0</v>
      </c>
      <c r="AU26" s="148" t="b">
        <f t="shared" si="21"/>
        <v>0</v>
      </c>
      <c r="AV26" s="148" t="b">
        <f>AND(F26&gt;=20,F26&lt;=22,J26=※編集不可※選択項目!$E$4)</f>
        <v>0</v>
      </c>
      <c r="AW26" s="148" t="b">
        <f>AND(F26&gt;=40,F26&lt;=49,K26=※編集不可※選択項目!$F$4)</f>
        <v>0</v>
      </c>
      <c r="AX26" s="148">
        <f>IF(AND($C26&lt;&gt;"",AND(AA26&lt;&gt;※編集不可※選択項目!$L$6,AE26="")),1,0)</f>
        <v>0</v>
      </c>
      <c r="AY26" s="148">
        <f>IF(AND($H26&lt;&gt;"",AND(I26=※編集不可※選択項目!$D$4,AG26="")),1,0)</f>
        <v>0</v>
      </c>
      <c r="AZ26" s="148">
        <f t="shared" si="22"/>
        <v>0</v>
      </c>
      <c r="BA26" s="148">
        <f t="shared" si="23"/>
        <v>0</v>
      </c>
      <c r="BB26" s="148">
        <f t="shared" si="24"/>
        <v>0</v>
      </c>
      <c r="BC26" s="148">
        <f t="shared" si="8"/>
        <v>0</v>
      </c>
      <c r="BD26" s="148" t="b">
        <f t="shared" si="25"/>
        <v>1</v>
      </c>
      <c r="BE26" s="148" t="b">
        <f>AND($F26&gt;=20,$F26&lt;=22,$J26&lt;&gt;※編集不可※選択項目!$E$4)</f>
        <v>0</v>
      </c>
      <c r="BF26" s="148" t="b">
        <f>AND($F26&gt;=40,$F26&lt;=49,$K26&lt;&gt;※編集不可※選択項目!$F$4)</f>
        <v>0</v>
      </c>
      <c r="BG26" s="7" t="str">
        <f t="shared" si="9"/>
        <v/>
      </c>
      <c r="BH26" s="8">
        <f t="shared" si="26"/>
        <v>0</v>
      </c>
      <c r="BI26" s="8">
        <f t="shared" si="11"/>
        <v>0</v>
      </c>
    </row>
    <row r="27" spans="1:61" s="4" customFormat="1" ht="34.5" customHeight="1" x14ac:dyDescent="0.15">
      <c r="A27" s="74">
        <f t="shared" si="4"/>
        <v>15</v>
      </c>
      <c r="B27" s="80" t="str">
        <f t="shared" si="12"/>
        <v/>
      </c>
      <c r="C27" s="123"/>
      <c r="D27" s="21" t="str">
        <f t="shared" si="13"/>
        <v/>
      </c>
      <c r="E27" s="21" t="str">
        <f t="shared" si="14"/>
        <v/>
      </c>
      <c r="F27" s="84"/>
      <c r="G27" s="124"/>
      <c r="H27" s="124"/>
      <c r="I27" s="158"/>
      <c r="J27" s="124"/>
      <c r="K27" s="124"/>
      <c r="L27" s="124"/>
      <c r="M27" s="125"/>
      <c r="N27" s="126"/>
      <c r="O27" s="160"/>
      <c r="P27" s="126"/>
      <c r="Q27" s="160"/>
      <c r="R27" s="25" t="str">
        <f t="shared" si="2"/>
        <v/>
      </c>
      <c r="S27" s="125"/>
      <c r="T27" s="125"/>
      <c r="U27" s="319" t="str">
        <f t="shared" si="15"/>
        <v/>
      </c>
      <c r="V27" s="128"/>
      <c r="W27" s="28" t="str">
        <f t="shared" si="5"/>
        <v/>
      </c>
      <c r="X27" s="28" t="str">
        <f t="shared" si="6"/>
        <v/>
      </c>
      <c r="Y27" s="159"/>
      <c r="Z27" s="129"/>
      <c r="AA27" s="130"/>
      <c r="AB27" s="159"/>
      <c r="AC27" s="52" t="str">
        <f t="shared" si="3"/>
        <v/>
      </c>
      <c r="AD27" s="30" t="str">
        <f t="shared" si="16"/>
        <v/>
      </c>
      <c r="AE27" s="159"/>
      <c r="AF27" s="60" t="str">
        <f t="shared" si="17"/>
        <v/>
      </c>
      <c r="AG27" s="180"/>
      <c r="AH27" s="158"/>
      <c r="AI27" s="124"/>
      <c r="AJ27" s="132"/>
      <c r="AK27" s="92"/>
      <c r="AL27" s="92"/>
      <c r="AM27" s="92"/>
      <c r="AN27" s="82"/>
      <c r="AO27" s="83"/>
      <c r="AQ27" s="148">
        <f t="shared" si="18"/>
        <v>0</v>
      </c>
      <c r="AR27" s="148">
        <f t="shared" si="19"/>
        <v>0</v>
      </c>
      <c r="AS27" s="148">
        <f t="shared" si="20"/>
        <v>0</v>
      </c>
      <c r="AT27" s="148">
        <f t="shared" si="7"/>
        <v>0</v>
      </c>
      <c r="AU27" s="148" t="b">
        <f t="shared" si="21"/>
        <v>0</v>
      </c>
      <c r="AV27" s="148" t="b">
        <f>AND(F27&gt;=20,F27&lt;=22,J27=※編集不可※選択項目!$E$4)</f>
        <v>0</v>
      </c>
      <c r="AW27" s="148" t="b">
        <f>AND(F27&gt;=40,F27&lt;=49,K27=※編集不可※選択項目!$F$4)</f>
        <v>0</v>
      </c>
      <c r="AX27" s="148">
        <f>IF(AND($C27&lt;&gt;"",AND(AA27&lt;&gt;※編集不可※選択項目!$L$6,AE27="")),1,0)</f>
        <v>0</v>
      </c>
      <c r="AY27" s="148">
        <f>IF(AND($H27&lt;&gt;"",AND(I27=※編集不可※選択項目!$D$4,AG27="")),1,0)</f>
        <v>0</v>
      </c>
      <c r="AZ27" s="148">
        <f t="shared" si="22"/>
        <v>0</v>
      </c>
      <c r="BA27" s="148">
        <f t="shared" si="23"/>
        <v>0</v>
      </c>
      <c r="BB27" s="148">
        <f t="shared" si="24"/>
        <v>0</v>
      </c>
      <c r="BC27" s="148">
        <f t="shared" si="8"/>
        <v>0</v>
      </c>
      <c r="BD27" s="148" t="b">
        <f t="shared" si="25"/>
        <v>1</v>
      </c>
      <c r="BE27" s="148" t="b">
        <f>AND($F27&gt;=20,$F27&lt;=22,$J27&lt;&gt;※編集不可※選択項目!$E$4)</f>
        <v>0</v>
      </c>
      <c r="BF27" s="148" t="b">
        <f>AND($F27&gt;=40,$F27&lt;=49,$K27&lt;&gt;※編集不可※選択項目!$F$4)</f>
        <v>0</v>
      </c>
      <c r="BG27" s="7" t="str">
        <f t="shared" si="9"/>
        <v/>
      </c>
      <c r="BH27" s="8">
        <f t="shared" si="26"/>
        <v>0</v>
      </c>
      <c r="BI27" s="8">
        <f t="shared" si="11"/>
        <v>0</v>
      </c>
    </row>
    <row r="28" spans="1:61" s="4" customFormat="1" ht="34.5" customHeight="1" x14ac:dyDescent="0.15">
      <c r="A28" s="74">
        <f t="shared" si="4"/>
        <v>16</v>
      </c>
      <c r="B28" s="80" t="str">
        <f t="shared" si="12"/>
        <v/>
      </c>
      <c r="C28" s="123"/>
      <c r="D28" s="21" t="str">
        <f t="shared" si="13"/>
        <v/>
      </c>
      <c r="E28" s="21" t="str">
        <f t="shared" si="14"/>
        <v/>
      </c>
      <c r="F28" s="84"/>
      <c r="G28" s="124"/>
      <c r="H28" s="124"/>
      <c r="I28" s="158"/>
      <c r="J28" s="124"/>
      <c r="K28" s="124"/>
      <c r="L28" s="124"/>
      <c r="M28" s="125"/>
      <c r="N28" s="126"/>
      <c r="O28" s="160"/>
      <c r="P28" s="126"/>
      <c r="Q28" s="160"/>
      <c r="R28" s="25" t="str">
        <f t="shared" si="2"/>
        <v/>
      </c>
      <c r="S28" s="125"/>
      <c r="T28" s="125"/>
      <c r="U28" s="319" t="str">
        <f t="shared" si="15"/>
        <v/>
      </c>
      <c r="V28" s="128"/>
      <c r="W28" s="28" t="str">
        <f t="shared" si="5"/>
        <v/>
      </c>
      <c r="X28" s="28" t="str">
        <f t="shared" si="6"/>
        <v/>
      </c>
      <c r="Y28" s="159"/>
      <c r="Z28" s="129"/>
      <c r="AA28" s="130"/>
      <c r="AB28" s="159"/>
      <c r="AC28" s="52" t="str">
        <f t="shared" si="3"/>
        <v/>
      </c>
      <c r="AD28" s="30" t="str">
        <f t="shared" si="16"/>
        <v/>
      </c>
      <c r="AE28" s="159"/>
      <c r="AF28" s="60" t="str">
        <f t="shared" si="17"/>
        <v/>
      </c>
      <c r="AG28" s="180"/>
      <c r="AH28" s="158"/>
      <c r="AI28" s="124"/>
      <c r="AJ28" s="132"/>
      <c r="AK28" s="92"/>
      <c r="AL28" s="92"/>
      <c r="AM28" s="92"/>
      <c r="AN28" s="82"/>
      <c r="AO28" s="83"/>
      <c r="AQ28" s="148">
        <f t="shared" si="18"/>
        <v>0</v>
      </c>
      <c r="AR28" s="148">
        <f t="shared" si="19"/>
        <v>0</v>
      </c>
      <c r="AS28" s="148">
        <f t="shared" si="20"/>
        <v>0</v>
      </c>
      <c r="AT28" s="148">
        <f t="shared" si="7"/>
        <v>0</v>
      </c>
      <c r="AU28" s="148" t="b">
        <f t="shared" si="21"/>
        <v>0</v>
      </c>
      <c r="AV28" s="148" t="b">
        <f>AND(F28&gt;=20,F28&lt;=22,J28=※編集不可※選択項目!$E$4)</f>
        <v>0</v>
      </c>
      <c r="AW28" s="148" t="b">
        <f>AND(F28&gt;=40,F28&lt;=49,K28=※編集不可※選択項目!$F$4)</f>
        <v>0</v>
      </c>
      <c r="AX28" s="148">
        <f>IF(AND($C28&lt;&gt;"",AND(AA28&lt;&gt;※編集不可※選択項目!$L$6,AE28="")),1,0)</f>
        <v>0</v>
      </c>
      <c r="AY28" s="148">
        <f>IF(AND($H28&lt;&gt;"",AND(I28=※編集不可※選択項目!$D$4,AG28="")),1,0)</f>
        <v>0</v>
      </c>
      <c r="AZ28" s="148">
        <f t="shared" si="22"/>
        <v>0</v>
      </c>
      <c r="BA28" s="148">
        <f t="shared" si="23"/>
        <v>0</v>
      </c>
      <c r="BB28" s="148">
        <f t="shared" si="24"/>
        <v>0</v>
      </c>
      <c r="BC28" s="148">
        <f t="shared" si="8"/>
        <v>0</v>
      </c>
      <c r="BD28" s="148" t="b">
        <f t="shared" si="25"/>
        <v>1</v>
      </c>
      <c r="BE28" s="148" t="b">
        <f>AND($F28&gt;=20,$F28&lt;=22,$J28&lt;&gt;※編集不可※選択項目!$E$4)</f>
        <v>0</v>
      </c>
      <c r="BF28" s="148" t="b">
        <f>AND($F28&gt;=40,$F28&lt;=49,$K28&lt;&gt;※編集不可※選択項目!$F$4)</f>
        <v>0</v>
      </c>
      <c r="BG28" s="7" t="str">
        <f t="shared" si="9"/>
        <v/>
      </c>
      <c r="BH28" s="8">
        <f t="shared" si="26"/>
        <v>0</v>
      </c>
      <c r="BI28" s="8">
        <f t="shared" si="11"/>
        <v>0</v>
      </c>
    </row>
    <row r="29" spans="1:61" s="4" customFormat="1" ht="34.5" customHeight="1" x14ac:dyDescent="0.15">
      <c r="A29" s="74">
        <f t="shared" si="4"/>
        <v>17</v>
      </c>
      <c r="B29" s="80" t="str">
        <f t="shared" si="12"/>
        <v/>
      </c>
      <c r="C29" s="123"/>
      <c r="D29" s="21" t="str">
        <f t="shared" si="13"/>
        <v/>
      </c>
      <c r="E29" s="21" t="str">
        <f t="shared" si="14"/>
        <v/>
      </c>
      <c r="F29" s="84"/>
      <c r="G29" s="124"/>
      <c r="H29" s="124"/>
      <c r="I29" s="158"/>
      <c r="J29" s="124"/>
      <c r="K29" s="124"/>
      <c r="L29" s="124"/>
      <c r="M29" s="125"/>
      <c r="N29" s="126"/>
      <c r="O29" s="160"/>
      <c r="P29" s="126"/>
      <c r="Q29" s="160"/>
      <c r="R29" s="25" t="str">
        <f t="shared" si="2"/>
        <v/>
      </c>
      <c r="S29" s="125"/>
      <c r="T29" s="125"/>
      <c r="U29" s="319" t="str">
        <f t="shared" si="15"/>
        <v/>
      </c>
      <c r="V29" s="128"/>
      <c r="W29" s="28" t="str">
        <f t="shared" si="5"/>
        <v/>
      </c>
      <c r="X29" s="28" t="str">
        <f t="shared" si="6"/>
        <v/>
      </c>
      <c r="Y29" s="159"/>
      <c r="Z29" s="129"/>
      <c r="AA29" s="130"/>
      <c r="AB29" s="159"/>
      <c r="AC29" s="52" t="str">
        <f t="shared" si="3"/>
        <v/>
      </c>
      <c r="AD29" s="30" t="str">
        <f t="shared" si="16"/>
        <v/>
      </c>
      <c r="AE29" s="159"/>
      <c r="AF29" s="60" t="str">
        <f t="shared" si="17"/>
        <v/>
      </c>
      <c r="AG29" s="180"/>
      <c r="AH29" s="158"/>
      <c r="AI29" s="124"/>
      <c r="AJ29" s="132"/>
      <c r="AK29" s="92"/>
      <c r="AL29" s="92"/>
      <c r="AM29" s="92"/>
      <c r="AN29" s="82"/>
      <c r="AO29" s="83"/>
      <c r="AQ29" s="148">
        <f t="shared" si="18"/>
        <v>0</v>
      </c>
      <c r="AR29" s="148">
        <f t="shared" si="19"/>
        <v>0</v>
      </c>
      <c r="AS29" s="148">
        <f t="shared" si="20"/>
        <v>0</v>
      </c>
      <c r="AT29" s="148">
        <f t="shared" si="7"/>
        <v>0</v>
      </c>
      <c r="AU29" s="148" t="b">
        <f t="shared" si="21"/>
        <v>0</v>
      </c>
      <c r="AV29" s="148" t="b">
        <f>AND(F29&gt;=20,F29&lt;=22,J29=※編集不可※選択項目!$E$4)</f>
        <v>0</v>
      </c>
      <c r="AW29" s="148" t="b">
        <f>AND(F29&gt;=40,F29&lt;=49,K29=※編集不可※選択項目!$F$4)</f>
        <v>0</v>
      </c>
      <c r="AX29" s="148">
        <f>IF(AND($C29&lt;&gt;"",AND(AA29&lt;&gt;※編集不可※選択項目!$L$6,AE29="")),1,0)</f>
        <v>0</v>
      </c>
      <c r="AY29" s="148">
        <f>IF(AND($H29&lt;&gt;"",AND(I29=※編集不可※選択項目!$D$4,AG29="")),1,0)</f>
        <v>0</v>
      </c>
      <c r="AZ29" s="148">
        <f t="shared" si="22"/>
        <v>0</v>
      </c>
      <c r="BA29" s="148">
        <f t="shared" si="23"/>
        <v>0</v>
      </c>
      <c r="BB29" s="148">
        <f t="shared" si="24"/>
        <v>0</v>
      </c>
      <c r="BC29" s="148">
        <f t="shared" si="8"/>
        <v>0</v>
      </c>
      <c r="BD29" s="148" t="b">
        <f t="shared" si="25"/>
        <v>1</v>
      </c>
      <c r="BE29" s="148" t="b">
        <f>AND($F29&gt;=20,$F29&lt;=22,$J29&lt;&gt;※編集不可※選択項目!$E$4)</f>
        <v>0</v>
      </c>
      <c r="BF29" s="148" t="b">
        <f>AND($F29&gt;=40,$F29&lt;=49,$K29&lt;&gt;※編集不可※選択項目!$F$4)</f>
        <v>0</v>
      </c>
      <c r="BG29" s="7" t="str">
        <f t="shared" si="9"/>
        <v/>
      </c>
      <c r="BH29" s="8">
        <f t="shared" si="26"/>
        <v>0</v>
      </c>
      <c r="BI29" s="8">
        <f t="shared" si="11"/>
        <v>0</v>
      </c>
    </row>
    <row r="30" spans="1:61" s="4" customFormat="1" ht="34.5" customHeight="1" x14ac:dyDescent="0.15">
      <c r="A30" s="74">
        <f t="shared" si="4"/>
        <v>18</v>
      </c>
      <c r="B30" s="80" t="str">
        <f t="shared" si="12"/>
        <v/>
      </c>
      <c r="C30" s="123"/>
      <c r="D30" s="21" t="str">
        <f t="shared" si="13"/>
        <v/>
      </c>
      <c r="E30" s="21" t="str">
        <f t="shared" si="14"/>
        <v/>
      </c>
      <c r="F30" s="84"/>
      <c r="G30" s="124"/>
      <c r="H30" s="124"/>
      <c r="I30" s="158"/>
      <c r="J30" s="124"/>
      <c r="K30" s="124"/>
      <c r="L30" s="124"/>
      <c r="M30" s="125"/>
      <c r="N30" s="126"/>
      <c r="O30" s="160"/>
      <c r="P30" s="126"/>
      <c r="Q30" s="160"/>
      <c r="R30" s="25" t="str">
        <f t="shared" si="2"/>
        <v/>
      </c>
      <c r="S30" s="125"/>
      <c r="T30" s="125"/>
      <c r="U30" s="319" t="str">
        <f t="shared" si="15"/>
        <v/>
      </c>
      <c r="V30" s="128"/>
      <c r="W30" s="28" t="str">
        <f t="shared" si="5"/>
        <v/>
      </c>
      <c r="X30" s="28" t="str">
        <f t="shared" si="6"/>
        <v/>
      </c>
      <c r="Y30" s="159"/>
      <c r="Z30" s="129"/>
      <c r="AA30" s="130"/>
      <c r="AB30" s="159"/>
      <c r="AC30" s="52" t="str">
        <f t="shared" si="3"/>
        <v/>
      </c>
      <c r="AD30" s="30" t="str">
        <f t="shared" si="16"/>
        <v/>
      </c>
      <c r="AE30" s="159"/>
      <c r="AF30" s="60" t="str">
        <f t="shared" si="17"/>
        <v/>
      </c>
      <c r="AG30" s="180"/>
      <c r="AH30" s="158"/>
      <c r="AI30" s="124"/>
      <c r="AJ30" s="132"/>
      <c r="AK30" s="92"/>
      <c r="AL30" s="92"/>
      <c r="AM30" s="92"/>
      <c r="AN30" s="82"/>
      <c r="AO30" s="83"/>
      <c r="AQ30" s="148">
        <f t="shared" si="18"/>
        <v>0</v>
      </c>
      <c r="AR30" s="148">
        <f t="shared" si="19"/>
        <v>0</v>
      </c>
      <c r="AS30" s="148">
        <f t="shared" si="20"/>
        <v>0</v>
      </c>
      <c r="AT30" s="148">
        <f t="shared" si="7"/>
        <v>0</v>
      </c>
      <c r="AU30" s="148" t="b">
        <f t="shared" si="21"/>
        <v>0</v>
      </c>
      <c r="AV30" s="148" t="b">
        <f>AND(F30&gt;=20,F30&lt;=22,J30=※編集不可※選択項目!$E$4)</f>
        <v>0</v>
      </c>
      <c r="AW30" s="148" t="b">
        <f>AND(F30&gt;=40,F30&lt;=49,K30=※編集不可※選択項目!$F$4)</f>
        <v>0</v>
      </c>
      <c r="AX30" s="148">
        <f>IF(AND($C30&lt;&gt;"",AND(AA30&lt;&gt;※編集不可※選択項目!$L$6,AE30="")),1,0)</f>
        <v>0</v>
      </c>
      <c r="AY30" s="148">
        <f>IF(AND($H30&lt;&gt;"",AND(I30=※編集不可※選択項目!$D$4,AG30="")),1,0)</f>
        <v>0</v>
      </c>
      <c r="AZ30" s="148">
        <f t="shared" si="22"/>
        <v>0</v>
      </c>
      <c r="BA30" s="148">
        <f t="shared" si="23"/>
        <v>0</v>
      </c>
      <c r="BB30" s="148">
        <f t="shared" si="24"/>
        <v>0</v>
      </c>
      <c r="BC30" s="148">
        <f t="shared" si="8"/>
        <v>0</v>
      </c>
      <c r="BD30" s="148" t="b">
        <f t="shared" si="25"/>
        <v>1</v>
      </c>
      <c r="BE30" s="148" t="b">
        <f>AND($F30&gt;=20,$F30&lt;=22,$J30&lt;&gt;※編集不可※選択項目!$E$4)</f>
        <v>0</v>
      </c>
      <c r="BF30" s="148" t="b">
        <f>AND($F30&gt;=40,$F30&lt;=49,$K30&lt;&gt;※編集不可※選択項目!$F$4)</f>
        <v>0</v>
      </c>
      <c r="BG30" s="7" t="str">
        <f t="shared" si="9"/>
        <v/>
      </c>
      <c r="BH30" s="8">
        <f t="shared" si="26"/>
        <v>0</v>
      </c>
      <c r="BI30" s="8">
        <f t="shared" si="11"/>
        <v>0</v>
      </c>
    </row>
    <row r="31" spans="1:61" s="4" customFormat="1" ht="34.5" customHeight="1" x14ac:dyDescent="0.15">
      <c r="A31" s="74">
        <f t="shared" si="4"/>
        <v>19</v>
      </c>
      <c r="B31" s="80" t="str">
        <f t="shared" si="12"/>
        <v/>
      </c>
      <c r="C31" s="123"/>
      <c r="D31" s="21" t="str">
        <f t="shared" si="13"/>
        <v/>
      </c>
      <c r="E31" s="21" t="str">
        <f t="shared" si="14"/>
        <v/>
      </c>
      <c r="F31" s="84"/>
      <c r="G31" s="124"/>
      <c r="H31" s="124"/>
      <c r="I31" s="158"/>
      <c r="J31" s="124"/>
      <c r="K31" s="124"/>
      <c r="L31" s="124"/>
      <c r="M31" s="125"/>
      <c r="N31" s="126"/>
      <c r="O31" s="160"/>
      <c r="P31" s="126"/>
      <c r="Q31" s="160"/>
      <c r="R31" s="25" t="str">
        <f t="shared" si="2"/>
        <v/>
      </c>
      <c r="S31" s="125"/>
      <c r="T31" s="125"/>
      <c r="U31" s="319" t="str">
        <f t="shared" si="15"/>
        <v/>
      </c>
      <c r="V31" s="128"/>
      <c r="W31" s="28" t="str">
        <f t="shared" si="5"/>
        <v/>
      </c>
      <c r="X31" s="28" t="str">
        <f t="shared" si="6"/>
        <v/>
      </c>
      <c r="Y31" s="159"/>
      <c r="Z31" s="129"/>
      <c r="AA31" s="130"/>
      <c r="AB31" s="159"/>
      <c r="AC31" s="52" t="str">
        <f t="shared" si="3"/>
        <v/>
      </c>
      <c r="AD31" s="30" t="str">
        <f t="shared" si="16"/>
        <v/>
      </c>
      <c r="AE31" s="159"/>
      <c r="AF31" s="60" t="str">
        <f t="shared" si="17"/>
        <v/>
      </c>
      <c r="AG31" s="180"/>
      <c r="AH31" s="158"/>
      <c r="AI31" s="124"/>
      <c r="AJ31" s="132"/>
      <c r="AK31" s="92"/>
      <c r="AL31" s="92"/>
      <c r="AM31" s="92"/>
      <c r="AN31" s="82"/>
      <c r="AO31" s="83"/>
      <c r="AQ31" s="148">
        <f t="shared" si="18"/>
        <v>0</v>
      </c>
      <c r="AR31" s="148">
        <f t="shared" si="19"/>
        <v>0</v>
      </c>
      <c r="AS31" s="148">
        <f t="shared" si="20"/>
        <v>0</v>
      </c>
      <c r="AT31" s="148">
        <f t="shared" si="7"/>
        <v>0</v>
      </c>
      <c r="AU31" s="148" t="b">
        <f t="shared" si="21"/>
        <v>0</v>
      </c>
      <c r="AV31" s="148" t="b">
        <f>AND(F31&gt;=20,F31&lt;=22,J31=※編集不可※選択項目!$E$4)</f>
        <v>0</v>
      </c>
      <c r="AW31" s="148" t="b">
        <f>AND(F31&gt;=40,F31&lt;=49,K31=※編集不可※選択項目!$F$4)</f>
        <v>0</v>
      </c>
      <c r="AX31" s="148">
        <f>IF(AND($C31&lt;&gt;"",AND(AA31&lt;&gt;※編集不可※選択項目!$L$6,AE31="")),1,0)</f>
        <v>0</v>
      </c>
      <c r="AY31" s="148">
        <f>IF(AND($H31&lt;&gt;"",AND(I31=※編集不可※選択項目!$D$4,AG31="")),1,0)</f>
        <v>0</v>
      </c>
      <c r="AZ31" s="148">
        <f t="shared" si="22"/>
        <v>0</v>
      </c>
      <c r="BA31" s="148">
        <f t="shared" si="23"/>
        <v>0</v>
      </c>
      <c r="BB31" s="148">
        <f t="shared" si="24"/>
        <v>0</v>
      </c>
      <c r="BC31" s="148">
        <f t="shared" si="8"/>
        <v>0</v>
      </c>
      <c r="BD31" s="148" t="b">
        <f t="shared" si="25"/>
        <v>1</v>
      </c>
      <c r="BE31" s="148" t="b">
        <f>AND($F31&gt;=20,$F31&lt;=22,$J31&lt;&gt;※編集不可※選択項目!$E$4)</f>
        <v>0</v>
      </c>
      <c r="BF31" s="148" t="b">
        <f>AND($F31&gt;=40,$F31&lt;=49,$K31&lt;&gt;※編集不可※選択項目!$F$4)</f>
        <v>0</v>
      </c>
      <c r="BG31" s="7" t="str">
        <f t="shared" si="9"/>
        <v/>
      </c>
      <c r="BH31" s="8">
        <f t="shared" si="26"/>
        <v>0</v>
      </c>
      <c r="BI31" s="8">
        <f t="shared" si="11"/>
        <v>0</v>
      </c>
    </row>
    <row r="32" spans="1:61" s="4" customFormat="1" ht="34.5" customHeight="1" x14ac:dyDescent="0.15">
      <c r="A32" s="74">
        <f t="shared" si="4"/>
        <v>20</v>
      </c>
      <c r="B32" s="80" t="str">
        <f t="shared" si="12"/>
        <v/>
      </c>
      <c r="C32" s="123"/>
      <c r="D32" s="21" t="str">
        <f t="shared" si="13"/>
        <v/>
      </c>
      <c r="E32" s="21" t="str">
        <f t="shared" si="14"/>
        <v/>
      </c>
      <c r="F32" s="84"/>
      <c r="G32" s="124"/>
      <c r="H32" s="124"/>
      <c r="I32" s="158"/>
      <c r="J32" s="124"/>
      <c r="K32" s="124"/>
      <c r="L32" s="124"/>
      <c r="M32" s="125"/>
      <c r="N32" s="126"/>
      <c r="O32" s="160"/>
      <c r="P32" s="126"/>
      <c r="Q32" s="160"/>
      <c r="R32" s="25" t="str">
        <f t="shared" si="2"/>
        <v/>
      </c>
      <c r="S32" s="125"/>
      <c r="T32" s="125"/>
      <c r="U32" s="319" t="str">
        <f t="shared" si="15"/>
        <v/>
      </c>
      <c r="V32" s="128"/>
      <c r="W32" s="28" t="str">
        <f t="shared" si="5"/>
        <v/>
      </c>
      <c r="X32" s="28" t="str">
        <f t="shared" si="6"/>
        <v/>
      </c>
      <c r="Y32" s="159"/>
      <c r="Z32" s="129"/>
      <c r="AA32" s="130"/>
      <c r="AB32" s="159"/>
      <c r="AC32" s="52" t="str">
        <f t="shared" si="3"/>
        <v/>
      </c>
      <c r="AD32" s="30" t="str">
        <f t="shared" si="16"/>
        <v/>
      </c>
      <c r="AE32" s="159"/>
      <c r="AF32" s="60" t="str">
        <f t="shared" si="17"/>
        <v/>
      </c>
      <c r="AG32" s="180"/>
      <c r="AH32" s="158"/>
      <c r="AI32" s="124"/>
      <c r="AJ32" s="132"/>
      <c r="AK32" s="92"/>
      <c r="AL32" s="92"/>
      <c r="AM32" s="92"/>
      <c r="AN32" s="82"/>
      <c r="AO32" s="83"/>
      <c r="AQ32" s="148">
        <f t="shared" si="18"/>
        <v>0</v>
      </c>
      <c r="AR32" s="148">
        <f t="shared" si="19"/>
        <v>0</v>
      </c>
      <c r="AS32" s="148">
        <f t="shared" si="20"/>
        <v>0</v>
      </c>
      <c r="AT32" s="148">
        <f t="shared" si="7"/>
        <v>0</v>
      </c>
      <c r="AU32" s="148" t="b">
        <f t="shared" si="21"/>
        <v>0</v>
      </c>
      <c r="AV32" s="148" t="b">
        <f>AND(F32&gt;=20,F32&lt;=22,J32=※編集不可※選択項目!$E$4)</f>
        <v>0</v>
      </c>
      <c r="AW32" s="148" t="b">
        <f>AND(F32&gt;=40,F32&lt;=49,K32=※編集不可※選択項目!$F$4)</f>
        <v>0</v>
      </c>
      <c r="AX32" s="148">
        <f>IF(AND($C32&lt;&gt;"",AND(AA32&lt;&gt;※編集不可※選択項目!$L$6,AE32="")),1,0)</f>
        <v>0</v>
      </c>
      <c r="AY32" s="148">
        <f>IF(AND($H32&lt;&gt;"",AND(I32=※編集不可※選択項目!$D$4,AG32="")),1,0)</f>
        <v>0</v>
      </c>
      <c r="AZ32" s="148">
        <f t="shared" si="22"/>
        <v>0</v>
      </c>
      <c r="BA32" s="148">
        <f t="shared" si="23"/>
        <v>0</v>
      </c>
      <c r="BB32" s="148">
        <f t="shared" si="24"/>
        <v>0</v>
      </c>
      <c r="BC32" s="148">
        <f t="shared" si="8"/>
        <v>0</v>
      </c>
      <c r="BD32" s="148" t="b">
        <f t="shared" si="25"/>
        <v>1</v>
      </c>
      <c r="BE32" s="148" t="b">
        <f>AND($F32&gt;=20,$F32&lt;=22,$J32&lt;&gt;※編集不可※選択項目!$E$4)</f>
        <v>0</v>
      </c>
      <c r="BF32" s="148" t="b">
        <f>AND($F32&gt;=40,$F32&lt;=49,$K32&lt;&gt;※編集不可※選択項目!$F$4)</f>
        <v>0</v>
      </c>
      <c r="BG32" s="7" t="str">
        <f t="shared" si="9"/>
        <v/>
      </c>
      <c r="BH32" s="8">
        <f t="shared" si="26"/>
        <v>0</v>
      </c>
      <c r="BI32" s="8">
        <f t="shared" si="11"/>
        <v>0</v>
      </c>
    </row>
    <row r="33" spans="1:61" s="4" customFormat="1" ht="34.5" customHeight="1" x14ac:dyDescent="0.15">
      <c r="A33" s="74">
        <f t="shared" si="4"/>
        <v>21</v>
      </c>
      <c r="B33" s="80" t="str">
        <f t="shared" si="12"/>
        <v/>
      </c>
      <c r="C33" s="123"/>
      <c r="D33" s="21" t="str">
        <f t="shared" si="13"/>
        <v/>
      </c>
      <c r="E33" s="21" t="str">
        <f t="shared" si="14"/>
        <v/>
      </c>
      <c r="F33" s="84"/>
      <c r="G33" s="124"/>
      <c r="H33" s="124"/>
      <c r="I33" s="158"/>
      <c r="J33" s="124"/>
      <c r="K33" s="124"/>
      <c r="L33" s="124"/>
      <c r="M33" s="125"/>
      <c r="N33" s="126"/>
      <c r="O33" s="160"/>
      <c r="P33" s="126"/>
      <c r="Q33" s="160"/>
      <c r="R33" s="25" t="str">
        <f t="shared" si="2"/>
        <v/>
      </c>
      <c r="S33" s="125"/>
      <c r="T33" s="125"/>
      <c r="U33" s="319" t="str">
        <f t="shared" si="15"/>
        <v/>
      </c>
      <c r="V33" s="128"/>
      <c r="W33" s="28" t="str">
        <f t="shared" si="5"/>
        <v/>
      </c>
      <c r="X33" s="28" t="str">
        <f t="shared" si="6"/>
        <v/>
      </c>
      <c r="Y33" s="159"/>
      <c r="Z33" s="129"/>
      <c r="AA33" s="130"/>
      <c r="AB33" s="159"/>
      <c r="AC33" s="52" t="str">
        <f t="shared" si="3"/>
        <v/>
      </c>
      <c r="AD33" s="30" t="str">
        <f t="shared" si="16"/>
        <v/>
      </c>
      <c r="AE33" s="159"/>
      <c r="AF33" s="60" t="str">
        <f t="shared" si="17"/>
        <v/>
      </c>
      <c r="AG33" s="180"/>
      <c r="AH33" s="158"/>
      <c r="AI33" s="124"/>
      <c r="AJ33" s="132"/>
      <c r="AK33" s="92"/>
      <c r="AL33" s="92"/>
      <c r="AM33" s="92"/>
      <c r="AN33" s="82"/>
      <c r="AO33" s="83"/>
      <c r="AQ33" s="148">
        <f t="shared" si="18"/>
        <v>0</v>
      </c>
      <c r="AR33" s="148">
        <f t="shared" si="19"/>
        <v>0</v>
      </c>
      <c r="AS33" s="148">
        <f t="shared" si="20"/>
        <v>0</v>
      </c>
      <c r="AT33" s="148">
        <f t="shared" si="7"/>
        <v>0</v>
      </c>
      <c r="AU33" s="148" t="b">
        <f t="shared" si="21"/>
        <v>0</v>
      </c>
      <c r="AV33" s="148" t="b">
        <f>AND(F33&gt;=20,F33&lt;=22,J33=※編集不可※選択項目!$E$4)</f>
        <v>0</v>
      </c>
      <c r="AW33" s="148" t="b">
        <f>AND(F33&gt;=40,F33&lt;=49,K33=※編集不可※選択項目!$F$4)</f>
        <v>0</v>
      </c>
      <c r="AX33" s="148">
        <f>IF(AND($C33&lt;&gt;"",AND(AA33&lt;&gt;※編集不可※選択項目!$L$6,AE33="")),1,0)</f>
        <v>0</v>
      </c>
      <c r="AY33" s="148">
        <f>IF(AND($H33&lt;&gt;"",AND(I33=※編集不可※選択項目!$D$4,AG33="")),1,0)</f>
        <v>0</v>
      </c>
      <c r="AZ33" s="148">
        <f t="shared" si="22"/>
        <v>0</v>
      </c>
      <c r="BA33" s="148">
        <f t="shared" si="23"/>
        <v>0</v>
      </c>
      <c r="BB33" s="148">
        <f t="shared" si="24"/>
        <v>0</v>
      </c>
      <c r="BC33" s="148">
        <f t="shared" si="8"/>
        <v>0</v>
      </c>
      <c r="BD33" s="148" t="b">
        <f t="shared" si="25"/>
        <v>1</v>
      </c>
      <c r="BE33" s="148" t="b">
        <f>AND($F33&gt;=20,$F33&lt;=22,$J33&lt;&gt;※編集不可※選択項目!$E$4)</f>
        <v>0</v>
      </c>
      <c r="BF33" s="148" t="b">
        <f>AND($F33&gt;=40,$F33&lt;=49,$K33&lt;&gt;※編集不可※選択項目!$F$4)</f>
        <v>0</v>
      </c>
      <c r="BG33" s="7" t="str">
        <f t="shared" si="9"/>
        <v/>
      </c>
      <c r="BH33" s="8">
        <f t="shared" si="26"/>
        <v>0</v>
      </c>
      <c r="BI33" s="8">
        <f t="shared" si="11"/>
        <v>0</v>
      </c>
    </row>
    <row r="34" spans="1:61" s="4" customFormat="1" ht="34.5" customHeight="1" x14ac:dyDescent="0.15">
      <c r="A34" s="74">
        <f t="shared" si="4"/>
        <v>22</v>
      </c>
      <c r="B34" s="80" t="str">
        <f t="shared" si="12"/>
        <v/>
      </c>
      <c r="C34" s="123"/>
      <c r="D34" s="21" t="str">
        <f t="shared" si="13"/>
        <v/>
      </c>
      <c r="E34" s="21" t="str">
        <f t="shared" si="14"/>
        <v/>
      </c>
      <c r="F34" s="84"/>
      <c r="G34" s="124"/>
      <c r="H34" s="124"/>
      <c r="I34" s="158"/>
      <c r="J34" s="124"/>
      <c r="K34" s="124"/>
      <c r="L34" s="124"/>
      <c r="M34" s="125"/>
      <c r="N34" s="126"/>
      <c r="O34" s="160"/>
      <c r="P34" s="126"/>
      <c r="Q34" s="160"/>
      <c r="R34" s="25" t="str">
        <f t="shared" si="2"/>
        <v/>
      </c>
      <c r="S34" s="125"/>
      <c r="T34" s="125"/>
      <c r="U34" s="319" t="str">
        <f t="shared" si="15"/>
        <v/>
      </c>
      <c r="V34" s="128"/>
      <c r="W34" s="28" t="str">
        <f t="shared" si="5"/>
        <v/>
      </c>
      <c r="X34" s="28" t="str">
        <f t="shared" si="6"/>
        <v/>
      </c>
      <c r="Y34" s="159"/>
      <c r="Z34" s="129"/>
      <c r="AA34" s="130"/>
      <c r="AB34" s="159"/>
      <c r="AC34" s="52" t="str">
        <f t="shared" si="3"/>
        <v/>
      </c>
      <c r="AD34" s="30" t="str">
        <f t="shared" si="16"/>
        <v/>
      </c>
      <c r="AE34" s="159"/>
      <c r="AF34" s="60" t="str">
        <f t="shared" si="17"/>
        <v/>
      </c>
      <c r="AG34" s="180"/>
      <c r="AH34" s="158"/>
      <c r="AI34" s="124"/>
      <c r="AJ34" s="132"/>
      <c r="AK34" s="92"/>
      <c r="AL34" s="92"/>
      <c r="AM34" s="92"/>
      <c r="AN34" s="82"/>
      <c r="AO34" s="83"/>
      <c r="AQ34" s="148">
        <f t="shared" si="18"/>
        <v>0</v>
      </c>
      <c r="AR34" s="148">
        <f t="shared" si="19"/>
        <v>0</v>
      </c>
      <c r="AS34" s="148">
        <f t="shared" si="20"/>
        <v>0</v>
      </c>
      <c r="AT34" s="148">
        <f t="shared" si="7"/>
        <v>0</v>
      </c>
      <c r="AU34" s="148" t="b">
        <f t="shared" si="21"/>
        <v>0</v>
      </c>
      <c r="AV34" s="148" t="b">
        <f>AND(F34&gt;=20,F34&lt;=22,J34=※編集不可※選択項目!$E$4)</f>
        <v>0</v>
      </c>
      <c r="AW34" s="148" t="b">
        <f>AND(F34&gt;=40,F34&lt;=49,K34=※編集不可※選択項目!$F$4)</f>
        <v>0</v>
      </c>
      <c r="AX34" s="148">
        <f>IF(AND($C34&lt;&gt;"",AND(AA34&lt;&gt;※編集不可※選択項目!$L$6,AE34="")),1,0)</f>
        <v>0</v>
      </c>
      <c r="AY34" s="148">
        <f>IF(AND($H34&lt;&gt;"",AND(I34=※編集不可※選択項目!$D$4,AG34="")),1,0)</f>
        <v>0</v>
      </c>
      <c r="AZ34" s="148">
        <f t="shared" si="22"/>
        <v>0</v>
      </c>
      <c r="BA34" s="148">
        <f t="shared" si="23"/>
        <v>0</v>
      </c>
      <c r="BB34" s="148">
        <f t="shared" si="24"/>
        <v>0</v>
      </c>
      <c r="BC34" s="148">
        <f t="shared" si="8"/>
        <v>0</v>
      </c>
      <c r="BD34" s="148" t="b">
        <f t="shared" si="25"/>
        <v>1</v>
      </c>
      <c r="BE34" s="148" t="b">
        <f>AND($F34&gt;=20,$F34&lt;=22,$J34&lt;&gt;※編集不可※選択項目!$E$4)</f>
        <v>0</v>
      </c>
      <c r="BF34" s="148" t="b">
        <f>AND($F34&gt;=40,$F34&lt;=49,$K34&lt;&gt;※編集不可※選択項目!$F$4)</f>
        <v>0</v>
      </c>
      <c r="BG34" s="7" t="str">
        <f t="shared" si="9"/>
        <v/>
      </c>
      <c r="BH34" s="8">
        <f t="shared" si="26"/>
        <v>0</v>
      </c>
      <c r="BI34" s="8">
        <f t="shared" si="11"/>
        <v>0</v>
      </c>
    </row>
    <row r="35" spans="1:61" s="4" customFormat="1" ht="34.5" customHeight="1" x14ac:dyDescent="0.15">
      <c r="A35" s="74">
        <f t="shared" si="4"/>
        <v>23</v>
      </c>
      <c r="B35" s="80" t="str">
        <f t="shared" si="12"/>
        <v/>
      </c>
      <c r="C35" s="123"/>
      <c r="D35" s="21" t="str">
        <f t="shared" si="13"/>
        <v/>
      </c>
      <c r="E35" s="21" t="str">
        <f t="shared" si="14"/>
        <v/>
      </c>
      <c r="F35" s="84"/>
      <c r="G35" s="124"/>
      <c r="H35" s="124"/>
      <c r="I35" s="158"/>
      <c r="J35" s="124"/>
      <c r="K35" s="124"/>
      <c r="L35" s="124"/>
      <c r="M35" s="125"/>
      <c r="N35" s="126"/>
      <c r="O35" s="160"/>
      <c r="P35" s="126"/>
      <c r="Q35" s="160"/>
      <c r="R35" s="25" t="str">
        <f t="shared" si="2"/>
        <v/>
      </c>
      <c r="S35" s="125"/>
      <c r="T35" s="125"/>
      <c r="U35" s="319" t="str">
        <f t="shared" si="15"/>
        <v/>
      </c>
      <c r="V35" s="128"/>
      <c r="W35" s="28" t="str">
        <f t="shared" si="5"/>
        <v/>
      </c>
      <c r="X35" s="28" t="str">
        <f t="shared" si="6"/>
        <v/>
      </c>
      <c r="Y35" s="159"/>
      <c r="Z35" s="129"/>
      <c r="AA35" s="130"/>
      <c r="AB35" s="159"/>
      <c r="AC35" s="52" t="str">
        <f t="shared" si="3"/>
        <v/>
      </c>
      <c r="AD35" s="30" t="str">
        <f t="shared" si="16"/>
        <v/>
      </c>
      <c r="AE35" s="159"/>
      <c r="AF35" s="60" t="str">
        <f t="shared" si="17"/>
        <v/>
      </c>
      <c r="AG35" s="180"/>
      <c r="AH35" s="158"/>
      <c r="AI35" s="124"/>
      <c r="AJ35" s="132"/>
      <c r="AK35" s="92"/>
      <c r="AL35" s="92"/>
      <c r="AM35" s="92"/>
      <c r="AN35" s="82"/>
      <c r="AO35" s="83"/>
      <c r="AQ35" s="148">
        <f t="shared" si="18"/>
        <v>0</v>
      </c>
      <c r="AR35" s="148">
        <f t="shared" si="19"/>
        <v>0</v>
      </c>
      <c r="AS35" s="148">
        <f t="shared" si="20"/>
        <v>0</v>
      </c>
      <c r="AT35" s="148">
        <f t="shared" si="7"/>
        <v>0</v>
      </c>
      <c r="AU35" s="148" t="b">
        <f t="shared" si="21"/>
        <v>0</v>
      </c>
      <c r="AV35" s="148" t="b">
        <f>AND(F35&gt;=20,F35&lt;=22,J35=※編集不可※選択項目!$E$4)</f>
        <v>0</v>
      </c>
      <c r="AW35" s="148" t="b">
        <f>AND(F35&gt;=40,F35&lt;=49,K35=※編集不可※選択項目!$F$4)</f>
        <v>0</v>
      </c>
      <c r="AX35" s="148">
        <f>IF(AND($C35&lt;&gt;"",AND(AA35&lt;&gt;※編集不可※選択項目!$L$6,AE35="")),1,0)</f>
        <v>0</v>
      </c>
      <c r="AY35" s="148">
        <f>IF(AND($H35&lt;&gt;"",AND(I35=※編集不可※選択項目!$D$4,AG35="")),1,0)</f>
        <v>0</v>
      </c>
      <c r="AZ35" s="148">
        <f t="shared" si="22"/>
        <v>0</v>
      </c>
      <c r="BA35" s="148">
        <f t="shared" si="23"/>
        <v>0</v>
      </c>
      <c r="BB35" s="148">
        <f t="shared" si="24"/>
        <v>0</v>
      </c>
      <c r="BC35" s="148">
        <f t="shared" si="8"/>
        <v>0</v>
      </c>
      <c r="BD35" s="148" t="b">
        <f t="shared" si="25"/>
        <v>1</v>
      </c>
      <c r="BE35" s="148" t="b">
        <f>AND($F35&gt;=20,$F35&lt;=22,$J35&lt;&gt;※編集不可※選択項目!$E$4)</f>
        <v>0</v>
      </c>
      <c r="BF35" s="148" t="b">
        <f>AND($F35&gt;=40,$F35&lt;=49,$K35&lt;&gt;※編集不可※選択項目!$F$4)</f>
        <v>0</v>
      </c>
      <c r="BG35" s="7" t="str">
        <f t="shared" si="9"/>
        <v/>
      </c>
      <c r="BH35" s="8">
        <f t="shared" si="26"/>
        <v>0</v>
      </c>
      <c r="BI35" s="8">
        <f t="shared" si="11"/>
        <v>0</v>
      </c>
    </row>
    <row r="36" spans="1:61" s="4" customFormat="1" ht="34.5" customHeight="1" x14ac:dyDescent="0.15">
      <c r="A36" s="74">
        <f t="shared" si="4"/>
        <v>24</v>
      </c>
      <c r="B36" s="80" t="str">
        <f t="shared" si="12"/>
        <v/>
      </c>
      <c r="C36" s="123"/>
      <c r="D36" s="21" t="str">
        <f t="shared" si="13"/>
        <v/>
      </c>
      <c r="E36" s="21" t="str">
        <f t="shared" si="14"/>
        <v/>
      </c>
      <c r="F36" s="84"/>
      <c r="G36" s="124"/>
      <c r="H36" s="124"/>
      <c r="I36" s="158"/>
      <c r="J36" s="124"/>
      <c r="K36" s="124"/>
      <c r="L36" s="124"/>
      <c r="M36" s="125"/>
      <c r="N36" s="126"/>
      <c r="O36" s="160"/>
      <c r="P36" s="126"/>
      <c r="Q36" s="160"/>
      <c r="R36" s="25" t="str">
        <f t="shared" si="2"/>
        <v/>
      </c>
      <c r="S36" s="125"/>
      <c r="T36" s="125"/>
      <c r="U36" s="319" t="str">
        <f t="shared" si="15"/>
        <v/>
      </c>
      <c r="V36" s="128"/>
      <c r="W36" s="28" t="str">
        <f t="shared" si="5"/>
        <v/>
      </c>
      <c r="X36" s="28" t="str">
        <f t="shared" si="6"/>
        <v/>
      </c>
      <c r="Y36" s="159"/>
      <c r="Z36" s="129"/>
      <c r="AA36" s="130"/>
      <c r="AB36" s="159"/>
      <c r="AC36" s="52" t="str">
        <f t="shared" si="3"/>
        <v/>
      </c>
      <c r="AD36" s="30" t="str">
        <f t="shared" si="16"/>
        <v/>
      </c>
      <c r="AE36" s="159"/>
      <c r="AF36" s="60" t="str">
        <f t="shared" si="17"/>
        <v/>
      </c>
      <c r="AG36" s="180"/>
      <c r="AH36" s="158"/>
      <c r="AI36" s="124"/>
      <c r="AJ36" s="132"/>
      <c r="AK36" s="92"/>
      <c r="AL36" s="92"/>
      <c r="AM36" s="92"/>
      <c r="AN36" s="82"/>
      <c r="AO36" s="83"/>
      <c r="AQ36" s="148">
        <f t="shared" si="18"/>
        <v>0</v>
      </c>
      <c r="AR36" s="148">
        <f t="shared" si="19"/>
        <v>0</v>
      </c>
      <c r="AS36" s="148">
        <f t="shared" si="20"/>
        <v>0</v>
      </c>
      <c r="AT36" s="148">
        <f t="shared" si="7"/>
        <v>0</v>
      </c>
      <c r="AU36" s="148" t="b">
        <f t="shared" si="21"/>
        <v>0</v>
      </c>
      <c r="AV36" s="148" t="b">
        <f>AND(F36&gt;=20,F36&lt;=22,J36=※編集不可※選択項目!$E$4)</f>
        <v>0</v>
      </c>
      <c r="AW36" s="148" t="b">
        <f>AND(F36&gt;=40,F36&lt;=49,K36=※編集不可※選択項目!$F$4)</f>
        <v>0</v>
      </c>
      <c r="AX36" s="148">
        <f>IF(AND($C36&lt;&gt;"",AND(AA36&lt;&gt;※編集不可※選択項目!$L$6,AE36="")),1,0)</f>
        <v>0</v>
      </c>
      <c r="AY36" s="148">
        <f>IF(AND($H36&lt;&gt;"",AND(I36=※編集不可※選択項目!$D$4,AG36="")),1,0)</f>
        <v>0</v>
      </c>
      <c r="AZ36" s="148">
        <f t="shared" si="22"/>
        <v>0</v>
      </c>
      <c r="BA36" s="148">
        <f t="shared" si="23"/>
        <v>0</v>
      </c>
      <c r="BB36" s="148">
        <f t="shared" si="24"/>
        <v>0</v>
      </c>
      <c r="BC36" s="148">
        <f t="shared" si="8"/>
        <v>0</v>
      </c>
      <c r="BD36" s="148" t="b">
        <f t="shared" si="25"/>
        <v>1</v>
      </c>
      <c r="BE36" s="148" t="b">
        <f>AND($F36&gt;=20,$F36&lt;=22,$J36&lt;&gt;※編集不可※選択項目!$E$4)</f>
        <v>0</v>
      </c>
      <c r="BF36" s="148" t="b">
        <f>AND($F36&gt;=40,$F36&lt;=49,$K36&lt;&gt;※編集不可※選択項目!$F$4)</f>
        <v>0</v>
      </c>
      <c r="BG36" s="7" t="str">
        <f t="shared" si="9"/>
        <v/>
      </c>
      <c r="BH36" s="8">
        <f t="shared" si="26"/>
        <v>0</v>
      </c>
      <c r="BI36" s="8">
        <f t="shared" si="11"/>
        <v>0</v>
      </c>
    </row>
    <row r="37" spans="1:61" s="4" customFormat="1" ht="34.5" customHeight="1" x14ac:dyDescent="0.15">
      <c r="A37" s="74">
        <f t="shared" si="4"/>
        <v>25</v>
      </c>
      <c r="B37" s="80" t="str">
        <f t="shared" si="12"/>
        <v/>
      </c>
      <c r="C37" s="123"/>
      <c r="D37" s="21" t="str">
        <f t="shared" si="13"/>
        <v/>
      </c>
      <c r="E37" s="21" t="str">
        <f t="shared" si="14"/>
        <v/>
      </c>
      <c r="F37" s="84"/>
      <c r="G37" s="124"/>
      <c r="H37" s="124"/>
      <c r="I37" s="158"/>
      <c r="J37" s="124"/>
      <c r="K37" s="124"/>
      <c r="L37" s="124"/>
      <c r="M37" s="125"/>
      <c r="N37" s="126"/>
      <c r="O37" s="160"/>
      <c r="P37" s="126"/>
      <c r="Q37" s="160"/>
      <c r="R37" s="25" t="str">
        <f t="shared" si="2"/>
        <v/>
      </c>
      <c r="S37" s="125"/>
      <c r="T37" s="125"/>
      <c r="U37" s="319" t="str">
        <f t="shared" si="15"/>
        <v/>
      </c>
      <c r="V37" s="128"/>
      <c r="W37" s="28" t="str">
        <f t="shared" si="5"/>
        <v/>
      </c>
      <c r="X37" s="28" t="str">
        <f t="shared" si="6"/>
        <v/>
      </c>
      <c r="Y37" s="159"/>
      <c r="Z37" s="129"/>
      <c r="AA37" s="130"/>
      <c r="AB37" s="159"/>
      <c r="AC37" s="52" t="str">
        <f t="shared" si="3"/>
        <v/>
      </c>
      <c r="AD37" s="30" t="str">
        <f t="shared" si="16"/>
        <v/>
      </c>
      <c r="AE37" s="159"/>
      <c r="AF37" s="60" t="str">
        <f t="shared" si="17"/>
        <v/>
      </c>
      <c r="AG37" s="180"/>
      <c r="AH37" s="158"/>
      <c r="AI37" s="124"/>
      <c r="AJ37" s="132"/>
      <c r="AK37" s="92"/>
      <c r="AL37" s="92"/>
      <c r="AM37" s="92"/>
      <c r="AN37" s="82"/>
      <c r="AO37" s="83"/>
      <c r="AQ37" s="148">
        <f t="shared" si="18"/>
        <v>0</v>
      </c>
      <c r="AR37" s="148">
        <f t="shared" si="19"/>
        <v>0</v>
      </c>
      <c r="AS37" s="148">
        <f t="shared" si="20"/>
        <v>0</v>
      </c>
      <c r="AT37" s="148">
        <f t="shared" si="7"/>
        <v>0</v>
      </c>
      <c r="AU37" s="148" t="b">
        <f t="shared" si="21"/>
        <v>0</v>
      </c>
      <c r="AV37" s="148" t="b">
        <f>AND(F37&gt;=20,F37&lt;=22,J37=※編集不可※選択項目!$E$4)</f>
        <v>0</v>
      </c>
      <c r="AW37" s="148" t="b">
        <f>AND(F37&gt;=40,F37&lt;=49,K37=※編集不可※選択項目!$F$4)</f>
        <v>0</v>
      </c>
      <c r="AX37" s="148">
        <f>IF(AND($C37&lt;&gt;"",AND(AA37&lt;&gt;※編集不可※選択項目!$L$6,AE37="")),1,0)</f>
        <v>0</v>
      </c>
      <c r="AY37" s="148">
        <f>IF(AND($H37&lt;&gt;"",AND(I37=※編集不可※選択項目!$D$4,AG37="")),1,0)</f>
        <v>0</v>
      </c>
      <c r="AZ37" s="148">
        <f t="shared" si="22"/>
        <v>0</v>
      </c>
      <c r="BA37" s="148">
        <f t="shared" si="23"/>
        <v>0</v>
      </c>
      <c r="BB37" s="148">
        <f t="shared" si="24"/>
        <v>0</v>
      </c>
      <c r="BC37" s="148">
        <f t="shared" si="8"/>
        <v>0</v>
      </c>
      <c r="BD37" s="148" t="b">
        <f t="shared" si="25"/>
        <v>1</v>
      </c>
      <c r="BE37" s="148" t="b">
        <f>AND($F37&gt;=20,$F37&lt;=22,$J37&lt;&gt;※編集不可※選択項目!$E$4)</f>
        <v>0</v>
      </c>
      <c r="BF37" s="148" t="b">
        <f>AND($F37&gt;=40,$F37&lt;=49,$K37&lt;&gt;※編集不可※選択項目!$F$4)</f>
        <v>0</v>
      </c>
      <c r="BG37" s="7" t="str">
        <f t="shared" si="9"/>
        <v/>
      </c>
      <c r="BH37" s="8">
        <f t="shared" si="26"/>
        <v>0</v>
      </c>
      <c r="BI37" s="8">
        <f t="shared" si="11"/>
        <v>0</v>
      </c>
    </row>
    <row r="38" spans="1:61" s="4" customFormat="1" ht="34.5" customHeight="1" x14ac:dyDescent="0.15">
      <c r="A38" s="74">
        <f t="shared" si="4"/>
        <v>26</v>
      </c>
      <c r="B38" s="80" t="str">
        <f t="shared" si="12"/>
        <v/>
      </c>
      <c r="C38" s="123"/>
      <c r="D38" s="21" t="str">
        <f t="shared" si="13"/>
        <v/>
      </c>
      <c r="E38" s="21" t="str">
        <f t="shared" si="14"/>
        <v/>
      </c>
      <c r="F38" s="84"/>
      <c r="G38" s="124"/>
      <c r="H38" s="124"/>
      <c r="I38" s="158"/>
      <c r="J38" s="124"/>
      <c r="K38" s="124"/>
      <c r="L38" s="124"/>
      <c r="M38" s="125"/>
      <c r="N38" s="126"/>
      <c r="O38" s="160"/>
      <c r="P38" s="126"/>
      <c r="Q38" s="160"/>
      <c r="R38" s="25" t="str">
        <f t="shared" si="2"/>
        <v/>
      </c>
      <c r="S38" s="125"/>
      <c r="T38" s="125"/>
      <c r="U38" s="319" t="str">
        <f t="shared" si="15"/>
        <v/>
      </c>
      <c r="V38" s="128"/>
      <c r="W38" s="28" t="str">
        <f t="shared" si="5"/>
        <v/>
      </c>
      <c r="X38" s="28" t="str">
        <f t="shared" si="6"/>
        <v/>
      </c>
      <c r="Y38" s="159"/>
      <c r="Z38" s="129"/>
      <c r="AA38" s="130"/>
      <c r="AB38" s="159"/>
      <c r="AC38" s="52" t="str">
        <f t="shared" si="3"/>
        <v/>
      </c>
      <c r="AD38" s="30" t="str">
        <f t="shared" si="16"/>
        <v/>
      </c>
      <c r="AE38" s="159"/>
      <c r="AF38" s="60" t="str">
        <f t="shared" si="17"/>
        <v/>
      </c>
      <c r="AG38" s="180"/>
      <c r="AH38" s="158"/>
      <c r="AI38" s="124"/>
      <c r="AJ38" s="132"/>
      <c r="AK38" s="92"/>
      <c r="AL38" s="92"/>
      <c r="AM38" s="92"/>
      <c r="AN38" s="82"/>
      <c r="AO38" s="83"/>
      <c r="AQ38" s="148">
        <f t="shared" si="18"/>
        <v>0</v>
      </c>
      <c r="AR38" s="148">
        <f t="shared" si="19"/>
        <v>0</v>
      </c>
      <c r="AS38" s="148">
        <f t="shared" si="20"/>
        <v>0</v>
      </c>
      <c r="AT38" s="148">
        <f t="shared" si="7"/>
        <v>0</v>
      </c>
      <c r="AU38" s="148" t="b">
        <f t="shared" si="21"/>
        <v>0</v>
      </c>
      <c r="AV38" s="148" t="b">
        <f>AND(F38&gt;=20,F38&lt;=22,J38=※編集不可※選択項目!$E$4)</f>
        <v>0</v>
      </c>
      <c r="AW38" s="148" t="b">
        <f>AND(F38&gt;=40,F38&lt;=49,K38=※編集不可※選択項目!$F$4)</f>
        <v>0</v>
      </c>
      <c r="AX38" s="148">
        <f>IF(AND($C38&lt;&gt;"",AND(AA38&lt;&gt;※編集不可※選択項目!$L$6,AE38="")),1,0)</f>
        <v>0</v>
      </c>
      <c r="AY38" s="148">
        <f>IF(AND($H38&lt;&gt;"",AND(I38=※編集不可※選択項目!$D$4,AG38="")),1,0)</f>
        <v>0</v>
      </c>
      <c r="AZ38" s="148">
        <f t="shared" si="22"/>
        <v>0</v>
      </c>
      <c r="BA38" s="148">
        <f t="shared" si="23"/>
        <v>0</v>
      </c>
      <c r="BB38" s="148">
        <f t="shared" si="24"/>
        <v>0</v>
      </c>
      <c r="BC38" s="148">
        <f t="shared" si="8"/>
        <v>0</v>
      </c>
      <c r="BD38" s="148" t="b">
        <f t="shared" si="25"/>
        <v>1</v>
      </c>
      <c r="BE38" s="148" t="b">
        <f>AND($F38&gt;=20,$F38&lt;=22,$J38&lt;&gt;※編集不可※選択項目!$E$4)</f>
        <v>0</v>
      </c>
      <c r="BF38" s="148" t="b">
        <f>AND($F38&gt;=40,$F38&lt;=49,$K38&lt;&gt;※編集不可※選択項目!$F$4)</f>
        <v>0</v>
      </c>
      <c r="BG38" s="7" t="str">
        <f t="shared" si="9"/>
        <v/>
      </c>
      <c r="BH38" s="8">
        <f t="shared" si="26"/>
        <v>0</v>
      </c>
      <c r="BI38" s="8">
        <f t="shared" si="11"/>
        <v>0</v>
      </c>
    </row>
    <row r="39" spans="1:61" s="4" customFormat="1" ht="34.5" customHeight="1" x14ac:dyDescent="0.15">
      <c r="A39" s="74">
        <f t="shared" si="4"/>
        <v>27</v>
      </c>
      <c r="B39" s="80" t="str">
        <f t="shared" si="12"/>
        <v/>
      </c>
      <c r="C39" s="123"/>
      <c r="D39" s="21" t="str">
        <f t="shared" si="13"/>
        <v/>
      </c>
      <c r="E39" s="21" t="str">
        <f t="shared" si="14"/>
        <v/>
      </c>
      <c r="F39" s="84"/>
      <c r="G39" s="124"/>
      <c r="H39" s="124"/>
      <c r="I39" s="158"/>
      <c r="J39" s="124"/>
      <c r="K39" s="124"/>
      <c r="L39" s="124"/>
      <c r="M39" s="125"/>
      <c r="N39" s="126"/>
      <c r="O39" s="160"/>
      <c r="P39" s="126"/>
      <c r="Q39" s="160"/>
      <c r="R39" s="25" t="str">
        <f t="shared" si="2"/>
        <v/>
      </c>
      <c r="S39" s="125"/>
      <c r="T39" s="125"/>
      <c r="U39" s="319" t="str">
        <f t="shared" si="15"/>
        <v/>
      </c>
      <c r="V39" s="128"/>
      <c r="W39" s="28" t="str">
        <f t="shared" si="5"/>
        <v/>
      </c>
      <c r="X39" s="28" t="str">
        <f t="shared" si="6"/>
        <v/>
      </c>
      <c r="Y39" s="159"/>
      <c r="Z39" s="129"/>
      <c r="AA39" s="130"/>
      <c r="AB39" s="159"/>
      <c r="AC39" s="52" t="str">
        <f t="shared" si="3"/>
        <v/>
      </c>
      <c r="AD39" s="30" t="str">
        <f t="shared" si="16"/>
        <v/>
      </c>
      <c r="AE39" s="159"/>
      <c r="AF39" s="60" t="str">
        <f t="shared" si="17"/>
        <v/>
      </c>
      <c r="AG39" s="180"/>
      <c r="AH39" s="158"/>
      <c r="AI39" s="124"/>
      <c r="AJ39" s="132"/>
      <c r="AK39" s="92"/>
      <c r="AL39" s="92"/>
      <c r="AM39" s="92"/>
      <c r="AN39" s="82"/>
      <c r="AO39" s="83"/>
      <c r="AQ39" s="148">
        <f t="shared" si="18"/>
        <v>0</v>
      </c>
      <c r="AR39" s="148">
        <f t="shared" si="19"/>
        <v>0</v>
      </c>
      <c r="AS39" s="148">
        <f t="shared" si="20"/>
        <v>0</v>
      </c>
      <c r="AT39" s="148">
        <f t="shared" si="7"/>
        <v>0</v>
      </c>
      <c r="AU39" s="148" t="b">
        <f t="shared" si="21"/>
        <v>0</v>
      </c>
      <c r="AV39" s="148" t="b">
        <f>AND(F39&gt;=20,F39&lt;=22,J39=※編集不可※選択項目!$E$4)</f>
        <v>0</v>
      </c>
      <c r="AW39" s="148" t="b">
        <f>AND(F39&gt;=40,F39&lt;=49,K39=※編集不可※選択項目!$F$4)</f>
        <v>0</v>
      </c>
      <c r="AX39" s="148">
        <f>IF(AND($C39&lt;&gt;"",AND(AA39&lt;&gt;※編集不可※選択項目!$L$6,AE39="")),1,0)</f>
        <v>0</v>
      </c>
      <c r="AY39" s="148">
        <f>IF(AND($H39&lt;&gt;"",AND(I39=※編集不可※選択項目!$D$4,AG39="")),1,0)</f>
        <v>0</v>
      </c>
      <c r="AZ39" s="148">
        <f t="shared" si="22"/>
        <v>0</v>
      </c>
      <c r="BA39" s="148">
        <f t="shared" si="23"/>
        <v>0</v>
      </c>
      <c r="BB39" s="148">
        <f t="shared" si="24"/>
        <v>0</v>
      </c>
      <c r="BC39" s="148">
        <f t="shared" si="8"/>
        <v>0</v>
      </c>
      <c r="BD39" s="148" t="b">
        <f t="shared" si="25"/>
        <v>1</v>
      </c>
      <c r="BE39" s="148" t="b">
        <f>AND($F39&gt;=20,$F39&lt;=22,$J39&lt;&gt;※編集不可※選択項目!$E$4)</f>
        <v>0</v>
      </c>
      <c r="BF39" s="148" t="b">
        <f>AND($F39&gt;=40,$F39&lt;=49,$K39&lt;&gt;※編集不可※選択項目!$F$4)</f>
        <v>0</v>
      </c>
      <c r="BG39" s="7" t="str">
        <f t="shared" si="9"/>
        <v/>
      </c>
      <c r="BH39" s="8">
        <f t="shared" si="26"/>
        <v>0</v>
      </c>
      <c r="BI39" s="8">
        <f t="shared" si="11"/>
        <v>0</v>
      </c>
    </row>
    <row r="40" spans="1:61" s="4" customFormat="1" ht="34.5" customHeight="1" x14ac:dyDescent="0.15">
      <c r="A40" s="74">
        <f t="shared" si="4"/>
        <v>28</v>
      </c>
      <c r="B40" s="80" t="str">
        <f t="shared" si="12"/>
        <v/>
      </c>
      <c r="C40" s="123"/>
      <c r="D40" s="21" t="str">
        <f t="shared" si="13"/>
        <v/>
      </c>
      <c r="E40" s="21" t="str">
        <f t="shared" si="14"/>
        <v/>
      </c>
      <c r="F40" s="84"/>
      <c r="G40" s="124"/>
      <c r="H40" s="124"/>
      <c r="I40" s="158"/>
      <c r="J40" s="124"/>
      <c r="K40" s="124"/>
      <c r="L40" s="124"/>
      <c r="M40" s="125"/>
      <c r="N40" s="126"/>
      <c r="O40" s="160"/>
      <c r="P40" s="126"/>
      <c r="Q40" s="160"/>
      <c r="R40" s="25" t="str">
        <f t="shared" si="2"/>
        <v/>
      </c>
      <c r="S40" s="125"/>
      <c r="T40" s="125"/>
      <c r="U40" s="319" t="str">
        <f t="shared" si="15"/>
        <v/>
      </c>
      <c r="V40" s="128"/>
      <c r="W40" s="28" t="str">
        <f t="shared" si="5"/>
        <v/>
      </c>
      <c r="X40" s="28" t="str">
        <f t="shared" si="6"/>
        <v/>
      </c>
      <c r="Y40" s="159"/>
      <c r="Z40" s="129"/>
      <c r="AA40" s="130"/>
      <c r="AB40" s="159"/>
      <c r="AC40" s="52" t="str">
        <f t="shared" si="3"/>
        <v/>
      </c>
      <c r="AD40" s="30" t="str">
        <f t="shared" si="16"/>
        <v/>
      </c>
      <c r="AE40" s="159"/>
      <c r="AF40" s="60" t="str">
        <f t="shared" si="17"/>
        <v/>
      </c>
      <c r="AG40" s="180"/>
      <c r="AH40" s="158"/>
      <c r="AI40" s="124"/>
      <c r="AJ40" s="132"/>
      <c r="AK40" s="92"/>
      <c r="AL40" s="92"/>
      <c r="AM40" s="92"/>
      <c r="AN40" s="82"/>
      <c r="AO40" s="83"/>
      <c r="AQ40" s="148">
        <f t="shared" si="18"/>
        <v>0</v>
      </c>
      <c r="AR40" s="148">
        <f t="shared" si="19"/>
        <v>0</v>
      </c>
      <c r="AS40" s="148">
        <f t="shared" si="20"/>
        <v>0</v>
      </c>
      <c r="AT40" s="148">
        <f t="shared" si="7"/>
        <v>0</v>
      </c>
      <c r="AU40" s="148" t="b">
        <f t="shared" si="21"/>
        <v>0</v>
      </c>
      <c r="AV40" s="148" t="b">
        <f>AND(F40&gt;=20,F40&lt;=22,J40=※編集不可※選択項目!$E$4)</f>
        <v>0</v>
      </c>
      <c r="AW40" s="148" t="b">
        <f>AND(F40&gt;=40,F40&lt;=49,K40=※編集不可※選択項目!$F$4)</f>
        <v>0</v>
      </c>
      <c r="AX40" s="148">
        <f>IF(AND($C40&lt;&gt;"",AND(AA40&lt;&gt;※編集不可※選択項目!$L$6,AE40="")),1,0)</f>
        <v>0</v>
      </c>
      <c r="AY40" s="148">
        <f>IF(AND($H40&lt;&gt;"",AND(I40=※編集不可※選択項目!$D$4,AG40="")),1,0)</f>
        <v>0</v>
      </c>
      <c r="AZ40" s="148">
        <f t="shared" si="22"/>
        <v>0</v>
      </c>
      <c r="BA40" s="148">
        <f t="shared" si="23"/>
        <v>0</v>
      </c>
      <c r="BB40" s="148">
        <f t="shared" si="24"/>
        <v>0</v>
      </c>
      <c r="BC40" s="148">
        <f t="shared" si="8"/>
        <v>0</v>
      </c>
      <c r="BD40" s="148" t="b">
        <f t="shared" si="25"/>
        <v>1</v>
      </c>
      <c r="BE40" s="148" t="b">
        <f>AND($F40&gt;=20,$F40&lt;=22,$J40&lt;&gt;※編集不可※選択項目!$E$4)</f>
        <v>0</v>
      </c>
      <c r="BF40" s="148" t="b">
        <f>AND($F40&gt;=40,$F40&lt;=49,$K40&lt;&gt;※編集不可※選択項目!$F$4)</f>
        <v>0</v>
      </c>
      <c r="BG40" s="7" t="str">
        <f t="shared" si="9"/>
        <v/>
      </c>
      <c r="BH40" s="8">
        <f t="shared" si="26"/>
        <v>0</v>
      </c>
      <c r="BI40" s="8">
        <f t="shared" si="11"/>
        <v>0</v>
      </c>
    </row>
    <row r="41" spans="1:61" s="4" customFormat="1" ht="34.5" customHeight="1" x14ac:dyDescent="0.15">
      <c r="A41" s="74">
        <f t="shared" si="4"/>
        <v>29</v>
      </c>
      <c r="B41" s="80" t="str">
        <f t="shared" si="12"/>
        <v/>
      </c>
      <c r="C41" s="123"/>
      <c r="D41" s="21" t="str">
        <f t="shared" si="13"/>
        <v/>
      </c>
      <c r="E41" s="21" t="str">
        <f t="shared" si="14"/>
        <v/>
      </c>
      <c r="F41" s="84"/>
      <c r="G41" s="124"/>
      <c r="H41" s="124"/>
      <c r="I41" s="158"/>
      <c r="J41" s="124"/>
      <c r="K41" s="124"/>
      <c r="L41" s="124"/>
      <c r="M41" s="125"/>
      <c r="N41" s="126"/>
      <c r="O41" s="160"/>
      <c r="P41" s="126"/>
      <c r="Q41" s="160"/>
      <c r="R41" s="25" t="str">
        <f t="shared" si="2"/>
        <v/>
      </c>
      <c r="S41" s="125"/>
      <c r="T41" s="125"/>
      <c r="U41" s="319" t="str">
        <f t="shared" si="15"/>
        <v/>
      </c>
      <c r="V41" s="128"/>
      <c r="W41" s="28" t="str">
        <f t="shared" si="5"/>
        <v/>
      </c>
      <c r="X41" s="28" t="str">
        <f t="shared" si="6"/>
        <v/>
      </c>
      <c r="Y41" s="159"/>
      <c r="Z41" s="129"/>
      <c r="AA41" s="130"/>
      <c r="AB41" s="159"/>
      <c r="AC41" s="52" t="str">
        <f t="shared" si="3"/>
        <v/>
      </c>
      <c r="AD41" s="30" t="str">
        <f t="shared" si="16"/>
        <v/>
      </c>
      <c r="AE41" s="159"/>
      <c r="AF41" s="60" t="str">
        <f t="shared" si="17"/>
        <v/>
      </c>
      <c r="AG41" s="180"/>
      <c r="AH41" s="158"/>
      <c r="AI41" s="124"/>
      <c r="AJ41" s="132"/>
      <c r="AK41" s="92"/>
      <c r="AL41" s="92"/>
      <c r="AM41" s="92"/>
      <c r="AN41" s="82"/>
      <c r="AO41" s="83"/>
      <c r="AQ41" s="148">
        <f t="shared" si="18"/>
        <v>0</v>
      </c>
      <c r="AR41" s="148">
        <f t="shared" si="19"/>
        <v>0</v>
      </c>
      <c r="AS41" s="148">
        <f t="shared" si="20"/>
        <v>0</v>
      </c>
      <c r="AT41" s="148">
        <f t="shared" si="7"/>
        <v>0</v>
      </c>
      <c r="AU41" s="148" t="b">
        <f t="shared" si="21"/>
        <v>0</v>
      </c>
      <c r="AV41" s="148" t="b">
        <f>AND(F41&gt;=20,F41&lt;=22,J41=※編集不可※選択項目!$E$4)</f>
        <v>0</v>
      </c>
      <c r="AW41" s="148" t="b">
        <f>AND(F41&gt;=40,F41&lt;=49,K41=※編集不可※選択項目!$F$4)</f>
        <v>0</v>
      </c>
      <c r="AX41" s="148">
        <f>IF(AND($C41&lt;&gt;"",AND(AA41&lt;&gt;※編集不可※選択項目!$L$6,AE41="")),1,0)</f>
        <v>0</v>
      </c>
      <c r="AY41" s="148">
        <f>IF(AND($H41&lt;&gt;"",AND(I41=※編集不可※選択項目!$D$4,AG41="")),1,0)</f>
        <v>0</v>
      </c>
      <c r="AZ41" s="148">
        <f t="shared" si="22"/>
        <v>0</v>
      </c>
      <c r="BA41" s="148">
        <f t="shared" si="23"/>
        <v>0</v>
      </c>
      <c r="BB41" s="148">
        <f t="shared" si="24"/>
        <v>0</v>
      </c>
      <c r="BC41" s="148">
        <f t="shared" si="8"/>
        <v>0</v>
      </c>
      <c r="BD41" s="148" t="b">
        <f t="shared" si="25"/>
        <v>1</v>
      </c>
      <c r="BE41" s="148" t="b">
        <f>AND($F41&gt;=20,$F41&lt;=22,$J41&lt;&gt;※編集不可※選択項目!$E$4)</f>
        <v>0</v>
      </c>
      <c r="BF41" s="148" t="b">
        <f>AND($F41&gt;=40,$F41&lt;=49,$K41&lt;&gt;※編集不可※選択項目!$F$4)</f>
        <v>0</v>
      </c>
      <c r="BG41" s="7" t="str">
        <f t="shared" si="9"/>
        <v/>
      </c>
      <c r="BH41" s="8">
        <f t="shared" si="26"/>
        <v>0</v>
      </c>
      <c r="BI41" s="8">
        <f t="shared" si="11"/>
        <v>0</v>
      </c>
    </row>
    <row r="42" spans="1:61" s="4" customFormat="1" ht="34.5" customHeight="1" x14ac:dyDescent="0.15">
      <c r="A42" s="74">
        <f t="shared" si="4"/>
        <v>30</v>
      </c>
      <c r="B42" s="80" t="str">
        <f t="shared" si="12"/>
        <v/>
      </c>
      <c r="C42" s="123"/>
      <c r="D42" s="21" t="str">
        <f t="shared" si="13"/>
        <v/>
      </c>
      <c r="E42" s="21" t="str">
        <f t="shared" si="14"/>
        <v/>
      </c>
      <c r="F42" s="84"/>
      <c r="G42" s="124"/>
      <c r="H42" s="124"/>
      <c r="I42" s="158"/>
      <c r="J42" s="124"/>
      <c r="K42" s="124"/>
      <c r="L42" s="124"/>
      <c r="M42" s="125"/>
      <c r="N42" s="126"/>
      <c r="O42" s="160"/>
      <c r="P42" s="126"/>
      <c r="Q42" s="160"/>
      <c r="R42" s="25" t="str">
        <f t="shared" si="2"/>
        <v/>
      </c>
      <c r="S42" s="125"/>
      <c r="T42" s="125"/>
      <c r="U42" s="319" t="str">
        <f t="shared" si="15"/>
        <v/>
      </c>
      <c r="V42" s="128"/>
      <c r="W42" s="28" t="str">
        <f t="shared" si="5"/>
        <v/>
      </c>
      <c r="X42" s="28" t="str">
        <f t="shared" si="6"/>
        <v/>
      </c>
      <c r="Y42" s="159"/>
      <c r="Z42" s="129"/>
      <c r="AA42" s="130"/>
      <c r="AB42" s="159"/>
      <c r="AC42" s="52" t="str">
        <f t="shared" si="3"/>
        <v/>
      </c>
      <c r="AD42" s="30" t="str">
        <f t="shared" si="16"/>
        <v/>
      </c>
      <c r="AE42" s="159"/>
      <c r="AF42" s="60" t="str">
        <f t="shared" si="17"/>
        <v/>
      </c>
      <c r="AG42" s="180"/>
      <c r="AH42" s="158"/>
      <c r="AI42" s="124"/>
      <c r="AJ42" s="132"/>
      <c r="AK42" s="92"/>
      <c r="AL42" s="92"/>
      <c r="AM42" s="92"/>
      <c r="AN42" s="82"/>
      <c r="AO42" s="83"/>
      <c r="AQ42" s="148">
        <f t="shared" si="18"/>
        <v>0</v>
      </c>
      <c r="AR42" s="148">
        <f t="shared" si="19"/>
        <v>0</v>
      </c>
      <c r="AS42" s="148">
        <f t="shared" si="20"/>
        <v>0</v>
      </c>
      <c r="AT42" s="148">
        <f t="shared" si="7"/>
        <v>0</v>
      </c>
      <c r="AU42" s="148" t="b">
        <f t="shared" si="21"/>
        <v>0</v>
      </c>
      <c r="AV42" s="148" t="b">
        <f>AND(F42&gt;=20,F42&lt;=22,J42=※編集不可※選択項目!$E$4)</f>
        <v>0</v>
      </c>
      <c r="AW42" s="148" t="b">
        <f>AND(F42&gt;=40,F42&lt;=49,K42=※編集不可※選択項目!$F$4)</f>
        <v>0</v>
      </c>
      <c r="AX42" s="148">
        <f>IF(AND($C42&lt;&gt;"",AND(AA42&lt;&gt;※編集不可※選択項目!$L$6,AE42="")),1,0)</f>
        <v>0</v>
      </c>
      <c r="AY42" s="148">
        <f>IF(AND($H42&lt;&gt;"",AND(I42=※編集不可※選択項目!$D$4,AG42="")),1,0)</f>
        <v>0</v>
      </c>
      <c r="AZ42" s="148">
        <f t="shared" si="22"/>
        <v>0</v>
      </c>
      <c r="BA42" s="148">
        <f t="shared" si="23"/>
        <v>0</v>
      </c>
      <c r="BB42" s="148">
        <f t="shared" si="24"/>
        <v>0</v>
      </c>
      <c r="BC42" s="148">
        <f t="shared" si="8"/>
        <v>0</v>
      </c>
      <c r="BD42" s="148" t="b">
        <f t="shared" si="25"/>
        <v>1</v>
      </c>
      <c r="BE42" s="148" t="b">
        <f>AND($F42&gt;=20,$F42&lt;=22,$J42&lt;&gt;※編集不可※選択項目!$E$4)</f>
        <v>0</v>
      </c>
      <c r="BF42" s="148" t="b">
        <f>AND($F42&gt;=40,$F42&lt;=49,$K42&lt;&gt;※編集不可※選択項目!$F$4)</f>
        <v>0</v>
      </c>
      <c r="BG42" s="7" t="str">
        <f t="shared" si="9"/>
        <v/>
      </c>
      <c r="BH42" s="8">
        <f t="shared" si="26"/>
        <v>0</v>
      </c>
      <c r="BI42" s="8">
        <f t="shared" si="11"/>
        <v>0</v>
      </c>
    </row>
    <row r="43" spans="1:61" s="4" customFormat="1" ht="34.5" customHeight="1" x14ac:dyDescent="0.15">
      <c r="A43" s="74">
        <f t="shared" si="4"/>
        <v>31</v>
      </c>
      <c r="B43" s="80" t="str">
        <f t="shared" si="12"/>
        <v/>
      </c>
      <c r="C43" s="123"/>
      <c r="D43" s="21" t="str">
        <f t="shared" si="13"/>
        <v/>
      </c>
      <c r="E43" s="21" t="str">
        <f t="shared" si="14"/>
        <v/>
      </c>
      <c r="F43" s="84"/>
      <c r="G43" s="124"/>
      <c r="H43" s="124"/>
      <c r="I43" s="158"/>
      <c r="J43" s="124"/>
      <c r="K43" s="124"/>
      <c r="L43" s="124"/>
      <c r="M43" s="125"/>
      <c r="N43" s="126"/>
      <c r="O43" s="160"/>
      <c r="P43" s="126"/>
      <c r="Q43" s="160"/>
      <c r="R43" s="25" t="str">
        <f t="shared" si="2"/>
        <v/>
      </c>
      <c r="S43" s="125"/>
      <c r="T43" s="125"/>
      <c r="U43" s="319" t="str">
        <f t="shared" si="15"/>
        <v/>
      </c>
      <c r="V43" s="128"/>
      <c r="W43" s="28" t="str">
        <f t="shared" si="5"/>
        <v/>
      </c>
      <c r="X43" s="28" t="str">
        <f t="shared" si="6"/>
        <v/>
      </c>
      <c r="Y43" s="159"/>
      <c r="Z43" s="129"/>
      <c r="AA43" s="130"/>
      <c r="AB43" s="159"/>
      <c r="AC43" s="52" t="str">
        <f t="shared" si="3"/>
        <v/>
      </c>
      <c r="AD43" s="30" t="str">
        <f t="shared" si="16"/>
        <v/>
      </c>
      <c r="AE43" s="159"/>
      <c r="AF43" s="60" t="str">
        <f t="shared" si="17"/>
        <v/>
      </c>
      <c r="AG43" s="180"/>
      <c r="AH43" s="158"/>
      <c r="AI43" s="124"/>
      <c r="AJ43" s="132"/>
      <c r="AK43" s="92"/>
      <c r="AL43" s="92"/>
      <c r="AM43" s="92"/>
      <c r="AN43" s="82"/>
      <c r="AO43" s="83"/>
      <c r="AQ43" s="148">
        <f t="shared" si="18"/>
        <v>0</v>
      </c>
      <c r="AR43" s="148">
        <f t="shared" si="19"/>
        <v>0</v>
      </c>
      <c r="AS43" s="148">
        <f t="shared" si="20"/>
        <v>0</v>
      </c>
      <c r="AT43" s="148">
        <f t="shared" si="7"/>
        <v>0</v>
      </c>
      <c r="AU43" s="148" t="b">
        <f t="shared" si="21"/>
        <v>0</v>
      </c>
      <c r="AV43" s="148" t="b">
        <f>AND(F43&gt;=20,F43&lt;=22,J43=※編集不可※選択項目!$E$4)</f>
        <v>0</v>
      </c>
      <c r="AW43" s="148" t="b">
        <f>AND(F43&gt;=40,F43&lt;=49,K43=※編集不可※選択項目!$F$4)</f>
        <v>0</v>
      </c>
      <c r="AX43" s="148">
        <f>IF(AND($C43&lt;&gt;"",AND(AA43&lt;&gt;※編集不可※選択項目!$L$6,AE43="")),1,0)</f>
        <v>0</v>
      </c>
      <c r="AY43" s="148">
        <f>IF(AND($H43&lt;&gt;"",AND(I43=※編集不可※選択項目!$D$4,AG43="")),1,0)</f>
        <v>0</v>
      </c>
      <c r="AZ43" s="148">
        <f t="shared" si="22"/>
        <v>0</v>
      </c>
      <c r="BA43" s="148">
        <f t="shared" si="23"/>
        <v>0</v>
      </c>
      <c r="BB43" s="148">
        <f t="shared" si="24"/>
        <v>0</v>
      </c>
      <c r="BC43" s="148">
        <f t="shared" si="8"/>
        <v>0</v>
      </c>
      <c r="BD43" s="148" t="b">
        <f t="shared" si="25"/>
        <v>1</v>
      </c>
      <c r="BE43" s="148" t="b">
        <f>AND($F43&gt;=20,$F43&lt;=22,$J43&lt;&gt;※編集不可※選択項目!$E$4)</f>
        <v>0</v>
      </c>
      <c r="BF43" s="148" t="b">
        <f>AND($F43&gt;=40,$F43&lt;=49,$K43&lt;&gt;※編集不可※選択項目!$F$4)</f>
        <v>0</v>
      </c>
      <c r="BG43" s="7" t="str">
        <f t="shared" si="9"/>
        <v/>
      </c>
      <c r="BH43" s="8">
        <f t="shared" si="26"/>
        <v>0</v>
      </c>
      <c r="BI43" s="8">
        <f t="shared" si="11"/>
        <v>0</v>
      </c>
    </row>
    <row r="44" spans="1:61" s="4" customFormat="1" ht="34.5" customHeight="1" x14ac:dyDescent="0.15">
      <c r="A44" s="74">
        <f t="shared" si="4"/>
        <v>32</v>
      </c>
      <c r="B44" s="80" t="str">
        <f t="shared" si="12"/>
        <v/>
      </c>
      <c r="C44" s="123"/>
      <c r="D44" s="21" t="str">
        <f t="shared" si="13"/>
        <v/>
      </c>
      <c r="E44" s="21" t="str">
        <f t="shared" si="14"/>
        <v/>
      </c>
      <c r="F44" s="84"/>
      <c r="G44" s="124"/>
      <c r="H44" s="124"/>
      <c r="I44" s="158"/>
      <c r="J44" s="124"/>
      <c r="K44" s="124"/>
      <c r="L44" s="124"/>
      <c r="M44" s="125"/>
      <c r="N44" s="126"/>
      <c r="O44" s="160"/>
      <c r="P44" s="126"/>
      <c r="Q44" s="160"/>
      <c r="R44" s="25" t="str">
        <f t="shared" si="2"/>
        <v/>
      </c>
      <c r="S44" s="125"/>
      <c r="T44" s="125"/>
      <c r="U44" s="319" t="str">
        <f t="shared" si="15"/>
        <v/>
      </c>
      <c r="V44" s="128"/>
      <c r="W44" s="28" t="str">
        <f t="shared" si="5"/>
        <v/>
      </c>
      <c r="X44" s="28" t="str">
        <f t="shared" si="6"/>
        <v/>
      </c>
      <c r="Y44" s="159"/>
      <c r="Z44" s="129"/>
      <c r="AA44" s="130"/>
      <c r="AB44" s="159"/>
      <c r="AC44" s="52" t="str">
        <f t="shared" si="3"/>
        <v/>
      </c>
      <c r="AD44" s="30" t="str">
        <f t="shared" si="16"/>
        <v/>
      </c>
      <c r="AE44" s="159"/>
      <c r="AF44" s="60" t="str">
        <f t="shared" si="17"/>
        <v/>
      </c>
      <c r="AG44" s="180"/>
      <c r="AH44" s="158"/>
      <c r="AI44" s="124"/>
      <c r="AJ44" s="132"/>
      <c r="AK44" s="92"/>
      <c r="AL44" s="92"/>
      <c r="AM44" s="92"/>
      <c r="AN44" s="82"/>
      <c r="AO44" s="83"/>
      <c r="AQ44" s="148">
        <f t="shared" si="18"/>
        <v>0</v>
      </c>
      <c r="AR44" s="148">
        <f t="shared" si="19"/>
        <v>0</v>
      </c>
      <c r="AS44" s="148">
        <f t="shared" si="20"/>
        <v>0</v>
      </c>
      <c r="AT44" s="148">
        <f t="shared" si="7"/>
        <v>0</v>
      </c>
      <c r="AU44" s="148" t="b">
        <f t="shared" si="21"/>
        <v>0</v>
      </c>
      <c r="AV44" s="148" t="b">
        <f>AND(F44&gt;=20,F44&lt;=22,J44=※編集不可※選択項目!$E$4)</f>
        <v>0</v>
      </c>
      <c r="AW44" s="148" t="b">
        <f>AND(F44&gt;=40,F44&lt;=49,K44=※編集不可※選択項目!$F$4)</f>
        <v>0</v>
      </c>
      <c r="AX44" s="148">
        <f>IF(AND($C44&lt;&gt;"",AND(AA44&lt;&gt;※編集不可※選択項目!$L$6,AE44="")),1,0)</f>
        <v>0</v>
      </c>
      <c r="AY44" s="148">
        <f>IF(AND($H44&lt;&gt;"",AND(I44=※編集不可※選択項目!$D$4,AG44="")),1,0)</f>
        <v>0</v>
      </c>
      <c r="AZ44" s="148">
        <f t="shared" si="22"/>
        <v>0</v>
      </c>
      <c r="BA44" s="148">
        <f t="shared" si="23"/>
        <v>0</v>
      </c>
      <c r="BB44" s="148">
        <f t="shared" si="24"/>
        <v>0</v>
      </c>
      <c r="BC44" s="148">
        <f t="shared" si="8"/>
        <v>0</v>
      </c>
      <c r="BD44" s="148" t="b">
        <f t="shared" si="25"/>
        <v>1</v>
      </c>
      <c r="BE44" s="148" t="b">
        <f>AND($F44&gt;=20,$F44&lt;=22,$J44&lt;&gt;※編集不可※選択項目!$E$4)</f>
        <v>0</v>
      </c>
      <c r="BF44" s="148" t="b">
        <f>AND($F44&gt;=40,$F44&lt;=49,$K44&lt;&gt;※編集不可※選択項目!$F$4)</f>
        <v>0</v>
      </c>
      <c r="BG44" s="7" t="str">
        <f t="shared" si="9"/>
        <v/>
      </c>
      <c r="BH44" s="8">
        <f t="shared" si="26"/>
        <v>0</v>
      </c>
      <c r="BI44" s="8">
        <f t="shared" si="11"/>
        <v>0</v>
      </c>
    </row>
    <row r="45" spans="1:61" s="4" customFormat="1" ht="34.5" customHeight="1" x14ac:dyDescent="0.15">
      <c r="A45" s="74">
        <f t="shared" si="4"/>
        <v>33</v>
      </c>
      <c r="B45" s="80" t="str">
        <f t="shared" si="12"/>
        <v/>
      </c>
      <c r="C45" s="123"/>
      <c r="D45" s="21" t="str">
        <f t="shared" si="13"/>
        <v/>
      </c>
      <c r="E45" s="21" t="str">
        <f t="shared" si="14"/>
        <v/>
      </c>
      <c r="F45" s="84"/>
      <c r="G45" s="124"/>
      <c r="H45" s="124"/>
      <c r="I45" s="158"/>
      <c r="J45" s="124"/>
      <c r="K45" s="124"/>
      <c r="L45" s="124"/>
      <c r="M45" s="125"/>
      <c r="N45" s="126"/>
      <c r="O45" s="160"/>
      <c r="P45" s="126"/>
      <c r="Q45" s="160"/>
      <c r="R45" s="25" t="str">
        <f t="shared" si="2"/>
        <v/>
      </c>
      <c r="S45" s="125"/>
      <c r="T45" s="125"/>
      <c r="U45" s="319" t="str">
        <f t="shared" si="15"/>
        <v/>
      </c>
      <c r="V45" s="128"/>
      <c r="W45" s="28" t="str">
        <f t="shared" si="5"/>
        <v/>
      </c>
      <c r="X45" s="28" t="str">
        <f t="shared" si="6"/>
        <v/>
      </c>
      <c r="Y45" s="159"/>
      <c r="Z45" s="129"/>
      <c r="AA45" s="130"/>
      <c r="AB45" s="159"/>
      <c r="AC45" s="52" t="str">
        <f t="shared" si="3"/>
        <v/>
      </c>
      <c r="AD45" s="30" t="str">
        <f t="shared" si="16"/>
        <v/>
      </c>
      <c r="AE45" s="159"/>
      <c r="AF45" s="60" t="str">
        <f t="shared" si="17"/>
        <v/>
      </c>
      <c r="AG45" s="180"/>
      <c r="AH45" s="158"/>
      <c r="AI45" s="124"/>
      <c r="AJ45" s="132"/>
      <c r="AK45" s="92"/>
      <c r="AL45" s="92"/>
      <c r="AM45" s="92"/>
      <c r="AN45" s="82"/>
      <c r="AO45" s="83"/>
      <c r="AQ45" s="148">
        <f t="shared" si="18"/>
        <v>0</v>
      </c>
      <c r="AR45" s="148">
        <f t="shared" si="19"/>
        <v>0</v>
      </c>
      <c r="AS45" s="148">
        <f t="shared" si="20"/>
        <v>0</v>
      </c>
      <c r="AT45" s="148">
        <f t="shared" si="7"/>
        <v>0</v>
      </c>
      <c r="AU45" s="148" t="b">
        <f t="shared" si="21"/>
        <v>0</v>
      </c>
      <c r="AV45" s="148" t="b">
        <f>AND(F45&gt;=20,F45&lt;=22,J45=※編集不可※選択項目!$E$4)</f>
        <v>0</v>
      </c>
      <c r="AW45" s="148" t="b">
        <f>AND(F45&gt;=40,F45&lt;=49,K45=※編集不可※選択項目!$F$4)</f>
        <v>0</v>
      </c>
      <c r="AX45" s="148">
        <f>IF(AND($C45&lt;&gt;"",AND(AA45&lt;&gt;※編集不可※選択項目!$L$6,AE45="")),1,0)</f>
        <v>0</v>
      </c>
      <c r="AY45" s="148">
        <f>IF(AND($H45&lt;&gt;"",AND(I45=※編集不可※選択項目!$D$4,AG45="")),1,0)</f>
        <v>0</v>
      </c>
      <c r="AZ45" s="148">
        <f t="shared" si="22"/>
        <v>0</v>
      </c>
      <c r="BA45" s="148">
        <f t="shared" si="23"/>
        <v>0</v>
      </c>
      <c r="BB45" s="148">
        <f t="shared" si="24"/>
        <v>0</v>
      </c>
      <c r="BC45" s="148">
        <f t="shared" si="8"/>
        <v>0</v>
      </c>
      <c r="BD45" s="148" t="b">
        <f t="shared" si="25"/>
        <v>1</v>
      </c>
      <c r="BE45" s="148" t="b">
        <f>AND($F45&gt;=20,$F45&lt;=22,$J45&lt;&gt;※編集不可※選択項目!$E$4)</f>
        <v>0</v>
      </c>
      <c r="BF45" s="148" t="b">
        <f>AND($F45&gt;=40,$F45&lt;=49,$K45&lt;&gt;※編集不可※選択項目!$F$4)</f>
        <v>0</v>
      </c>
      <c r="BG45" s="7" t="str">
        <f t="shared" si="9"/>
        <v/>
      </c>
      <c r="BH45" s="8">
        <f t="shared" si="26"/>
        <v>0</v>
      </c>
      <c r="BI45" s="8">
        <f t="shared" si="11"/>
        <v>0</v>
      </c>
    </row>
    <row r="46" spans="1:61" s="4" customFormat="1" ht="34.5" customHeight="1" x14ac:dyDescent="0.15">
      <c r="A46" s="74">
        <f t="shared" si="4"/>
        <v>34</v>
      </c>
      <c r="B46" s="80" t="str">
        <f t="shared" si="12"/>
        <v/>
      </c>
      <c r="C46" s="123"/>
      <c r="D46" s="21" t="str">
        <f t="shared" si="13"/>
        <v/>
      </c>
      <c r="E46" s="21" t="str">
        <f t="shared" si="14"/>
        <v/>
      </c>
      <c r="F46" s="84"/>
      <c r="G46" s="124"/>
      <c r="H46" s="124"/>
      <c r="I46" s="158"/>
      <c r="J46" s="124"/>
      <c r="K46" s="124"/>
      <c r="L46" s="124"/>
      <c r="M46" s="125"/>
      <c r="N46" s="126"/>
      <c r="O46" s="160"/>
      <c r="P46" s="126"/>
      <c r="Q46" s="160"/>
      <c r="R46" s="25" t="str">
        <f t="shared" si="2"/>
        <v/>
      </c>
      <c r="S46" s="125"/>
      <c r="T46" s="125"/>
      <c r="U46" s="319" t="str">
        <f t="shared" si="15"/>
        <v/>
      </c>
      <c r="V46" s="128"/>
      <c r="W46" s="28" t="str">
        <f t="shared" si="5"/>
        <v/>
      </c>
      <c r="X46" s="28" t="str">
        <f t="shared" si="6"/>
        <v/>
      </c>
      <c r="Y46" s="159"/>
      <c r="Z46" s="129"/>
      <c r="AA46" s="130"/>
      <c r="AB46" s="159"/>
      <c r="AC46" s="52" t="str">
        <f t="shared" si="3"/>
        <v/>
      </c>
      <c r="AD46" s="30" t="str">
        <f t="shared" si="16"/>
        <v/>
      </c>
      <c r="AE46" s="159"/>
      <c r="AF46" s="60" t="str">
        <f t="shared" si="17"/>
        <v/>
      </c>
      <c r="AG46" s="180"/>
      <c r="AH46" s="158"/>
      <c r="AI46" s="124"/>
      <c r="AJ46" s="132"/>
      <c r="AK46" s="92"/>
      <c r="AL46" s="92"/>
      <c r="AM46" s="92"/>
      <c r="AN46" s="82"/>
      <c r="AO46" s="83"/>
      <c r="AQ46" s="148">
        <f t="shared" si="18"/>
        <v>0</v>
      </c>
      <c r="AR46" s="148">
        <f t="shared" si="19"/>
        <v>0</v>
      </c>
      <c r="AS46" s="148">
        <f t="shared" si="20"/>
        <v>0</v>
      </c>
      <c r="AT46" s="148">
        <f t="shared" si="7"/>
        <v>0</v>
      </c>
      <c r="AU46" s="148" t="b">
        <f t="shared" si="21"/>
        <v>0</v>
      </c>
      <c r="AV46" s="148" t="b">
        <f>AND(F46&gt;=20,F46&lt;=22,J46=※編集不可※選択項目!$E$4)</f>
        <v>0</v>
      </c>
      <c r="AW46" s="148" t="b">
        <f>AND(F46&gt;=40,F46&lt;=49,K46=※編集不可※選択項目!$F$4)</f>
        <v>0</v>
      </c>
      <c r="AX46" s="148">
        <f>IF(AND($C46&lt;&gt;"",AND(AA46&lt;&gt;※編集不可※選択項目!$L$6,AE46="")),1,0)</f>
        <v>0</v>
      </c>
      <c r="AY46" s="148">
        <f>IF(AND($H46&lt;&gt;"",AND(I46=※編集不可※選択項目!$D$4,AG46="")),1,0)</f>
        <v>0</v>
      </c>
      <c r="AZ46" s="148">
        <f t="shared" si="22"/>
        <v>0</v>
      </c>
      <c r="BA46" s="148">
        <f t="shared" si="23"/>
        <v>0</v>
      </c>
      <c r="BB46" s="148">
        <f t="shared" si="24"/>
        <v>0</v>
      </c>
      <c r="BC46" s="148">
        <f t="shared" si="8"/>
        <v>0</v>
      </c>
      <c r="BD46" s="148" t="b">
        <f t="shared" si="25"/>
        <v>1</v>
      </c>
      <c r="BE46" s="148" t="b">
        <f>AND($F46&gt;=20,$F46&lt;=22,$J46&lt;&gt;※編集不可※選択項目!$E$4)</f>
        <v>0</v>
      </c>
      <c r="BF46" s="148" t="b">
        <f>AND($F46&gt;=40,$F46&lt;=49,$K46&lt;&gt;※編集不可※選択項目!$F$4)</f>
        <v>0</v>
      </c>
      <c r="BG46" s="7" t="str">
        <f t="shared" si="9"/>
        <v/>
      </c>
      <c r="BH46" s="8">
        <f t="shared" si="26"/>
        <v>0</v>
      </c>
      <c r="BI46" s="8">
        <f t="shared" si="11"/>
        <v>0</v>
      </c>
    </row>
    <row r="47" spans="1:61" s="4" customFormat="1" ht="34.5" customHeight="1" x14ac:dyDescent="0.15">
      <c r="A47" s="74">
        <f t="shared" si="4"/>
        <v>35</v>
      </c>
      <c r="B47" s="80" t="str">
        <f t="shared" si="12"/>
        <v/>
      </c>
      <c r="C47" s="123"/>
      <c r="D47" s="21" t="str">
        <f t="shared" si="13"/>
        <v/>
      </c>
      <c r="E47" s="21" t="str">
        <f t="shared" si="14"/>
        <v/>
      </c>
      <c r="F47" s="84"/>
      <c r="G47" s="124"/>
      <c r="H47" s="124"/>
      <c r="I47" s="158"/>
      <c r="J47" s="124"/>
      <c r="K47" s="124"/>
      <c r="L47" s="124"/>
      <c r="M47" s="125"/>
      <c r="N47" s="126"/>
      <c r="O47" s="160"/>
      <c r="P47" s="126"/>
      <c r="Q47" s="160"/>
      <c r="R47" s="25" t="str">
        <f t="shared" si="2"/>
        <v/>
      </c>
      <c r="S47" s="125"/>
      <c r="T47" s="125"/>
      <c r="U47" s="319" t="str">
        <f t="shared" si="15"/>
        <v/>
      </c>
      <c r="V47" s="128"/>
      <c r="W47" s="28" t="str">
        <f t="shared" si="5"/>
        <v/>
      </c>
      <c r="X47" s="28" t="str">
        <f t="shared" si="6"/>
        <v/>
      </c>
      <c r="Y47" s="159"/>
      <c r="Z47" s="129"/>
      <c r="AA47" s="130"/>
      <c r="AB47" s="159"/>
      <c r="AC47" s="52" t="str">
        <f t="shared" si="3"/>
        <v/>
      </c>
      <c r="AD47" s="30" t="str">
        <f t="shared" si="16"/>
        <v/>
      </c>
      <c r="AE47" s="159"/>
      <c r="AF47" s="60" t="str">
        <f t="shared" si="17"/>
        <v/>
      </c>
      <c r="AG47" s="180"/>
      <c r="AH47" s="158"/>
      <c r="AI47" s="124"/>
      <c r="AJ47" s="132"/>
      <c r="AK47" s="92"/>
      <c r="AL47" s="92"/>
      <c r="AM47" s="92"/>
      <c r="AN47" s="82"/>
      <c r="AO47" s="83"/>
      <c r="AQ47" s="148">
        <f t="shared" si="18"/>
        <v>0</v>
      </c>
      <c r="AR47" s="148">
        <f t="shared" si="19"/>
        <v>0</v>
      </c>
      <c r="AS47" s="148">
        <f t="shared" si="20"/>
        <v>0</v>
      </c>
      <c r="AT47" s="148">
        <f t="shared" si="7"/>
        <v>0</v>
      </c>
      <c r="AU47" s="148" t="b">
        <f t="shared" si="21"/>
        <v>0</v>
      </c>
      <c r="AV47" s="148" t="b">
        <f>AND(F47&gt;=20,F47&lt;=22,J47=※編集不可※選択項目!$E$4)</f>
        <v>0</v>
      </c>
      <c r="AW47" s="148" t="b">
        <f>AND(F47&gt;=40,F47&lt;=49,K47=※編集不可※選択項目!$F$4)</f>
        <v>0</v>
      </c>
      <c r="AX47" s="148">
        <f>IF(AND($C47&lt;&gt;"",AND(AA47&lt;&gt;※編集不可※選択項目!$L$6,AE47="")),1,0)</f>
        <v>0</v>
      </c>
      <c r="AY47" s="148">
        <f>IF(AND($H47&lt;&gt;"",AND(I47=※編集不可※選択項目!$D$4,AG47="")),1,0)</f>
        <v>0</v>
      </c>
      <c r="AZ47" s="148">
        <f t="shared" si="22"/>
        <v>0</v>
      </c>
      <c r="BA47" s="148">
        <f t="shared" si="23"/>
        <v>0</v>
      </c>
      <c r="BB47" s="148">
        <f t="shared" si="24"/>
        <v>0</v>
      </c>
      <c r="BC47" s="148">
        <f t="shared" si="8"/>
        <v>0</v>
      </c>
      <c r="BD47" s="148" t="b">
        <f t="shared" si="25"/>
        <v>1</v>
      </c>
      <c r="BE47" s="148" t="b">
        <f>AND($F47&gt;=20,$F47&lt;=22,$J47&lt;&gt;※編集不可※選択項目!$E$4)</f>
        <v>0</v>
      </c>
      <c r="BF47" s="148" t="b">
        <f>AND($F47&gt;=40,$F47&lt;=49,$K47&lt;&gt;※編集不可※選択項目!$F$4)</f>
        <v>0</v>
      </c>
      <c r="BG47" s="7" t="str">
        <f t="shared" si="9"/>
        <v/>
      </c>
      <c r="BH47" s="8">
        <f t="shared" si="26"/>
        <v>0</v>
      </c>
      <c r="BI47" s="8">
        <f t="shared" si="11"/>
        <v>0</v>
      </c>
    </row>
    <row r="48" spans="1:61" s="4" customFormat="1" ht="34.5" customHeight="1" x14ac:dyDescent="0.15">
      <c r="A48" s="74">
        <f t="shared" si="4"/>
        <v>36</v>
      </c>
      <c r="B48" s="80" t="str">
        <f t="shared" si="12"/>
        <v/>
      </c>
      <c r="C48" s="123"/>
      <c r="D48" s="21" t="str">
        <f t="shared" si="13"/>
        <v/>
      </c>
      <c r="E48" s="21" t="str">
        <f t="shared" si="14"/>
        <v/>
      </c>
      <c r="F48" s="84"/>
      <c r="G48" s="124"/>
      <c r="H48" s="124"/>
      <c r="I48" s="158"/>
      <c r="J48" s="124"/>
      <c r="K48" s="124"/>
      <c r="L48" s="124"/>
      <c r="M48" s="125"/>
      <c r="N48" s="126"/>
      <c r="O48" s="160"/>
      <c r="P48" s="126"/>
      <c r="Q48" s="160"/>
      <c r="R48" s="25" t="str">
        <f t="shared" ref="R48:R52" si="27">IF(P48="","",P48)</f>
        <v/>
      </c>
      <c r="S48" s="125"/>
      <c r="T48" s="125"/>
      <c r="U48" s="319" t="str">
        <f t="shared" si="15"/>
        <v/>
      </c>
      <c r="V48" s="128"/>
      <c r="W48" s="28" t="str">
        <f t="shared" ref="W48:W52" si="28">Y48&amp;Z48</f>
        <v/>
      </c>
      <c r="X48" s="28" t="str">
        <f t="shared" ref="X48:X52" si="29">AA48&amp;AB48&amp;AC48&amp;AD48&amp;AE48&amp;AF48</f>
        <v/>
      </c>
      <c r="Y48" s="159"/>
      <c r="Z48" s="129"/>
      <c r="AA48" s="130"/>
      <c r="AB48" s="159"/>
      <c r="AC48" s="52" t="str">
        <f t="shared" ref="AC48:AC52" si="30">IF(AA48="","",IF(AA48="(最大紙幅)","mmロール紙","mm"))</f>
        <v/>
      </c>
      <c r="AD48" s="30" t="str">
        <f t="shared" ref="AD48:AD52" si="31">IF(AA48="","",IF(AC48="mmロール紙","","×"))</f>
        <v/>
      </c>
      <c r="AE48" s="159"/>
      <c r="AF48" s="60" t="str">
        <f t="shared" ref="AF48:AF52" si="32">IF(AC48="mm","mm","")</f>
        <v/>
      </c>
      <c r="AG48" s="180"/>
      <c r="AH48" s="158"/>
      <c r="AI48" s="124"/>
      <c r="AJ48" s="132"/>
      <c r="AK48" s="92"/>
      <c r="AL48" s="92"/>
      <c r="AM48" s="92"/>
      <c r="AN48" s="82"/>
      <c r="AO48" s="83"/>
      <c r="AQ48" s="148">
        <f t="shared" si="18"/>
        <v>0</v>
      </c>
      <c r="AR48" s="148">
        <f t="shared" si="19"/>
        <v>0</v>
      </c>
      <c r="AS48" s="148">
        <f t="shared" si="20"/>
        <v>0</v>
      </c>
      <c r="AT48" s="148">
        <f t="shared" si="7"/>
        <v>0</v>
      </c>
      <c r="AU48" s="148" t="b">
        <f t="shared" si="21"/>
        <v>0</v>
      </c>
      <c r="AV48" s="148" t="b">
        <f>AND(F48&gt;=20,F48&lt;=22,J48=※編集不可※選択項目!$E$4)</f>
        <v>0</v>
      </c>
      <c r="AW48" s="148" t="b">
        <f>AND(F48&gt;=40,F48&lt;=49,K48=※編集不可※選択項目!$F$4)</f>
        <v>0</v>
      </c>
      <c r="AX48" s="148">
        <f>IF(AND($C48&lt;&gt;"",AND(AA48&lt;&gt;※編集不可※選択項目!$L$6,AE48="")),1,0)</f>
        <v>0</v>
      </c>
      <c r="AY48" s="148">
        <f>IF(AND($H48&lt;&gt;"",AND(I48=※編集不可※選択項目!$D$4,AG48="")),1,0)</f>
        <v>0</v>
      </c>
      <c r="AZ48" s="148">
        <f t="shared" si="22"/>
        <v>0</v>
      </c>
      <c r="BA48" s="148">
        <f t="shared" si="23"/>
        <v>0</v>
      </c>
      <c r="BB48" s="148">
        <f t="shared" si="24"/>
        <v>0</v>
      </c>
      <c r="BC48" s="148">
        <f t="shared" si="8"/>
        <v>0</v>
      </c>
      <c r="BD48" s="148" t="b">
        <f t="shared" si="25"/>
        <v>1</v>
      </c>
      <c r="BE48" s="148" t="b">
        <f>AND($F48&gt;=20,$F48&lt;=22,$J48&lt;&gt;※編集不可※選択項目!$E$4)</f>
        <v>0</v>
      </c>
      <c r="BF48" s="148" t="b">
        <f>AND($F48&gt;=40,$F48&lt;=49,$K48&lt;&gt;※編集不可※選択項目!$F$4)</f>
        <v>0</v>
      </c>
      <c r="BG48" s="7" t="str">
        <f t="shared" si="9"/>
        <v/>
      </c>
      <c r="BH48" s="8">
        <f t="shared" si="26"/>
        <v>0</v>
      </c>
      <c r="BI48" s="8">
        <f t="shared" si="11"/>
        <v>0</v>
      </c>
    </row>
    <row r="49" spans="1:61" s="4" customFormat="1" ht="34.5" customHeight="1" x14ac:dyDescent="0.15">
      <c r="A49" s="74">
        <f t="shared" si="4"/>
        <v>37</v>
      </c>
      <c r="B49" s="80" t="str">
        <f t="shared" si="12"/>
        <v/>
      </c>
      <c r="C49" s="123"/>
      <c r="D49" s="21" t="str">
        <f t="shared" si="13"/>
        <v/>
      </c>
      <c r="E49" s="21" t="str">
        <f t="shared" si="14"/>
        <v/>
      </c>
      <c r="F49" s="84"/>
      <c r="G49" s="124"/>
      <c r="H49" s="124"/>
      <c r="I49" s="158"/>
      <c r="J49" s="124"/>
      <c r="K49" s="124"/>
      <c r="L49" s="124"/>
      <c r="M49" s="125"/>
      <c r="N49" s="126"/>
      <c r="O49" s="160"/>
      <c r="P49" s="126"/>
      <c r="Q49" s="160"/>
      <c r="R49" s="25" t="str">
        <f t="shared" si="27"/>
        <v/>
      </c>
      <c r="S49" s="125"/>
      <c r="T49" s="125"/>
      <c r="U49" s="319" t="str">
        <f t="shared" si="15"/>
        <v/>
      </c>
      <c r="V49" s="128"/>
      <c r="W49" s="28" t="str">
        <f t="shared" si="28"/>
        <v/>
      </c>
      <c r="X49" s="28" t="str">
        <f t="shared" si="29"/>
        <v/>
      </c>
      <c r="Y49" s="159"/>
      <c r="Z49" s="129"/>
      <c r="AA49" s="130"/>
      <c r="AB49" s="159"/>
      <c r="AC49" s="52" t="str">
        <f t="shared" si="30"/>
        <v/>
      </c>
      <c r="AD49" s="30" t="str">
        <f t="shared" si="31"/>
        <v/>
      </c>
      <c r="AE49" s="159"/>
      <c r="AF49" s="60" t="str">
        <f t="shared" si="32"/>
        <v/>
      </c>
      <c r="AG49" s="180"/>
      <c r="AH49" s="158"/>
      <c r="AI49" s="124"/>
      <c r="AJ49" s="132"/>
      <c r="AK49" s="92"/>
      <c r="AL49" s="92"/>
      <c r="AM49" s="92"/>
      <c r="AN49" s="82"/>
      <c r="AO49" s="83"/>
      <c r="AQ49" s="148">
        <f t="shared" si="18"/>
        <v>0</v>
      </c>
      <c r="AR49" s="148">
        <f t="shared" si="19"/>
        <v>0</v>
      </c>
      <c r="AS49" s="148">
        <f t="shared" si="20"/>
        <v>0</v>
      </c>
      <c r="AT49" s="148">
        <f t="shared" si="7"/>
        <v>0</v>
      </c>
      <c r="AU49" s="148" t="b">
        <f t="shared" si="21"/>
        <v>0</v>
      </c>
      <c r="AV49" s="148" t="b">
        <f>AND(F49&gt;=20,F49&lt;=22,J49=※編集不可※選択項目!$E$4)</f>
        <v>0</v>
      </c>
      <c r="AW49" s="148" t="b">
        <f>AND(F49&gt;=40,F49&lt;=49,K49=※編集不可※選択項目!$F$4)</f>
        <v>0</v>
      </c>
      <c r="AX49" s="148">
        <f>IF(AND($C49&lt;&gt;"",AND(AA49&lt;&gt;※編集不可※選択項目!$L$6,AE49="")),1,0)</f>
        <v>0</v>
      </c>
      <c r="AY49" s="148">
        <f>IF(AND($H49&lt;&gt;"",AND(I49=※編集不可※選択項目!$D$4,AG49="")),1,0)</f>
        <v>0</v>
      </c>
      <c r="AZ49" s="148">
        <f t="shared" si="22"/>
        <v>0</v>
      </c>
      <c r="BA49" s="148">
        <f t="shared" si="23"/>
        <v>0</v>
      </c>
      <c r="BB49" s="148">
        <f t="shared" si="24"/>
        <v>0</v>
      </c>
      <c r="BC49" s="148">
        <f t="shared" si="8"/>
        <v>0</v>
      </c>
      <c r="BD49" s="148" t="b">
        <f t="shared" si="25"/>
        <v>1</v>
      </c>
      <c r="BE49" s="148" t="b">
        <f>AND($F49&gt;=20,$F49&lt;=22,$J49&lt;&gt;※編集不可※選択項目!$E$4)</f>
        <v>0</v>
      </c>
      <c r="BF49" s="148" t="b">
        <f>AND($F49&gt;=40,$F49&lt;=49,$K49&lt;&gt;※編集不可※選択項目!$F$4)</f>
        <v>0</v>
      </c>
      <c r="BG49" s="7" t="str">
        <f t="shared" si="9"/>
        <v/>
      </c>
      <c r="BH49" s="8">
        <f t="shared" si="26"/>
        <v>0</v>
      </c>
      <c r="BI49" s="8">
        <f t="shared" si="11"/>
        <v>0</v>
      </c>
    </row>
    <row r="50" spans="1:61" s="4" customFormat="1" ht="34.5" customHeight="1" x14ac:dyDescent="0.15">
      <c r="A50" s="74">
        <f t="shared" si="4"/>
        <v>38</v>
      </c>
      <c r="B50" s="80" t="str">
        <f t="shared" si="12"/>
        <v/>
      </c>
      <c r="C50" s="123"/>
      <c r="D50" s="21" t="str">
        <f t="shared" si="13"/>
        <v/>
      </c>
      <c r="E50" s="21" t="str">
        <f t="shared" si="14"/>
        <v/>
      </c>
      <c r="F50" s="84"/>
      <c r="G50" s="124"/>
      <c r="H50" s="124"/>
      <c r="I50" s="158"/>
      <c r="J50" s="124"/>
      <c r="K50" s="124"/>
      <c r="L50" s="124"/>
      <c r="M50" s="125"/>
      <c r="N50" s="126"/>
      <c r="O50" s="160"/>
      <c r="P50" s="126"/>
      <c r="Q50" s="160"/>
      <c r="R50" s="25" t="str">
        <f t="shared" si="27"/>
        <v/>
      </c>
      <c r="S50" s="125"/>
      <c r="T50" s="125"/>
      <c r="U50" s="319" t="str">
        <f t="shared" si="15"/>
        <v/>
      </c>
      <c r="V50" s="128"/>
      <c r="W50" s="28" t="str">
        <f t="shared" si="28"/>
        <v/>
      </c>
      <c r="X50" s="28" t="str">
        <f t="shared" si="29"/>
        <v/>
      </c>
      <c r="Y50" s="159"/>
      <c r="Z50" s="129"/>
      <c r="AA50" s="130"/>
      <c r="AB50" s="159"/>
      <c r="AC50" s="52" t="str">
        <f t="shared" si="30"/>
        <v/>
      </c>
      <c r="AD50" s="30" t="str">
        <f t="shared" si="31"/>
        <v/>
      </c>
      <c r="AE50" s="159"/>
      <c r="AF50" s="60" t="str">
        <f t="shared" si="32"/>
        <v/>
      </c>
      <c r="AG50" s="180"/>
      <c r="AH50" s="158"/>
      <c r="AI50" s="124"/>
      <c r="AJ50" s="132"/>
      <c r="AK50" s="92"/>
      <c r="AL50" s="92"/>
      <c r="AM50" s="92"/>
      <c r="AN50" s="82"/>
      <c r="AO50" s="83"/>
      <c r="AQ50" s="148">
        <f t="shared" si="18"/>
        <v>0</v>
      </c>
      <c r="AR50" s="148">
        <f t="shared" si="19"/>
        <v>0</v>
      </c>
      <c r="AS50" s="148">
        <f t="shared" si="20"/>
        <v>0</v>
      </c>
      <c r="AT50" s="148">
        <f t="shared" si="7"/>
        <v>0</v>
      </c>
      <c r="AU50" s="148" t="b">
        <f t="shared" si="21"/>
        <v>0</v>
      </c>
      <c r="AV50" s="148" t="b">
        <f>AND(F50&gt;=20,F50&lt;=22,J50=※編集不可※選択項目!$E$4)</f>
        <v>0</v>
      </c>
      <c r="AW50" s="148" t="b">
        <f>AND(F50&gt;=40,F50&lt;=49,K50=※編集不可※選択項目!$F$4)</f>
        <v>0</v>
      </c>
      <c r="AX50" s="148">
        <f>IF(AND($C50&lt;&gt;"",AND(AA50&lt;&gt;※編集不可※選択項目!$L$6,AE50="")),1,0)</f>
        <v>0</v>
      </c>
      <c r="AY50" s="148">
        <f>IF(AND($H50&lt;&gt;"",AND(I50=※編集不可※選択項目!$D$4,AG50="")),1,0)</f>
        <v>0</v>
      </c>
      <c r="AZ50" s="148">
        <f t="shared" si="22"/>
        <v>0</v>
      </c>
      <c r="BA50" s="148">
        <f t="shared" si="23"/>
        <v>0</v>
      </c>
      <c r="BB50" s="148">
        <f t="shared" si="24"/>
        <v>0</v>
      </c>
      <c r="BC50" s="148">
        <f t="shared" si="8"/>
        <v>0</v>
      </c>
      <c r="BD50" s="148" t="b">
        <f t="shared" si="25"/>
        <v>1</v>
      </c>
      <c r="BE50" s="148" t="b">
        <f>AND($F50&gt;=20,$F50&lt;=22,$J50&lt;&gt;※編集不可※選択項目!$E$4)</f>
        <v>0</v>
      </c>
      <c r="BF50" s="148" t="b">
        <f>AND($F50&gt;=40,$F50&lt;=49,$K50&lt;&gt;※編集不可※選択項目!$F$4)</f>
        <v>0</v>
      </c>
      <c r="BG50" s="7" t="str">
        <f t="shared" si="9"/>
        <v/>
      </c>
      <c r="BH50" s="8">
        <f t="shared" si="26"/>
        <v>0</v>
      </c>
      <c r="BI50" s="8">
        <f t="shared" si="11"/>
        <v>0</v>
      </c>
    </row>
    <row r="51" spans="1:61" s="4" customFormat="1" ht="34.5" customHeight="1" x14ac:dyDescent="0.15">
      <c r="A51" s="74">
        <f t="shared" si="4"/>
        <v>39</v>
      </c>
      <c r="B51" s="80" t="str">
        <f t="shared" si="12"/>
        <v/>
      </c>
      <c r="C51" s="123"/>
      <c r="D51" s="21" t="str">
        <f t="shared" si="13"/>
        <v/>
      </c>
      <c r="E51" s="21" t="str">
        <f t="shared" si="14"/>
        <v/>
      </c>
      <c r="F51" s="84"/>
      <c r="G51" s="124"/>
      <c r="H51" s="124"/>
      <c r="I51" s="158"/>
      <c r="J51" s="124"/>
      <c r="K51" s="124"/>
      <c r="L51" s="124"/>
      <c r="M51" s="125"/>
      <c r="N51" s="126"/>
      <c r="O51" s="160"/>
      <c r="P51" s="126"/>
      <c r="Q51" s="160"/>
      <c r="R51" s="25" t="str">
        <f t="shared" si="27"/>
        <v/>
      </c>
      <c r="S51" s="125"/>
      <c r="T51" s="125"/>
      <c r="U51" s="319" t="str">
        <f t="shared" si="15"/>
        <v/>
      </c>
      <c r="V51" s="128"/>
      <c r="W51" s="28" t="str">
        <f t="shared" si="28"/>
        <v/>
      </c>
      <c r="X51" s="28" t="str">
        <f t="shared" si="29"/>
        <v/>
      </c>
      <c r="Y51" s="159"/>
      <c r="Z51" s="129"/>
      <c r="AA51" s="130"/>
      <c r="AB51" s="159"/>
      <c r="AC51" s="52" t="str">
        <f t="shared" si="30"/>
        <v/>
      </c>
      <c r="AD51" s="30" t="str">
        <f t="shared" si="31"/>
        <v/>
      </c>
      <c r="AE51" s="159"/>
      <c r="AF51" s="60" t="str">
        <f t="shared" si="32"/>
        <v/>
      </c>
      <c r="AG51" s="180"/>
      <c r="AH51" s="158"/>
      <c r="AI51" s="124"/>
      <c r="AJ51" s="132"/>
      <c r="AK51" s="92"/>
      <c r="AL51" s="92"/>
      <c r="AM51" s="92"/>
      <c r="AN51" s="82"/>
      <c r="AO51" s="83"/>
      <c r="AQ51" s="148">
        <f t="shared" si="18"/>
        <v>0</v>
      </c>
      <c r="AR51" s="148">
        <f t="shared" si="19"/>
        <v>0</v>
      </c>
      <c r="AS51" s="148">
        <f t="shared" si="20"/>
        <v>0</v>
      </c>
      <c r="AT51" s="148">
        <f t="shared" si="7"/>
        <v>0</v>
      </c>
      <c r="AU51" s="148" t="b">
        <f t="shared" si="21"/>
        <v>0</v>
      </c>
      <c r="AV51" s="148" t="b">
        <f>AND(F51&gt;=20,F51&lt;=22,J51=※編集不可※選択項目!$E$4)</f>
        <v>0</v>
      </c>
      <c r="AW51" s="148" t="b">
        <f>AND(F51&gt;=40,F51&lt;=49,K51=※編集不可※選択項目!$F$4)</f>
        <v>0</v>
      </c>
      <c r="AX51" s="148">
        <f>IF(AND($C51&lt;&gt;"",AND(AA51&lt;&gt;※編集不可※選択項目!$L$6,AE51="")),1,0)</f>
        <v>0</v>
      </c>
      <c r="AY51" s="148">
        <f>IF(AND($H51&lt;&gt;"",AND(I51=※編集不可※選択項目!$D$4,AG51="")),1,0)</f>
        <v>0</v>
      </c>
      <c r="AZ51" s="148">
        <f t="shared" si="22"/>
        <v>0</v>
      </c>
      <c r="BA51" s="148">
        <f t="shared" si="23"/>
        <v>0</v>
      </c>
      <c r="BB51" s="148">
        <f t="shared" si="24"/>
        <v>0</v>
      </c>
      <c r="BC51" s="148">
        <f t="shared" si="8"/>
        <v>0</v>
      </c>
      <c r="BD51" s="148" t="b">
        <f t="shared" si="25"/>
        <v>1</v>
      </c>
      <c r="BE51" s="148" t="b">
        <f>AND($F51&gt;=20,$F51&lt;=22,$J51&lt;&gt;※編集不可※選択項目!$E$4)</f>
        <v>0</v>
      </c>
      <c r="BF51" s="148" t="b">
        <f>AND($F51&gt;=40,$F51&lt;=49,$K51&lt;&gt;※編集不可※選択項目!$F$4)</f>
        <v>0</v>
      </c>
      <c r="BG51" s="7" t="str">
        <f t="shared" si="9"/>
        <v/>
      </c>
      <c r="BH51" s="8">
        <f t="shared" si="26"/>
        <v>0</v>
      </c>
      <c r="BI51" s="8">
        <f t="shared" si="11"/>
        <v>0</v>
      </c>
    </row>
    <row r="52" spans="1:61" s="4" customFormat="1" ht="34.5" customHeight="1" x14ac:dyDescent="0.15">
      <c r="A52" s="74">
        <f t="shared" si="4"/>
        <v>40</v>
      </c>
      <c r="B52" s="80" t="str">
        <f t="shared" si="12"/>
        <v/>
      </c>
      <c r="C52" s="123"/>
      <c r="D52" s="21" t="str">
        <f t="shared" si="13"/>
        <v/>
      </c>
      <c r="E52" s="21" t="str">
        <f t="shared" si="14"/>
        <v/>
      </c>
      <c r="F52" s="84"/>
      <c r="G52" s="124"/>
      <c r="H52" s="124"/>
      <c r="I52" s="158"/>
      <c r="J52" s="124"/>
      <c r="K52" s="124"/>
      <c r="L52" s="124"/>
      <c r="M52" s="125"/>
      <c r="N52" s="126"/>
      <c r="O52" s="160"/>
      <c r="P52" s="126"/>
      <c r="Q52" s="160"/>
      <c r="R52" s="25" t="str">
        <f t="shared" si="27"/>
        <v/>
      </c>
      <c r="S52" s="125"/>
      <c r="T52" s="125"/>
      <c r="U52" s="319" t="str">
        <f t="shared" si="15"/>
        <v/>
      </c>
      <c r="V52" s="128"/>
      <c r="W52" s="28" t="str">
        <f t="shared" si="28"/>
        <v/>
      </c>
      <c r="X52" s="28" t="str">
        <f t="shared" si="29"/>
        <v/>
      </c>
      <c r="Y52" s="159"/>
      <c r="Z52" s="129"/>
      <c r="AA52" s="130"/>
      <c r="AB52" s="159"/>
      <c r="AC52" s="52" t="str">
        <f t="shared" si="30"/>
        <v/>
      </c>
      <c r="AD52" s="30" t="str">
        <f t="shared" si="31"/>
        <v/>
      </c>
      <c r="AE52" s="159"/>
      <c r="AF52" s="60" t="str">
        <f t="shared" si="32"/>
        <v/>
      </c>
      <c r="AG52" s="180"/>
      <c r="AH52" s="158"/>
      <c r="AI52" s="124"/>
      <c r="AJ52" s="132"/>
      <c r="AK52" s="92"/>
      <c r="AL52" s="92"/>
      <c r="AM52" s="92"/>
      <c r="AN52" s="82"/>
      <c r="AO52" s="83"/>
      <c r="AQ52" s="148">
        <f t="shared" si="18"/>
        <v>0</v>
      </c>
      <c r="AR52" s="148">
        <f t="shared" si="19"/>
        <v>0</v>
      </c>
      <c r="AS52" s="148">
        <f t="shared" si="20"/>
        <v>0</v>
      </c>
      <c r="AT52" s="148">
        <f t="shared" si="7"/>
        <v>0</v>
      </c>
      <c r="AU52" s="148" t="b">
        <f t="shared" si="21"/>
        <v>0</v>
      </c>
      <c r="AV52" s="148" t="b">
        <f>AND(F52&gt;=20,F52&lt;=22,J52=※編集不可※選択項目!$E$4)</f>
        <v>0</v>
      </c>
      <c r="AW52" s="148" t="b">
        <f>AND(F52&gt;=40,F52&lt;=49,K52=※編集不可※選択項目!$F$4)</f>
        <v>0</v>
      </c>
      <c r="AX52" s="148">
        <f>IF(AND($C52&lt;&gt;"",AND(AA52&lt;&gt;※編集不可※選択項目!$L$6,AE52="")),1,0)</f>
        <v>0</v>
      </c>
      <c r="AY52" s="148">
        <f>IF(AND($H52&lt;&gt;"",AND(I52=※編集不可※選択項目!$D$4,AG52="")),1,0)</f>
        <v>0</v>
      </c>
      <c r="AZ52" s="148">
        <f t="shared" si="22"/>
        <v>0</v>
      </c>
      <c r="BA52" s="148">
        <f t="shared" si="23"/>
        <v>0</v>
      </c>
      <c r="BB52" s="148">
        <f t="shared" si="24"/>
        <v>0</v>
      </c>
      <c r="BC52" s="148">
        <f t="shared" si="8"/>
        <v>0</v>
      </c>
      <c r="BD52" s="148" t="b">
        <f t="shared" si="25"/>
        <v>1</v>
      </c>
      <c r="BE52" s="148" t="b">
        <f>AND($F52&gt;=20,$F52&lt;=22,$J52&lt;&gt;※編集不可※選択項目!$E$4)</f>
        <v>0</v>
      </c>
      <c r="BF52" s="148" t="b">
        <f>AND($F52&gt;=40,$F52&lt;=49,$K52&lt;&gt;※編集不可※選択項目!$F$4)</f>
        <v>0</v>
      </c>
      <c r="BG52" s="7" t="str">
        <f t="shared" si="9"/>
        <v/>
      </c>
      <c r="BH52" s="8">
        <f t="shared" si="26"/>
        <v>0</v>
      </c>
      <c r="BI52" s="8">
        <f t="shared" si="11"/>
        <v>0</v>
      </c>
    </row>
    <row r="54" spans="1:61" x14ac:dyDescent="0.15">
      <c r="AQ54" s="194">
        <f>SUM(AQ11,AQ13:AQ52)</f>
        <v>3</v>
      </c>
      <c r="AR54" s="194">
        <f t="shared" ref="AR54:AS54" si="33">SUM(AR13:AR52)</f>
        <v>1</v>
      </c>
      <c r="AS54" s="194">
        <f t="shared" si="33"/>
        <v>0</v>
      </c>
      <c r="AT54" s="194">
        <f>SUM(AT13:AT52)</f>
        <v>2</v>
      </c>
      <c r="AU54" s="194"/>
      <c r="AV54" s="194"/>
      <c r="AW54" s="194"/>
      <c r="AX54" s="194">
        <f t="shared" ref="AX54:AY54" si="34">SUM(AX13:AX52)</f>
        <v>0</v>
      </c>
      <c r="AY54" s="194">
        <f t="shared" si="34"/>
        <v>0</v>
      </c>
      <c r="AZ54" s="194">
        <f>SUM(AZ13:AZ52)</f>
        <v>0</v>
      </c>
      <c r="BA54" s="194"/>
      <c r="BB54" s="194"/>
      <c r="BC54" s="194"/>
      <c r="BD54" s="194"/>
      <c r="BE54" s="194"/>
      <c r="BF54" s="194"/>
      <c r="BG54" s="194"/>
      <c r="BH54" s="194">
        <f>IF(COUNTIF(BH13:BH52,"&gt;=2"),2,1)</f>
        <v>2</v>
      </c>
      <c r="BI54" s="194">
        <f>SUM(BI13:BI52)</f>
        <v>1</v>
      </c>
    </row>
    <row r="55" spans="1:61" x14ac:dyDescent="0.15">
      <c r="AZ55" s="194">
        <f>SUM(AQ54:AZ54)</f>
        <v>6</v>
      </c>
      <c r="BA55" s="194"/>
      <c r="BB55" s="194"/>
      <c r="BC55" s="194"/>
      <c r="BD55" s="194"/>
      <c r="BE55" s="194"/>
      <c r="BF55" s="194"/>
    </row>
  </sheetData>
  <sheetProtection algorithmName="SHA-512" hashValue="LVcLiFbnvDz1y/xkk2V15o0Z8pWs+GKntyAv0NsU2JBO6c9b1N9pEtgRG0M/ikpzWglD8b5SdV9lxPPsvKUDUA==" saltValue="S93/0TwaWvvn+eobwE0BZA==" spinCount="100000" sheet="1" objects="1" scenarios="1" selectLockedCells="1" selectUnlockedCells="1"/>
  <autoFilter ref="A11:BI11" xr:uid="{F9D97410-D0A5-4EA3-86CB-9E0A80555005}"/>
  <mergeCells count="49">
    <mergeCell ref="K9:K11"/>
    <mergeCell ref="AA9:AF9"/>
    <mergeCell ref="T9:T11"/>
    <mergeCell ref="V9:V11"/>
    <mergeCell ref="W9:W11"/>
    <mergeCell ref="X9:X11"/>
    <mergeCell ref="Y9:Z10"/>
    <mergeCell ref="AN6:AO10"/>
    <mergeCell ref="Y7:Z7"/>
    <mergeCell ref="AA7:AF7"/>
    <mergeCell ref="Y8:Z8"/>
    <mergeCell ref="AC8:AD8"/>
    <mergeCell ref="AI9:AI11"/>
    <mergeCell ref="AJ9:AJ11"/>
    <mergeCell ref="AA10:AA11"/>
    <mergeCell ref="AB10:AC10"/>
    <mergeCell ref="AD10:AD11"/>
    <mergeCell ref="AE10:AF10"/>
    <mergeCell ref="AH9:AH11"/>
    <mergeCell ref="AK6:AK11"/>
    <mergeCell ref="AL6:AL11"/>
    <mergeCell ref="AM6:AM11"/>
    <mergeCell ref="AG9:AG11"/>
    <mergeCell ref="A9:A11"/>
    <mergeCell ref="B9:B11"/>
    <mergeCell ref="U9:U11"/>
    <mergeCell ref="C9:C11"/>
    <mergeCell ref="D9:D11"/>
    <mergeCell ref="E9:E11"/>
    <mergeCell ref="F9:F11"/>
    <mergeCell ref="G9:G11"/>
    <mergeCell ref="H9:H11"/>
    <mergeCell ref="L9:L11"/>
    <mergeCell ref="I9:I11"/>
    <mergeCell ref="M9:N10"/>
    <mergeCell ref="O9:P10"/>
    <mergeCell ref="Q9:R10"/>
    <mergeCell ref="S9:S11"/>
    <mergeCell ref="J9:J11"/>
    <mergeCell ref="AC6:AD6"/>
    <mergeCell ref="A1:G1"/>
    <mergeCell ref="A2:B2"/>
    <mergeCell ref="C2:D2"/>
    <mergeCell ref="F2:G2"/>
    <mergeCell ref="A3:E4"/>
    <mergeCell ref="J1:N1"/>
    <mergeCell ref="K2:N2"/>
    <mergeCell ref="K3:N3"/>
    <mergeCell ref="K4:N4"/>
  </mergeCells>
  <phoneticPr fontId="18"/>
  <conditionalFormatting sqref="H13:H52">
    <cfRule type="expression" dxfId="29" priority="231">
      <formula>$BH13&gt;=2</formula>
    </cfRule>
  </conditionalFormatting>
  <conditionalFormatting sqref="U13:U52">
    <cfRule type="cellIs" dxfId="28" priority="230" operator="lessThan">
      <formula>1</formula>
    </cfRule>
  </conditionalFormatting>
  <conditionalFormatting sqref="C2:D2 F2 G3">
    <cfRule type="expression" dxfId="27" priority="209">
      <formula>AND($G$4&gt;0,C2="")</formula>
    </cfRule>
  </conditionalFormatting>
  <conditionalFormatting sqref="K2">
    <cfRule type="expression" dxfId="26" priority="227">
      <formula>$AZ$55&gt;=1</formula>
    </cfRule>
  </conditionalFormatting>
  <conditionalFormatting sqref="K3">
    <cfRule type="expression" dxfId="25" priority="228">
      <formula>$BH$54=2</formula>
    </cfRule>
  </conditionalFormatting>
  <conditionalFormatting sqref="K4">
    <cfRule type="expression" dxfId="24" priority="229">
      <formula>$BI$54&gt;=1</formula>
    </cfRule>
  </conditionalFormatting>
  <conditionalFormatting sqref="F13:I52 M13:Q52 S13:T52 V13:V52 Y13:AB52">
    <cfRule type="expression" dxfId="23" priority="210">
      <formula>AND($C13&lt;&gt;"",F13="")</formula>
    </cfRule>
  </conditionalFormatting>
  <conditionalFormatting sqref="J13:L52">
    <cfRule type="expression" dxfId="22" priority="1">
      <formula>BA13=1</formula>
    </cfRule>
    <cfRule type="expression" dxfId="21" priority="211">
      <formula>AR13=1</formula>
    </cfRule>
  </conditionalFormatting>
  <conditionalFormatting sqref="AE13:AE52">
    <cfRule type="expression" dxfId="20" priority="37">
      <formula>$AC13="mmロール紙"</formula>
    </cfRule>
    <cfRule type="expression" dxfId="19" priority="214">
      <formula>$AX13=1</formula>
    </cfRule>
  </conditionalFormatting>
  <conditionalFormatting sqref="AG13:AG52">
    <cfRule type="expression" dxfId="18" priority="215">
      <formula>$AY13=1</formula>
    </cfRule>
  </conditionalFormatting>
  <conditionalFormatting sqref="AI13:AI52">
    <cfRule type="expression" dxfId="17" priority="45">
      <formula>COUNTIF(H13,"*■*")=0</formula>
    </cfRule>
    <cfRule type="expression" dxfId="16" priority="226">
      <formula>$AZ13=1</formula>
    </cfRule>
  </conditionalFormatting>
  <dataValidations count="22">
    <dataValidation type="list" allowBlank="1" showInputMessage="1" showErrorMessage="1" sqref="AK13:AM52" xr:uid="{AEAC4162-1E9E-4A52-BD30-587A2A45B7B4}">
      <formula1>"✔"</formula1>
    </dataValidation>
    <dataValidation allowBlank="1" showInputMessage="1" sqref="AI9" xr:uid="{79E95CE8-20FB-4B6D-B470-E614A669CE33}"/>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E9C2B066-33C0-4DE1-AFB6-07159802D091}">
      <formula1>40</formula1>
    </dataValidation>
    <dataValidation allowBlank="1" showErrorMessage="1" sqref="B13:B52 X13:X52 AO13:AO52" xr:uid="{5B03CA25-04A0-4541-9E52-2BDB35BEB46E}"/>
    <dataValidation imeMode="disabled" operator="greaterThanOrEqual" allowBlank="1" showErrorMessage="1" errorTitle="無効な入力" error="自動表示されます。" prompt="自動表示されます。" sqref="AF13:AF52 AH13:AH52 AC13:AD52" xr:uid="{FE7F4DAF-DD6B-49E6-B1F0-12BAD339E7D3}"/>
    <dataValidation allowBlank="1" showErrorMessage="1" error="自動表示されます。" prompt="自動表示されます。" sqref="D13:E52 W13:W52" xr:uid="{8B181227-17DF-4733-B8C8-0598B784EF55}"/>
    <dataValidation type="textLength" operator="lessThanOrEqual" allowBlank="1" showInputMessage="1" showErrorMessage="1" error="40字以内で入力してください。" prompt="40字以内で入力してください。" sqref="C2:D2" xr:uid="{43612666-88BC-4F71-930E-81BABBD543D5}">
      <formula1>40</formula1>
    </dataValidation>
    <dataValidation type="whole" imeMode="disabled" allowBlank="1" showErrorMessage="1" errorTitle="無効な入力" error="半角数字の整数で10字以内で入力してください。" prompt="半角数字で10字以内で入力してください。" sqref="AE13:AE52 AB13:AB52 Y13:Y52" xr:uid="{36E7C2F8-B031-4F27-8CB6-36B83E13B9E3}">
      <formula1>1</formula1>
      <formula2>9999999999</formula2>
    </dataValidation>
    <dataValidation imeMode="disabled" operator="greaterThanOrEqual" allowBlank="1" showInputMessage="1" showErrorMessage="1" errorTitle="無効な入力" error="自動表示されます。" prompt="自動表示されます。" sqref="AJ13:AJ52" xr:uid="{22A261F5-20B9-4D03-9A93-44BD74FEF8C7}"/>
    <dataValidation operator="greaterThanOrEqual" allowBlank="1" showErrorMessage="1" errorTitle="無効な入力" error="自動表示されます。" prompt="自動表示されます。" sqref="U13:U52" xr:uid="{DFF1DEE8-03FE-4B1A-BA92-3C7970E693BF}"/>
    <dataValidation type="custom" operator="greaterThanOrEqual" allowBlank="1" showErrorMessage="1" errorTitle="無効な入力" error="自動表示されます。" prompt="自動表示されます。" sqref="U12" xr:uid="{AA729630-6B0A-43E9-B855-94648028D8A8}">
      <formula1>O13*10=INT(O13*10)</formula1>
    </dataValidation>
    <dataValidation allowBlank="1" showErrorMessage="1" errorTitle="無効な入力" error="自動表示されます。" prompt="自動表示されます。" sqref="R13:R52" xr:uid="{C3B70918-1A7E-4C24-938D-AF892F9AE0D4}"/>
    <dataValidation type="whole" imeMode="disabled" allowBlank="1" showErrorMessage="1" errorTitle="無効な入力" error="半角数字4桁で入力してください。" prompt="半角数字4桁で入力してください。" sqref="S13:S52" xr:uid="{A6B913B1-2729-4847-AA89-CC8B5A20D88E}">
      <formula1>1900</formula1>
      <formula2>2022</formula2>
    </dataValidation>
    <dataValidation type="textLength" operator="lessThanOrEqual" allowBlank="1" showErrorMessage="1" errorTitle="無効な入力" error="10字以内で入力してください。" prompt="10字以内で入力してください。" sqref="P13:P52" xr:uid="{6E0A9114-E8AB-4062-B272-10426181229A}">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Q13:Q52 O13:O52" xr:uid="{4894BD47-1980-43DF-9536-A4D8C326D296}">
      <formula1>O13*1000=INT(O13*1000)</formula1>
    </dataValidation>
    <dataValidation type="textLength" operator="lessThanOrEqual" allowBlank="1" showErrorMessage="1" errorTitle="無効な入力" error="30字以内で入力してください。" prompt="30字以内で入力してください。" sqref="N13:N52" xr:uid="{D2B8FE0B-E90A-4E75-B1BD-E891E8ED38F4}">
      <formula1>30</formula1>
    </dataValidation>
    <dataValidation type="textLength" operator="lessThanOrEqual" allowBlank="1" showErrorMessage="1" errorTitle="無効な入力" error="40字以内で入力してください。" prompt="40字以内で入力してください。" sqref="G13:H52 AJ13:AJ52" xr:uid="{5687CE73-04A2-4562-BE0B-4A4E56134765}">
      <formula1>40</formula1>
    </dataValidation>
    <dataValidation imeMode="fullKatakana" operator="lessThanOrEqual" allowBlank="1" showInputMessage="1" showErrorMessage="1" sqref="E2" xr:uid="{6E24A7F4-06F2-4E68-A67E-A3F5D4D6C70B}"/>
    <dataValidation type="list" allowBlank="1" showErrorMessage="1" error="プルダウンより確認結果を選択してください。" prompt="プルダウンより確認結果を選択してください。" sqref="AN13:AN52" xr:uid="{3C494115-0A9F-4067-B739-DE71A8CD3FF8}">
      <formula1>"OK,NG"</formula1>
    </dataValidation>
    <dataValidation type="textLength" operator="lessThanOrEqual" allowBlank="1" showErrorMessage="1" errorTitle="無効な入力" error="200字以内で入力してください。" prompt="200字以内で入力してください。" sqref="AI13:AI52" xr:uid="{4B32907F-524E-4BA5-B33C-D1AC5FE10E90}">
      <formula1>200</formula1>
    </dataValidation>
    <dataValidation imeMode="disabled" operator="greaterThanOrEqual" allowBlank="1" showErrorMessage="1" errorTitle="無効な入力" error="プルダウンより選択してください。" prompt="プルダウンより選択してください。" sqref="AA12" xr:uid="{7A570AEE-14CD-4E40-996C-1D1F6F4D3140}"/>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AH13:AH52" xr:uid="{1724243A-0FA1-4F18-815A-B1E39C740BF2}">
      <formula1>1</formula1>
      <formula2>9999999999</formula2>
    </dataValidation>
  </dataValidations>
  <pageMargins left="0.23622047244094491" right="0.23622047244094491" top="0.74803149606299213" bottom="0.74803149606299213" header="0.31496062992125984" footer="0.31496062992125984"/>
  <pageSetup paperSize="8" scale="22"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1" id="{47D13F47-E296-4EDB-891F-D7A0CAC546A4}">
            <xm:f>$I13&lt;&gt;※編集不可※選択項目!$D$4</xm:f>
            <x14:dxf>
              <fill>
                <patternFill>
                  <bgColor theme="0" tint="-0.14996795556505021"/>
                </patternFill>
              </fill>
            </x14:dxf>
          </x14:cfRule>
          <xm:sqref>AG13:AG52</xm:sqref>
        </x14:conditionalFormatting>
      </x14:conditionalFormattings>
    </ext>
    <ext xmlns:x14="http://schemas.microsoft.com/office/spreadsheetml/2009/9/main" uri="{CCE6A557-97BC-4b89-ADB6-D9C93CAAB3DF}">
      <x14:dataValidations xmlns:xm="http://schemas.microsoft.com/office/excel/2006/main" count="11">
        <x14:dataValidation type="list" imeMode="disabled" operator="greaterThanOrEqual" allowBlank="1" showErrorMessage="1" errorTitle="無効な入力" error="プルダウンより選択してください。" prompt="プルダウンより選択してください。" xr:uid="{85088E03-56C0-4E90-9DDB-FD728FD3C05F}">
          <x14:formula1>
            <xm:f>※編集不可※選択項目!$K$4:$K$6</xm:f>
          </x14:formula1>
          <xm:sqref>Z13:Z52</xm:sqref>
        </x14:dataValidation>
        <x14:dataValidation type="list" allowBlank="1" showErrorMessage="1" errorTitle="無効な入力" error="プルダウンより選択してください。" prompt="プルダウンより選択してください。" xr:uid="{F26F1889-9AC5-468E-8182-9F7B9380B47A}">
          <x14:formula1>
            <xm:f>※編集不可※選択項目!$B$4:$B$6</xm:f>
          </x14:formula1>
          <xm:sqref>C13:C52</xm:sqref>
        </x14:dataValidation>
        <x14:dataValidation type="list" imeMode="disabled" operator="lessThanOrEqual" allowBlank="1" showErrorMessage="1" errorTitle="無効な入力" error="プルダウンより選択してください。" prompt="プルダウンより選択してください。" xr:uid="{A8A7EA85-2857-4066-9BEF-D7B57F2C58BA}">
          <x14:formula1>
            <xm:f>※編集不可※選択項目!$I$4:$I$15</xm:f>
          </x14:formula1>
          <xm:sqref>T13:T52</xm:sqref>
        </x14:dataValidation>
        <x14:dataValidation type="list" allowBlank="1" showErrorMessage="1" errorTitle="無効な入力" error="プルダウンより選択してください。" prompt="プルダウンより選択してください。" xr:uid="{86623E9D-B748-4193-9478-256FE2E6AA3A}">
          <x14:formula1>
            <xm:f>※編集不可※選択項目!$H$4:$H$5</xm:f>
          </x14:formula1>
          <xm:sqref>M13:M52</xm:sqref>
        </x14:dataValidation>
        <x14:dataValidation type="list" allowBlank="1" showErrorMessage="1" errorTitle="無効な入力" error="プルダウンより選択してください。" prompt="プルダウンより選択してください。" xr:uid="{3B367CF7-6D8C-4DA8-9DC8-FC44F6DA569C}">
          <x14:formula1>
            <xm:f>※編集不可※選択項目!$J$4:$J$5</xm:f>
          </x14:formula1>
          <xm:sqref>V13:V52</xm:sqref>
        </x14:dataValidation>
        <x14:dataValidation type="list" allowBlank="1" showErrorMessage="1" errorTitle="無効な入力" error="プルダウンより選択してください。" prompt="プルダウンより選択してください。" xr:uid="{4265439C-9C3E-46E3-9686-0813D646AB8A}">
          <x14:formula1>
            <xm:f>カテゴリ―番号※非表示!$J$2:$J$86</xm:f>
          </x14:formula1>
          <xm:sqref>F13:F52</xm:sqref>
        </x14:dataValidation>
        <x14:dataValidation type="list" operator="lessThanOrEqual" allowBlank="1" showErrorMessage="1" errorTitle="無効な入力" error="プルダウンより選択してください。" prompt="プルダウンより選択してください。" xr:uid="{AAC5DB42-9A8D-4842-863C-757CC80BE5D7}">
          <x14:formula1>
            <xm:f>※編集不可※選択項目!$E$4:$E$5</xm:f>
          </x14:formula1>
          <xm:sqref>J13:J52</xm:sqref>
        </x14:dataValidation>
        <x14:dataValidation type="list" operator="lessThanOrEqual" allowBlank="1" showErrorMessage="1" errorTitle="無効な入力" error="プルダウンより選択してください。" prompt="プルダウンより選択してください。" xr:uid="{AB18EC5B-E4E3-411F-A4A4-8CE9F362F707}">
          <x14:formula1>
            <xm:f>※編集不可※選択項目!$F$4:$F$5</xm:f>
          </x14:formula1>
          <xm:sqref>K13:K52</xm:sqref>
        </x14:dataValidation>
        <x14:dataValidation type="list" operator="lessThanOrEqual" allowBlank="1" showErrorMessage="1" errorTitle="無効な入力" error="プルダウンより選択してください。" prompt="プルダウンより選択してください。" xr:uid="{C77C521E-0077-4592-BA26-E14BDA968639}">
          <x14:formula1>
            <xm:f>※編集不可※選択項目!$G$4:$G$4</xm:f>
          </x14:formula1>
          <xm:sqref>L13:L52</xm:sqref>
        </x14:dataValidation>
        <x14:dataValidation type="list" allowBlank="1" showInputMessage="1" showErrorMessage="1" errorTitle="無効な入力" error="プルダウンより選択してください。" xr:uid="{D50ABE3F-73AD-4669-9B9A-64E637729F2A}">
          <x14:formula1>
            <xm:f>※編集不可※選択項目!$D$4:$D$5</xm:f>
          </x14:formula1>
          <xm:sqref>I13:I52</xm:sqref>
        </x14:dataValidation>
        <x14:dataValidation type="list" allowBlank="1" showInputMessage="1" showErrorMessage="1" xr:uid="{84601E02-D51D-445A-AB56-03A3A73D30E6}">
          <x14:formula1>
            <xm:f>※編集不可※選択項目!$L$4:$L$6</xm:f>
          </x14:formula1>
          <xm:sqref>AA13:AA52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K315"/>
  <sheetViews>
    <sheetView view="pageBreakPreview" zoomScale="55" zoomScaleNormal="55" zoomScaleSheetLayoutView="55" zoomScalePageLayoutView="70" workbookViewId="0">
      <selection sqref="A1:G1"/>
    </sheetView>
  </sheetViews>
  <sheetFormatPr defaultColWidth="9" defaultRowHeight="12" outlineLevelCol="2" x14ac:dyDescent="0.15"/>
  <cols>
    <col min="1" max="1" width="14.5" style="76" customWidth="1"/>
    <col min="2" max="2" width="20.375" style="76" customWidth="1"/>
    <col min="3" max="3" width="34.5" style="1" customWidth="1"/>
    <col min="4" max="4" width="36.5" style="1" customWidth="1"/>
    <col min="5" max="5" width="32.875" style="1" customWidth="1"/>
    <col min="6" max="6" width="22.125" style="1" bestFit="1" customWidth="1"/>
    <col min="7" max="8" width="39.125" style="1" customWidth="1"/>
    <col min="9" max="12" width="26.125" style="1" customWidth="1"/>
    <col min="13" max="13" width="23.25" style="1" customWidth="1"/>
    <col min="14" max="14" width="29.375" style="1" customWidth="1"/>
    <col min="15" max="15" width="24.875" style="1" customWidth="1"/>
    <col min="16" max="16" width="12.125" style="1" customWidth="1"/>
    <col min="17" max="17" width="24.875" style="1" customWidth="1"/>
    <col min="18" max="18" width="12.125" style="1" customWidth="1"/>
    <col min="19" max="21" width="18.875" style="1" customWidth="1"/>
    <col min="22" max="23" width="20" style="1" customWidth="1"/>
    <col min="24" max="24" width="35.625" style="1" customWidth="1"/>
    <col min="25" max="25" width="16.625" style="1" customWidth="1"/>
    <col min="26" max="26" width="19.375" style="1" customWidth="1"/>
    <col min="27" max="27" width="26.5" style="1" customWidth="1"/>
    <col min="28" max="29" width="17.625" style="1" customWidth="1"/>
    <col min="30" max="30" width="6" style="1" customWidth="1"/>
    <col min="31" max="32" width="17.625" style="1" customWidth="1"/>
    <col min="33" max="33" width="41" style="1" customWidth="1"/>
    <col min="34" max="34" width="17.375" style="1" customWidth="1"/>
    <col min="35" max="35" width="46.125" style="1" customWidth="1"/>
    <col min="36" max="36" width="41" style="1" customWidth="1"/>
    <col min="37" max="37" width="12" style="1" hidden="1" customWidth="1" outlineLevel="2"/>
    <col min="38" max="39" width="27.75" style="1" hidden="1" customWidth="1" outlineLevel="2"/>
    <col min="40" max="40" width="17.625" style="1" hidden="1" customWidth="1" outlineLevel="2"/>
    <col min="41" max="41" width="40.625" style="1" hidden="1" customWidth="1" outlineLevel="2"/>
    <col min="42" max="42" width="10.625" style="1" hidden="1" customWidth="1" outlineLevel="1"/>
    <col min="43" max="49" width="20.625" style="1" hidden="1" customWidth="1" outlineLevel="2"/>
    <col min="50" max="52" width="24.125" style="1" hidden="1" customWidth="1" outlineLevel="2"/>
    <col min="53" max="58" width="20.625" style="1" hidden="1" customWidth="1" outlineLevel="2"/>
    <col min="59" max="59" width="24.625" style="1" hidden="1" customWidth="1" outlineLevel="2"/>
    <col min="60" max="60" width="14" style="1" hidden="1" customWidth="1" outlineLevel="2"/>
    <col min="61" max="61" width="15.875" style="1" hidden="1" customWidth="1" outlineLevel="2"/>
    <col min="62" max="62" width="9" style="1" hidden="1" customWidth="1" outlineLevel="1"/>
    <col min="63" max="63" width="9" style="1" collapsed="1"/>
    <col min="64" max="16384" width="9" style="1"/>
  </cols>
  <sheetData>
    <row r="1" spans="1:61" ht="40.35" customHeight="1" x14ac:dyDescent="0.15">
      <c r="A1" s="294" t="s">
        <v>239</v>
      </c>
      <c r="B1" s="294"/>
      <c r="C1" s="294"/>
      <c r="D1" s="294"/>
      <c r="E1" s="294"/>
      <c r="F1" s="294"/>
      <c r="G1" s="294"/>
      <c r="H1"/>
      <c r="I1"/>
      <c r="J1" s="297" t="s">
        <v>17</v>
      </c>
      <c r="K1" s="298"/>
      <c r="L1" s="298"/>
      <c r="M1" s="298"/>
      <c r="N1" s="299"/>
      <c r="AX1" s="144" t="s">
        <v>247</v>
      </c>
      <c r="AY1" s="145">
        <v>44977</v>
      </c>
      <c r="AZ1" s="146" t="s">
        <v>248</v>
      </c>
      <c r="BA1" s="147" t="s">
        <v>286</v>
      </c>
    </row>
    <row r="2" spans="1:61" ht="120" customHeight="1" x14ac:dyDescent="0.15">
      <c r="A2" s="291" t="s">
        <v>48</v>
      </c>
      <c r="B2" s="212"/>
      <c r="C2" s="292"/>
      <c r="D2" s="293"/>
      <c r="E2" s="66" t="s">
        <v>53</v>
      </c>
      <c r="F2" s="295"/>
      <c r="G2" s="296"/>
      <c r="H2"/>
      <c r="I2"/>
      <c r="J2" s="54" t="s">
        <v>15</v>
      </c>
      <c r="K2" s="226" t="s">
        <v>238</v>
      </c>
      <c r="L2" s="227"/>
      <c r="M2" s="227"/>
      <c r="N2" s="228"/>
      <c r="U2" s="67"/>
      <c r="V2" s="67"/>
      <c r="W2" s="68"/>
      <c r="X2" s="68"/>
      <c r="Y2" s="68"/>
      <c r="Z2" s="68"/>
      <c r="AA2" s="68"/>
      <c r="AB2" s="68"/>
      <c r="AC2" s="68"/>
      <c r="AD2" s="68"/>
      <c r="AE2" s="68"/>
      <c r="AF2" s="67"/>
      <c r="AG2" s="67"/>
      <c r="AH2" s="67"/>
      <c r="AK2" s="68"/>
      <c r="AL2" s="68"/>
      <c r="AM2" s="68"/>
    </row>
    <row r="3" spans="1:61" ht="120" customHeight="1" thickBot="1" x14ac:dyDescent="0.2">
      <c r="A3" s="217" t="s">
        <v>294</v>
      </c>
      <c r="B3" s="218"/>
      <c r="C3" s="218"/>
      <c r="D3" s="218"/>
      <c r="E3" s="219"/>
      <c r="F3" s="69" t="s">
        <v>54</v>
      </c>
      <c r="G3" s="182"/>
      <c r="H3"/>
      <c r="I3"/>
      <c r="J3" s="54" t="s">
        <v>16</v>
      </c>
      <c r="K3" s="226" t="s">
        <v>236</v>
      </c>
      <c r="L3" s="227"/>
      <c r="M3" s="227"/>
      <c r="N3" s="228"/>
      <c r="T3" s="68"/>
      <c r="U3" s="67"/>
      <c r="V3" s="67"/>
      <c r="X3" s="68"/>
      <c r="Y3" s="68"/>
      <c r="Z3" s="68"/>
      <c r="AA3" s="68"/>
      <c r="AB3" s="68"/>
      <c r="AC3" s="68"/>
      <c r="AD3" s="68"/>
      <c r="AE3" s="68"/>
      <c r="AF3" s="67"/>
      <c r="AG3" s="67"/>
      <c r="AH3" s="67"/>
    </row>
    <row r="4" spans="1:61" ht="120" customHeight="1" thickBot="1" x14ac:dyDescent="0.2">
      <c r="A4" s="220"/>
      <c r="B4" s="221"/>
      <c r="C4" s="221"/>
      <c r="D4" s="221"/>
      <c r="E4" s="222"/>
      <c r="F4" s="70" t="s">
        <v>55</v>
      </c>
      <c r="G4" s="70">
        <f>COUNTIF($B$13:$B$312,"印刷機械")</f>
        <v>0</v>
      </c>
      <c r="H4"/>
      <c r="I4"/>
      <c r="J4" s="55" t="s">
        <v>21</v>
      </c>
      <c r="K4" s="229" t="s">
        <v>18</v>
      </c>
      <c r="L4" s="230"/>
      <c r="M4" s="230"/>
      <c r="N4" s="231"/>
      <c r="T4" s="68"/>
      <c r="U4" s="67"/>
      <c r="V4" s="67"/>
      <c r="AF4" s="67"/>
      <c r="AG4" s="67"/>
      <c r="AH4" s="67"/>
      <c r="AN4" s="149" t="s">
        <v>24</v>
      </c>
      <c r="AO4" s="3">
        <f>COUNTIF(AN13:AN312,"OK")</f>
        <v>0</v>
      </c>
    </row>
    <row r="5" spans="1:61" s="2" customFormat="1" ht="90" customHeight="1" thickBot="1" x14ac:dyDescent="0.2">
      <c r="A5" s="71"/>
      <c r="B5" s="72"/>
      <c r="C5" s="72"/>
      <c r="D5" s="72"/>
      <c r="E5" s="72"/>
      <c r="F5" s="72"/>
      <c r="G5" s="72"/>
      <c r="M5" s="72"/>
      <c r="N5" s="72"/>
      <c r="O5" s="72"/>
      <c r="P5" s="72"/>
      <c r="Q5" s="72"/>
      <c r="R5" s="72"/>
      <c r="S5" s="72"/>
      <c r="T5" s="72"/>
      <c r="U5" s="72"/>
      <c r="V5" s="72"/>
      <c r="W5" s="72"/>
      <c r="X5" s="72"/>
      <c r="Y5" s="72"/>
      <c r="Z5" s="72"/>
      <c r="AA5" s="72"/>
      <c r="AB5" s="72"/>
      <c r="AC5" s="72"/>
      <c r="AD5" s="72"/>
      <c r="AE5" s="72"/>
      <c r="AF5" s="72"/>
      <c r="AG5" s="72"/>
      <c r="AH5" s="72"/>
      <c r="AI5" s="72"/>
      <c r="AJ5" s="143"/>
      <c r="AK5" s="72"/>
      <c r="AL5" s="72"/>
      <c r="AM5" s="72"/>
    </row>
    <row r="6" spans="1:61" s="4" customFormat="1" ht="36" customHeight="1" x14ac:dyDescent="0.15">
      <c r="A6" s="56" t="s">
        <v>22</v>
      </c>
      <c r="B6" s="77">
        <f>COLUMN()-1</f>
        <v>1</v>
      </c>
      <c r="C6" s="77">
        <f t="shared" ref="C6:AC6" si="0">COLUMN()-1</f>
        <v>2</v>
      </c>
      <c r="D6" s="77">
        <f t="shared" si="0"/>
        <v>3</v>
      </c>
      <c r="E6" s="57">
        <f t="shared" si="0"/>
        <v>4</v>
      </c>
      <c r="F6" s="77">
        <f t="shared" si="0"/>
        <v>5</v>
      </c>
      <c r="G6" s="77">
        <f t="shared" si="0"/>
        <v>6</v>
      </c>
      <c r="H6" s="77">
        <f t="shared" si="0"/>
        <v>7</v>
      </c>
      <c r="I6" s="57">
        <f t="shared" si="0"/>
        <v>8</v>
      </c>
      <c r="J6" s="57">
        <f t="shared" si="0"/>
        <v>9</v>
      </c>
      <c r="K6" s="57">
        <f t="shared" si="0"/>
        <v>10</v>
      </c>
      <c r="L6" s="57">
        <f t="shared" si="0"/>
        <v>11</v>
      </c>
      <c r="M6" s="57">
        <f t="shared" si="0"/>
        <v>12</v>
      </c>
      <c r="N6" s="57">
        <f t="shared" si="0"/>
        <v>13</v>
      </c>
      <c r="O6" s="57">
        <f t="shared" si="0"/>
        <v>14</v>
      </c>
      <c r="P6" s="57">
        <f t="shared" si="0"/>
        <v>15</v>
      </c>
      <c r="Q6" s="57">
        <f t="shared" si="0"/>
        <v>16</v>
      </c>
      <c r="R6" s="57">
        <f t="shared" si="0"/>
        <v>17</v>
      </c>
      <c r="S6" s="57">
        <f t="shared" si="0"/>
        <v>18</v>
      </c>
      <c r="T6" s="57">
        <f t="shared" si="0"/>
        <v>19</v>
      </c>
      <c r="U6" s="57">
        <f t="shared" si="0"/>
        <v>20</v>
      </c>
      <c r="V6" s="57">
        <f t="shared" si="0"/>
        <v>21</v>
      </c>
      <c r="W6" s="57">
        <f t="shared" si="0"/>
        <v>22</v>
      </c>
      <c r="X6" s="57">
        <f t="shared" si="0"/>
        <v>23</v>
      </c>
      <c r="Y6" s="57">
        <f t="shared" si="0"/>
        <v>24</v>
      </c>
      <c r="Z6" s="57">
        <f t="shared" si="0"/>
        <v>25</v>
      </c>
      <c r="AA6" s="57">
        <f t="shared" si="0"/>
        <v>26</v>
      </c>
      <c r="AB6" s="57">
        <f t="shared" si="0"/>
        <v>27</v>
      </c>
      <c r="AC6" s="207">
        <f t="shared" si="0"/>
        <v>28</v>
      </c>
      <c r="AD6" s="208"/>
      <c r="AE6" s="57">
        <f>COLUMN()-2</f>
        <v>29</v>
      </c>
      <c r="AF6" s="57">
        <f t="shared" ref="AF6:AJ6" si="1">COLUMN()-2</f>
        <v>30</v>
      </c>
      <c r="AG6" s="57">
        <f t="shared" si="1"/>
        <v>31</v>
      </c>
      <c r="AH6" s="57">
        <f t="shared" si="1"/>
        <v>32</v>
      </c>
      <c r="AI6" s="120">
        <f t="shared" si="1"/>
        <v>33</v>
      </c>
      <c r="AJ6" s="139">
        <f t="shared" si="1"/>
        <v>34</v>
      </c>
      <c r="AK6" s="280" t="s">
        <v>308</v>
      </c>
      <c r="AL6" s="283" t="s">
        <v>309</v>
      </c>
      <c r="AM6" s="280" t="s">
        <v>310</v>
      </c>
      <c r="AN6" s="259" t="s">
        <v>14</v>
      </c>
      <c r="AO6" s="260"/>
    </row>
    <row r="7" spans="1:61" s="4" customFormat="1" ht="39" x14ac:dyDescent="0.15">
      <c r="A7" s="11" t="s">
        <v>8</v>
      </c>
      <c r="B7" s="78" t="s">
        <v>9</v>
      </c>
      <c r="C7" s="78" t="s">
        <v>9</v>
      </c>
      <c r="D7" s="78" t="s">
        <v>9</v>
      </c>
      <c r="E7" s="12" t="s">
        <v>65</v>
      </c>
      <c r="F7" s="78" t="s">
        <v>251</v>
      </c>
      <c r="G7" s="78" t="s">
        <v>9</v>
      </c>
      <c r="H7" s="78" t="s">
        <v>9</v>
      </c>
      <c r="I7" s="12" t="s">
        <v>65</v>
      </c>
      <c r="J7" s="12" t="s">
        <v>65</v>
      </c>
      <c r="K7" s="12" t="s">
        <v>65</v>
      </c>
      <c r="L7" s="12" t="s">
        <v>65</v>
      </c>
      <c r="M7" s="12" t="s">
        <v>10</v>
      </c>
      <c r="N7" s="12" t="s">
        <v>10</v>
      </c>
      <c r="O7" s="118" t="s">
        <v>10</v>
      </c>
      <c r="P7" s="12" t="s">
        <v>10</v>
      </c>
      <c r="Q7" s="118" t="s">
        <v>10</v>
      </c>
      <c r="R7" s="12" t="s">
        <v>10</v>
      </c>
      <c r="S7" s="12" t="s">
        <v>10</v>
      </c>
      <c r="T7" s="12" t="s">
        <v>10</v>
      </c>
      <c r="U7" s="12" t="s">
        <v>10</v>
      </c>
      <c r="V7" s="12" t="s">
        <v>10</v>
      </c>
      <c r="W7" s="12" t="s">
        <v>41</v>
      </c>
      <c r="X7" s="12" t="s">
        <v>41</v>
      </c>
      <c r="Y7" s="265" t="s">
        <v>10</v>
      </c>
      <c r="Z7" s="266"/>
      <c r="AA7" s="265" t="s">
        <v>41</v>
      </c>
      <c r="AB7" s="267"/>
      <c r="AC7" s="267"/>
      <c r="AD7" s="267"/>
      <c r="AE7" s="267"/>
      <c r="AF7" s="266"/>
      <c r="AG7" s="12" t="s">
        <v>10</v>
      </c>
      <c r="AH7" s="12" t="s">
        <v>10</v>
      </c>
      <c r="AI7" s="121" t="s">
        <v>65</v>
      </c>
      <c r="AJ7" s="140" t="s">
        <v>10</v>
      </c>
      <c r="AK7" s="281"/>
      <c r="AL7" s="284"/>
      <c r="AM7" s="281"/>
      <c r="AN7" s="261"/>
      <c r="AO7" s="262"/>
    </row>
    <row r="8" spans="1:61" s="4" customFormat="1" ht="31.5" customHeight="1" thickBot="1" x14ac:dyDescent="0.2">
      <c r="A8" s="142" t="s">
        <v>56</v>
      </c>
      <c r="B8" s="14" t="s">
        <v>23</v>
      </c>
      <c r="C8" s="13" t="s">
        <v>12</v>
      </c>
      <c r="D8" s="14" t="s">
        <v>23</v>
      </c>
      <c r="E8" s="14" t="s">
        <v>23</v>
      </c>
      <c r="F8" s="13" t="s">
        <v>12</v>
      </c>
      <c r="G8" s="13" t="s">
        <v>12</v>
      </c>
      <c r="H8" s="13" t="s">
        <v>12</v>
      </c>
      <c r="I8" s="13" t="s">
        <v>12</v>
      </c>
      <c r="J8" s="13" t="s">
        <v>285</v>
      </c>
      <c r="K8" s="13" t="s">
        <v>285</v>
      </c>
      <c r="L8" s="13" t="s">
        <v>285</v>
      </c>
      <c r="M8" s="13" t="s">
        <v>12</v>
      </c>
      <c r="N8" s="13" t="s">
        <v>12</v>
      </c>
      <c r="O8" s="13" t="s">
        <v>12</v>
      </c>
      <c r="P8" s="13" t="s">
        <v>12</v>
      </c>
      <c r="Q8" s="13" t="s">
        <v>12</v>
      </c>
      <c r="R8" s="14" t="s">
        <v>23</v>
      </c>
      <c r="S8" s="13" t="s">
        <v>12</v>
      </c>
      <c r="T8" s="13" t="s">
        <v>12</v>
      </c>
      <c r="U8" s="14" t="s">
        <v>23</v>
      </c>
      <c r="V8" s="13" t="s">
        <v>12</v>
      </c>
      <c r="W8" s="14" t="s">
        <v>23</v>
      </c>
      <c r="X8" s="14" t="s">
        <v>23</v>
      </c>
      <c r="Y8" s="268" t="s">
        <v>12</v>
      </c>
      <c r="Z8" s="269"/>
      <c r="AA8" s="64" t="s">
        <v>38</v>
      </c>
      <c r="AB8" s="65" t="s">
        <v>38</v>
      </c>
      <c r="AC8" s="270" t="s">
        <v>39</v>
      </c>
      <c r="AD8" s="271"/>
      <c r="AE8" s="64" t="s">
        <v>38</v>
      </c>
      <c r="AF8" s="119" t="s">
        <v>39</v>
      </c>
      <c r="AG8" s="122" t="s">
        <v>256</v>
      </c>
      <c r="AH8" s="93" t="s">
        <v>13</v>
      </c>
      <c r="AI8" s="122" t="s">
        <v>256</v>
      </c>
      <c r="AJ8" s="141" t="s">
        <v>13</v>
      </c>
      <c r="AK8" s="281"/>
      <c r="AL8" s="284"/>
      <c r="AM8" s="281"/>
      <c r="AN8" s="261"/>
      <c r="AO8" s="262"/>
    </row>
    <row r="9" spans="1:61" s="4" customFormat="1" ht="35.25" customHeight="1" x14ac:dyDescent="0.15">
      <c r="A9" s="232" t="s">
        <v>11</v>
      </c>
      <c r="B9" s="235" t="s">
        <v>58</v>
      </c>
      <c r="C9" s="235" t="s">
        <v>59</v>
      </c>
      <c r="D9" s="241" t="s">
        <v>48</v>
      </c>
      <c r="E9" s="242" t="s">
        <v>335</v>
      </c>
      <c r="F9" s="235" t="s">
        <v>252</v>
      </c>
      <c r="G9" s="241" t="s">
        <v>0</v>
      </c>
      <c r="H9" s="241" t="s">
        <v>2</v>
      </c>
      <c r="I9" s="247" t="s">
        <v>297</v>
      </c>
      <c r="J9" s="242" t="s">
        <v>283</v>
      </c>
      <c r="K9" s="242" t="s">
        <v>293</v>
      </c>
      <c r="L9" s="242" t="s">
        <v>284</v>
      </c>
      <c r="M9" s="250" t="s">
        <v>60</v>
      </c>
      <c r="N9" s="251"/>
      <c r="O9" s="250" t="s">
        <v>49</v>
      </c>
      <c r="P9" s="254"/>
      <c r="Q9" s="250" t="s">
        <v>50</v>
      </c>
      <c r="R9" s="254"/>
      <c r="S9" s="256" t="s">
        <v>61</v>
      </c>
      <c r="T9" s="256" t="s">
        <v>62</v>
      </c>
      <c r="U9" s="238" t="s">
        <v>253</v>
      </c>
      <c r="V9" s="247" t="s">
        <v>63</v>
      </c>
      <c r="W9" s="242" t="s">
        <v>34</v>
      </c>
      <c r="X9" s="242" t="s">
        <v>35</v>
      </c>
      <c r="Y9" s="289" t="s">
        <v>40</v>
      </c>
      <c r="Z9" s="290"/>
      <c r="AA9" s="287" t="s">
        <v>254</v>
      </c>
      <c r="AB9" s="287"/>
      <c r="AC9" s="287"/>
      <c r="AD9" s="287"/>
      <c r="AE9" s="287"/>
      <c r="AF9" s="288"/>
      <c r="AG9" s="242" t="s">
        <v>299</v>
      </c>
      <c r="AH9" s="247" t="s">
        <v>255</v>
      </c>
      <c r="AI9" s="272" t="s">
        <v>66</v>
      </c>
      <c r="AJ9" s="274" t="s">
        <v>1</v>
      </c>
      <c r="AK9" s="281"/>
      <c r="AL9" s="284"/>
      <c r="AM9" s="281"/>
      <c r="AN9" s="261"/>
      <c r="AO9" s="262"/>
    </row>
    <row r="10" spans="1:61" s="4" customFormat="1" ht="30" customHeight="1" x14ac:dyDescent="0.15">
      <c r="A10" s="233"/>
      <c r="B10" s="236"/>
      <c r="C10" s="236"/>
      <c r="D10" s="236"/>
      <c r="E10" s="243"/>
      <c r="F10" s="245"/>
      <c r="G10" s="236"/>
      <c r="H10" s="236"/>
      <c r="I10" s="248"/>
      <c r="J10" s="243"/>
      <c r="K10" s="243"/>
      <c r="L10" s="243"/>
      <c r="M10" s="252"/>
      <c r="N10" s="253"/>
      <c r="O10" s="252"/>
      <c r="P10" s="255"/>
      <c r="Q10" s="252"/>
      <c r="R10" s="255"/>
      <c r="S10" s="257"/>
      <c r="T10" s="257"/>
      <c r="U10" s="239"/>
      <c r="V10" s="278"/>
      <c r="W10" s="286"/>
      <c r="X10" s="286"/>
      <c r="Y10" s="289"/>
      <c r="Z10" s="290"/>
      <c r="AA10" s="276" t="s">
        <v>64</v>
      </c>
      <c r="AB10" s="276" t="s">
        <v>44</v>
      </c>
      <c r="AC10" s="276"/>
      <c r="AD10" s="276" t="s">
        <v>42</v>
      </c>
      <c r="AE10" s="276" t="s">
        <v>37</v>
      </c>
      <c r="AF10" s="277"/>
      <c r="AG10" s="286"/>
      <c r="AH10" s="278"/>
      <c r="AI10" s="273"/>
      <c r="AJ10" s="274"/>
      <c r="AK10" s="281"/>
      <c r="AL10" s="284"/>
      <c r="AM10" s="281"/>
      <c r="AN10" s="263"/>
      <c r="AO10" s="264"/>
      <c r="AQ10" s="5" t="s">
        <v>311</v>
      </c>
    </row>
    <row r="11" spans="1:61" s="4" customFormat="1" ht="76.5" customHeight="1" x14ac:dyDescent="0.15">
      <c r="A11" s="234"/>
      <c r="B11" s="237"/>
      <c r="C11" s="237"/>
      <c r="D11" s="237"/>
      <c r="E11" s="244"/>
      <c r="F11" s="246"/>
      <c r="G11" s="237"/>
      <c r="H11" s="237"/>
      <c r="I11" s="249"/>
      <c r="J11" s="244"/>
      <c r="K11" s="244"/>
      <c r="L11" s="244"/>
      <c r="M11" s="16" t="s">
        <v>57</v>
      </c>
      <c r="N11" s="16" t="s">
        <v>5</v>
      </c>
      <c r="O11" s="17" t="s">
        <v>336</v>
      </c>
      <c r="P11" s="16" t="s">
        <v>3</v>
      </c>
      <c r="Q11" s="17" t="s">
        <v>337</v>
      </c>
      <c r="R11" s="15" t="s">
        <v>3</v>
      </c>
      <c r="S11" s="258"/>
      <c r="T11" s="258"/>
      <c r="U11" s="240"/>
      <c r="V11" s="279"/>
      <c r="W11" s="287"/>
      <c r="X11" s="287"/>
      <c r="Y11" s="47" t="s">
        <v>259</v>
      </c>
      <c r="Z11" s="48" t="s">
        <v>3</v>
      </c>
      <c r="AA11" s="276"/>
      <c r="AB11" s="47" t="s">
        <v>259</v>
      </c>
      <c r="AC11" s="48" t="s">
        <v>3</v>
      </c>
      <c r="AD11" s="276"/>
      <c r="AE11" s="47" t="s">
        <v>259</v>
      </c>
      <c r="AF11" s="59" t="s">
        <v>3</v>
      </c>
      <c r="AG11" s="287"/>
      <c r="AH11" s="279"/>
      <c r="AI11" s="258"/>
      <c r="AJ11" s="275"/>
      <c r="AK11" s="282"/>
      <c r="AL11" s="285"/>
      <c r="AM11" s="282"/>
      <c r="AN11" s="18" t="s">
        <v>4</v>
      </c>
      <c r="AO11" s="19" t="s">
        <v>1</v>
      </c>
      <c r="AQ11" s="148">
        <f>IF(AND($G$4&gt;0,OR($C$2="",$F$2="",$G$3="")),1,0)</f>
        <v>0</v>
      </c>
      <c r="AT11" s="196" t="s">
        <v>318</v>
      </c>
      <c r="AU11" s="196"/>
      <c r="AV11" s="196"/>
      <c r="AW11" s="196"/>
      <c r="BC11" s="196" t="s">
        <v>327</v>
      </c>
      <c r="BD11" s="196"/>
      <c r="BE11" s="196"/>
      <c r="BF11" s="196"/>
    </row>
    <row r="12" spans="1:61" s="4" customFormat="1" ht="34.5" customHeight="1" x14ac:dyDescent="0.15">
      <c r="A12" s="40" t="s">
        <v>6</v>
      </c>
      <c r="B12" s="85" t="s">
        <v>31</v>
      </c>
      <c r="C12" s="41" t="s">
        <v>249</v>
      </c>
      <c r="D12" s="86" t="s">
        <v>332</v>
      </c>
      <c r="E12" s="86" t="s">
        <v>244</v>
      </c>
      <c r="F12" s="42">
        <v>20</v>
      </c>
      <c r="G12" s="43" t="s">
        <v>32</v>
      </c>
      <c r="H12" s="43" t="s">
        <v>302</v>
      </c>
      <c r="I12" s="150" t="s">
        <v>306</v>
      </c>
      <c r="J12" s="43" t="s">
        <v>267</v>
      </c>
      <c r="K12" s="318"/>
      <c r="L12" s="43" t="s">
        <v>7</v>
      </c>
      <c r="M12" s="42" t="s">
        <v>45</v>
      </c>
      <c r="N12" s="43" t="s">
        <v>33</v>
      </c>
      <c r="O12" s="44">
        <v>10000</v>
      </c>
      <c r="P12" s="43" t="s">
        <v>43</v>
      </c>
      <c r="Q12" s="44">
        <v>15000</v>
      </c>
      <c r="R12" s="86" t="str">
        <f t="shared" ref="R12" si="2">IF(P12="","",P12)</f>
        <v>枚/h</v>
      </c>
      <c r="S12" s="42">
        <v>2010</v>
      </c>
      <c r="T12" s="42">
        <v>2018</v>
      </c>
      <c r="U12" s="26">
        <f>IF($O12="","",ROUNDDOWN((ABS($O12-$Q12)/$O12)/($T12-$S12)*100,1))</f>
        <v>6.2</v>
      </c>
      <c r="V12" s="44" t="s">
        <v>7</v>
      </c>
      <c r="W12" s="87" t="str">
        <f>Y12&amp;Z12</f>
        <v>15000枚/h</v>
      </c>
      <c r="X12" s="87" t="str">
        <f>AA12&amp;AB12&amp;AC12&amp;AD12&amp;AE12&amp;AF12</f>
        <v>(最大印刷寸法)1000mm×1000mm</v>
      </c>
      <c r="Y12" s="153">
        <v>15000</v>
      </c>
      <c r="Z12" s="49" t="s">
        <v>36</v>
      </c>
      <c r="AA12" s="42" t="s">
        <v>250</v>
      </c>
      <c r="AB12" s="153">
        <v>1000</v>
      </c>
      <c r="AC12" s="88" t="str">
        <f t="shared" ref="AC12" si="3">IF(AA12="","",IF(AA12="(最大紙幅)","mmロール紙","mm"))</f>
        <v>mm</v>
      </c>
      <c r="AD12" s="86" t="str">
        <f>IF(AA12="","",IF(AC12="mmロール紙","","×"))</f>
        <v>×</v>
      </c>
      <c r="AE12" s="153">
        <v>1000</v>
      </c>
      <c r="AF12" s="89" t="str">
        <f>IF(AC12="mm","mm","")</f>
        <v>mm</v>
      </c>
      <c r="AG12" s="42" t="s">
        <v>304</v>
      </c>
      <c r="AH12" s="150">
        <v>820</v>
      </c>
      <c r="AI12" s="181" t="s">
        <v>334</v>
      </c>
      <c r="AJ12" s="61"/>
      <c r="AK12" s="190"/>
      <c r="AL12" s="191"/>
      <c r="AM12" s="190"/>
      <c r="AN12" s="183" t="s">
        <v>25</v>
      </c>
      <c r="AO12" s="46"/>
      <c r="AQ12" s="5" t="s">
        <v>317</v>
      </c>
      <c r="AR12" s="5" t="s">
        <v>312</v>
      </c>
      <c r="AS12" s="5" t="s">
        <v>313</v>
      </c>
      <c r="AT12" s="5" t="s">
        <v>329</v>
      </c>
      <c r="AU12" s="5" t="s">
        <v>319</v>
      </c>
      <c r="AV12" s="5" t="s">
        <v>320</v>
      </c>
      <c r="AW12" s="5" t="s">
        <v>321</v>
      </c>
      <c r="AX12" s="5" t="s">
        <v>314</v>
      </c>
      <c r="AY12" s="5" t="s">
        <v>315</v>
      </c>
      <c r="AZ12" s="5" t="s">
        <v>213</v>
      </c>
      <c r="BA12" s="5" t="s">
        <v>325</v>
      </c>
      <c r="BB12" s="5" t="s">
        <v>326</v>
      </c>
      <c r="BC12" s="5" t="s">
        <v>328</v>
      </c>
      <c r="BD12" s="5" t="s">
        <v>322</v>
      </c>
      <c r="BE12" s="5" t="s">
        <v>323</v>
      </c>
      <c r="BF12" s="5" t="s">
        <v>324</v>
      </c>
      <c r="BG12" s="5" t="s">
        <v>316</v>
      </c>
      <c r="BH12" s="6" t="s">
        <v>19</v>
      </c>
      <c r="BI12" s="6" t="s">
        <v>20</v>
      </c>
    </row>
    <row r="13" spans="1:61" s="4" customFormat="1" ht="34.5" customHeight="1" x14ac:dyDescent="0.15">
      <c r="A13" s="74">
        <f t="shared" ref="A13:A76" si="4">ROW()-12</f>
        <v>1</v>
      </c>
      <c r="B13" s="80" t="str">
        <f>IF($C13="","","印刷機械")</f>
        <v/>
      </c>
      <c r="C13" s="20"/>
      <c r="D13" s="21" t="str">
        <f>IF($C$2="","",IF($B13&lt;&gt;"",$C$2,""))</f>
        <v/>
      </c>
      <c r="E13" s="21" t="str">
        <f>IF($F$2="","",IF($B13&lt;&gt;"",$F$2,""))</f>
        <v/>
      </c>
      <c r="F13" s="133"/>
      <c r="G13" s="22"/>
      <c r="H13" s="22"/>
      <c r="I13" s="151"/>
      <c r="J13" s="22"/>
      <c r="K13" s="22"/>
      <c r="L13" s="22"/>
      <c r="M13" s="23"/>
      <c r="N13" s="24"/>
      <c r="O13" s="156"/>
      <c r="P13" s="24"/>
      <c r="Q13" s="156"/>
      <c r="R13" s="25" t="str">
        <f>IF(P13="","",P13)</f>
        <v/>
      </c>
      <c r="S13" s="58"/>
      <c r="T13" s="23"/>
      <c r="U13" s="26" t="str">
        <f t="shared" ref="U13:U76" si="5">IFERROR(IF($O13="","",ROUNDDOWN((ABS($O13-$Q13)/$O13)/IF($T13="","",IF(($T13-$S13)=0,1,($T13-$S13)))*100,1)),"")</f>
        <v/>
      </c>
      <c r="V13" s="27"/>
      <c r="W13" s="28" t="str">
        <f>Y13&amp;Z13</f>
        <v/>
      </c>
      <c r="X13" s="28" t="str">
        <f>AA13&amp;AB13&amp;AC13&amp;AD13&amp;AE13&amp;AF13</f>
        <v/>
      </c>
      <c r="Y13" s="154"/>
      <c r="Z13" s="50"/>
      <c r="AA13" s="29"/>
      <c r="AB13" s="154"/>
      <c r="AC13" s="52" t="str">
        <f>IF(AA13="","",IF(AA13="(最大紙幅)","mmロール紙","mm"))</f>
        <v/>
      </c>
      <c r="AD13" s="30" t="str">
        <f>IF(AA13="","",IF(AC13="mmロール紙","","×"))</f>
        <v/>
      </c>
      <c r="AE13" s="154"/>
      <c r="AF13" s="60" t="str">
        <f>IF(AC13="mm","mm","")</f>
        <v/>
      </c>
      <c r="AG13" s="205"/>
      <c r="AH13" s="151"/>
      <c r="AI13" s="137"/>
      <c r="AJ13" s="62"/>
      <c r="AK13" s="186"/>
      <c r="AL13" s="187"/>
      <c r="AM13" s="186"/>
      <c r="AN13" s="184"/>
      <c r="AO13" s="135"/>
      <c r="AQ13" s="148">
        <f>IF(AND($C13&lt;&gt;"",OR(F13="",G13="",H13="",I13="",M13="",N13="",O13="",P13="",Q13="",S13="",T13="",V13="",Y13="",Z13="",AA13="",AB13="")),1,0)</f>
        <v>0</v>
      </c>
      <c r="AR13" s="148">
        <f>IF(AND(F13&gt;=20,F13&lt;=22,J13=""),1,0)</f>
        <v>0</v>
      </c>
      <c r="AS13" s="148">
        <f>IF(AND(F13&gt;=40,F13&lt;=49,K13=""),1,0)</f>
        <v>0</v>
      </c>
      <c r="AT13" s="148">
        <f t="shared" ref="AT13:AT76" si="6">IF(AND(L13="",OR(AU13,AV13,AW13)),1,0)</f>
        <v>0</v>
      </c>
      <c r="AU13" s="148" t="b">
        <f>OR(AND(F13&gt;=3,F13&lt;=14),AND(F13&gt;=23,F13&lt;=25))</f>
        <v>0</v>
      </c>
      <c r="AV13" s="148" t="b">
        <f>AND(F13&gt;=20,F13&lt;=22,J13=※編集不可※選択項目!$E$4)</f>
        <v>0</v>
      </c>
      <c r="AW13" s="148" t="b">
        <f>AND(F13&gt;=40,F13&lt;=49,K13=※編集不可※選択項目!$F$4)</f>
        <v>0</v>
      </c>
      <c r="AX13" s="148">
        <f>IF(AND($C13&lt;&gt;"",AND(AA13&lt;&gt;※編集不可※選択項目!$L$6,AE13="")),1,0)</f>
        <v>0</v>
      </c>
      <c r="AY13" s="148">
        <f>IF(AND($H13&lt;&gt;"",AND(I13=※編集不可※選択項目!$D$4,AG13="")),1,0)</f>
        <v>0</v>
      </c>
      <c r="AZ13" s="148">
        <f t="shared" ref="AZ13:AZ76" si="7">IF(AND($H13&lt;&gt;"",COUNTIF($H13,"*■*")&gt;0,$AI13=""),1,0)</f>
        <v>0</v>
      </c>
      <c r="BA13" s="148">
        <f>IF(AND($F13&gt;=1,OR($F13&lt;20,$F13&gt;22)),1,0)</f>
        <v>0</v>
      </c>
      <c r="BB13" s="148">
        <f>IF(AND($F13&gt;=1,OR($F13&lt;40,$F13&gt;49)),1,0)</f>
        <v>0</v>
      </c>
      <c r="BC13" s="148">
        <f t="shared" ref="BC13:BC76" si="8">IF(AND($F13&gt;=1,OR(BD13,BE13,BF13)),1,0)</f>
        <v>0</v>
      </c>
      <c r="BD13" s="148" t="b">
        <f>OR($F13&lt;3,AND($F13&gt;14,$F13&lt;20),AND($F13&gt;25,$F13&lt;40),$F13&gt;49)</f>
        <v>1</v>
      </c>
      <c r="BE13" s="148" t="b">
        <f>AND($F13&gt;=20,$F13&lt;=22,$J13&lt;&gt;※編集不可※選択項目!$E$4)</f>
        <v>0</v>
      </c>
      <c r="BF13" s="148" t="b">
        <f>AND($F13&gt;=40,$F13&lt;=49,$K13&lt;&gt;※編集不可※選択項目!$F$4)</f>
        <v>0</v>
      </c>
      <c r="BG13" s="148" t="str">
        <f>IF(H13="","",TEXT(H13,"G/標準"))</f>
        <v/>
      </c>
      <c r="BH13" s="8">
        <f t="shared" ref="BH13" si="9">IF(BG13="",0,COUNTIF($BG$13:$BG$1048576,BG13))</f>
        <v>0</v>
      </c>
      <c r="BI13" s="8">
        <f>IF(U13&lt;1,1,0)</f>
        <v>0</v>
      </c>
    </row>
    <row r="14" spans="1:61" s="4" customFormat="1" ht="34.5" customHeight="1" x14ac:dyDescent="0.15">
      <c r="A14" s="74">
        <f t="shared" si="4"/>
        <v>2</v>
      </c>
      <c r="B14" s="80" t="str">
        <f t="shared" ref="B14:B77" si="10">IF($C14="","","印刷機械")</f>
        <v/>
      </c>
      <c r="C14" s="20"/>
      <c r="D14" s="21" t="str">
        <f t="shared" ref="D14:D77" si="11">IF($C$2="","",IF($B14&lt;&gt;"",$C$2,""))</f>
        <v/>
      </c>
      <c r="E14" s="21" t="str">
        <f t="shared" ref="E14:E77" si="12">IF($F$2="","",IF($B14&lt;&gt;"",$F$2,""))</f>
        <v/>
      </c>
      <c r="F14" s="133"/>
      <c r="G14" s="22"/>
      <c r="H14" s="22"/>
      <c r="I14" s="151"/>
      <c r="J14" s="22"/>
      <c r="K14" s="22"/>
      <c r="L14" s="22"/>
      <c r="M14" s="23"/>
      <c r="N14" s="24"/>
      <c r="O14" s="156"/>
      <c r="P14" s="24"/>
      <c r="Q14" s="156"/>
      <c r="R14" s="25" t="str">
        <f t="shared" ref="R14:R77" si="13">IF(P14="","",P14)</f>
        <v/>
      </c>
      <c r="S14" s="58"/>
      <c r="T14" s="23"/>
      <c r="U14" s="26" t="str">
        <f t="shared" si="5"/>
        <v/>
      </c>
      <c r="V14" s="27"/>
      <c r="W14" s="28" t="str">
        <f t="shared" ref="W14:W77" si="14">Y14&amp;Z14</f>
        <v/>
      </c>
      <c r="X14" s="28" t="str">
        <f t="shared" ref="X14:X77" si="15">AA14&amp;AB14&amp;AC14&amp;AD14&amp;AE14&amp;AF14</f>
        <v/>
      </c>
      <c r="Y14" s="154"/>
      <c r="Z14" s="50"/>
      <c r="AA14" s="29"/>
      <c r="AB14" s="161"/>
      <c r="AC14" s="52" t="str">
        <f t="shared" ref="AC14:AC77" si="16">IF(AA14="","",IF(AA14="(最大紙幅)","mmロール紙","mm"))</f>
        <v/>
      </c>
      <c r="AD14" s="30" t="str">
        <f t="shared" ref="AD14:AD77" si="17">IF(AA14="","",IF(AC14="mmロール紙","","×"))</f>
        <v/>
      </c>
      <c r="AE14" s="154"/>
      <c r="AF14" s="60" t="str">
        <f t="shared" ref="AF14:AF77" si="18">IF(AC14="mm","mm","")</f>
        <v/>
      </c>
      <c r="AG14" s="205"/>
      <c r="AH14" s="151"/>
      <c r="AI14" s="137"/>
      <c r="AJ14" s="62"/>
      <c r="AK14" s="186"/>
      <c r="AL14" s="187"/>
      <c r="AM14" s="186"/>
      <c r="AN14" s="184"/>
      <c r="AO14" s="135"/>
      <c r="AQ14" s="148">
        <f t="shared" ref="AQ14:AQ77" si="19">IF(AND($C14&lt;&gt;"",OR(F14="",G14="",H14="",I14="",M14="",N14="",O14="",P14="",Q14="",S14="",T14="",V14="",Y14="",Z14="",AA14="",AB14="")),1,0)</f>
        <v>0</v>
      </c>
      <c r="AR14" s="148">
        <f t="shared" ref="AR14:AR77" si="20">IF(AND(F14&gt;=20,F14&lt;=22,J14=""),1,0)</f>
        <v>0</v>
      </c>
      <c r="AS14" s="148">
        <f t="shared" ref="AS14:AS77" si="21">IF(AND(F14&gt;=40,F14&lt;=49,K14=""),1,0)</f>
        <v>0</v>
      </c>
      <c r="AT14" s="148">
        <f t="shared" si="6"/>
        <v>0</v>
      </c>
      <c r="AU14" s="148" t="b">
        <f t="shared" ref="AU14:AU77" si="22">OR(AND(F14&gt;=3,F14&lt;=14),AND(F14&gt;=23,F14&lt;=25))</f>
        <v>0</v>
      </c>
      <c r="AV14" s="148" t="b">
        <f>AND(F14&gt;=20,F14&lt;=22,J14=※編集不可※選択項目!$E$4)</f>
        <v>0</v>
      </c>
      <c r="AW14" s="148" t="b">
        <f>AND(F14&gt;=40,F14&lt;=49,K14=※編集不可※選択項目!$F$4)</f>
        <v>0</v>
      </c>
      <c r="AX14" s="148">
        <f>IF(AND($C14&lt;&gt;"",AND(AA14&lt;&gt;※編集不可※選択項目!$L$6,AE14="")),1,0)</f>
        <v>0</v>
      </c>
      <c r="AY14" s="148">
        <f>IF(AND($H14&lt;&gt;"",AND(I14=※編集不可※選択項目!$D$4,AG14="")),1,0)</f>
        <v>0</v>
      </c>
      <c r="AZ14" s="148">
        <f t="shared" si="7"/>
        <v>0</v>
      </c>
      <c r="BA14" s="148">
        <f t="shared" ref="BA14:BA77" si="23">IF(AND($F14&gt;=1,OR($F14&lt;20,$F14&gt;22)),1,0)</f>
        <v>0</v>
      </c>
      <c r="BB14" s="148">
        <f t="shared" ref="BB14:BB77" si="24">IF(AND($F14&gt;=1,OR($F14&lt;40,$F14&gt;49)),1,0)</f>
        <v>0</v>
      </c>
      <c r="BC14" s="148">
        <f t="shared" si="8"/>
        <v>0</v>
      </c>
      <c r="BD14" s="148" t="b">
        <f t="shared" ref="BD14:BD77" si="25">OR($F14&lt;3,AND($F14&gt;14,$F14&lt;20),AND($F14&gt;25,$F14&lt;40),$F14&gt;49)</f>
        <v>1</v>
      </c>
      <c r="BE14" s="148" t="b">
        <f>AND($F14&gt;=20,$F14&lt;=22,$J14&lt;&gt;※編集不可※選択項目!$E$4)</f>
        <v>0</v>
      </c>
      <c r="BF14" s="148" t="b">
        <f>AND($F14&gt;=40,$F14&lt;=49,$K14&lt;&gt;※編集不可※選択項目!$F$4)</f>
        <v>0</v>
      </c>
      <c r="BG14" s="148" t="str">
        <f t="shared" ref="BG14:BG77" si="26">IF(H14="","",TEXT(H14,"G/標準"))</f>
        <v/>
      </c>
      <c r="BH14" s="8">
        <f t="shared" ref="BH14:BH77" si="27">IF(BG14="",0,COUNTIF($BG$13:$BG$1048576,BG14))</f>
        <v>0</v>
      </c>
      <c r="BI14" s="8">
        <f t="shared" ref="BI14:BI77" si="28">IF(U14&lt;1,1,0)</f>
        <v>0</v>
      </c>
    </row>
    <row r="15" spans="1:61" s="4" customFormat="1" ht="34.5" customHeight="1" x14ac:dyDescent="0.15">
      <c r="A15" s="74">
        <f t="shared" si="4"/>
        <v>3</v>
      </c>
      <c r="B15" s="80" t="str">
        <f t="shared" si="10"/>
        <v/>
      </c>
      <c r="C15" s="20"/>
      <c r="D15" s="21" t="str">
        <f t="shared" si="11"/>
        <v/>
      </c>
      <c r="E15" s="21" t="str">
        <f t="shared" si="12"/>
        <v/>
      </c>
      <c r="F15" s="133"/>
      <c r="G15" s="22"/>
      <c r="H15" s="22"/>
      <c r="I15" s="151"/>
      <c r="J15" s="22"/>
      <c r="K15" s="22"/>
      <c r="L15" s="22"/>
      <c r="M15" s="23"/>
      <c r="N15" s="24"/>
      <c r="O15" s="156"/>
      <c r="P15" s="24"/>
      <c r="Q15" s="156"/>
      <c r="R15" s="25" t="str">
        <f t="shared" si="13"/>
        <v/>
      </c>
      <c r="S15" s="23"/>
      <c r="T15" s="23"/>
      <c r="U15" s="26" t="str">
        <f t="shared" si="5"/>
        <v/>
      </c>
      <c r="V15" s="27"/>
      <c r="W15" s="28" t="str">
        <f t="shared" si="14"/>
        <v/>
      </c>
      <c r="X15" s="28" t="str">
        <f t="shared" si="15"/>
        <v/>
      </c>
      <c r="Y15" s="154"/>
      <c r="Z15" s="50"/>
      <c r="AA15" s="29"/>
      <c r="AB15" s="154"/>
      <c r="AC15" s="52" t="str">
        <f t="shared" si="16"/>
        <v/>
      </c>
      <c r="AD15" s="30" t="str">
        <f t="shared" si="17"/>
        <v/>
      </c>
      <c r="AE15" s="154"/>
      <c r="AF15" s="60" t="str">
        <f t="shared" si="18"/>
        <v/>
      </c>
      <c r="AG15" s="205"/>
      <c r="AH15" s="151"/>
      <c r="AI15" s="22"/>
      <c r="AJ15" s="62"/>
      <c r="AK15" s="186"/>
      <c r="AL15" s="187"/>
      <c r="AM15" s="186"/>
      <c r="AN15" s="184"/>
      <c r="AO15" s="135"/>
      <c r="AQ15" s="148">
        <f t="shared" si="19"/>
        <v>0</v>
      </c>
      <c r="AR15" s="148">
        <f t="shared" si="20"/>
        <v>0</v>
      </c>
      <c r="AS15" s="148">
        <f t="shared" si="21"/>
        <v>0</v>
      </c>
      <c r="AT15" s="148">
        <f t="shared" si="6"/>
        <v>0</v>
      </c>
      <c r="AU15" s="148" t="b">
        <f t="shared" si="22"/>
        <v>0</v>
      </c>
      <c r="AV15" s="148" t="b">
        <f>AND(F15&gt;=20,F15&lt;=22,J15=※編集不可※選択項目!$E$4)</f>
        <v>0</v>
      </c>
      <c r="AW15" s="148" t="b">
        <f>AND(F15&gt;=40,F15&lt;=49,K15=※編集不可※選択項目!$F$4)</f>
        <v>0</v>
      </c>
      <c r="AX15" s="148">
        <f>IF(AND($C15&lt;&gt;"",AND(AA15&lt;&gt;※編集不可※選択項目!$L$6,AE15="")),1,0)</f>
        <v>0</v>
      </c>
      <c r="AY15" s="148">
        <f>IF(AND($H15&lt;&gt;"",AND(I15=※編集不可※選択項目!$D$4,AG15="")),1,0)</f>
        <v>0</v>
      </c>
      <c r="AZ15" s="148">
        <f t="shared" si="7"/>
        <v>0</v>
      </c>
      <c r="BA15" s="148">
        <f t="shared" si="23"/>
        <v>0</v>
      </c>
      <c r="BB15" s="148">
        <f t="shared" si="24"/>
        <v>0</v>
      </c>
      <c r="BC15" s="148">
        <f t="shared" si="8"/>
        <v>0</v>
      </c>
      <c r="BD15" s="148" t="b">
        <f t="shared" si="25"/>
        <v>1</v>
      </c>
      <c r="BE15" s="148" t="b">
        <f>AND($F15&gt;=20,$F15&lt;=22,$J15&lt;&gt;※編集不可※選択項目!$E$4)</f>
        <v>0</v>
      </c>
      <c r="BF15" s="148" t="b">
        <f>AND($F15&gt;=40,$F15&lt;=49,$K15&lt;&gt;※編集不可※選択項目!$F$4)</f>
        <v>0</v>
      </c>
      <c r="BG15" s="148" t="str">
        <f t="shared" si="26"/>
        <v/>
      </c>
      <c r="BH15" s="8">
        <f t="shared" si="27"/>
        <v>0</v>
      </c>
      <c r="BI15" s="8">
        <f t="shared" si="28"/>
        <v>0</v>
      </c>
    </row>
    <row r="16" spans="1:61" s="4" customFormat="1" ht="34.5" customHeight="1" x14ac:dyDescent="0.15">
      <c r="A16" s="74">
        <f t="shared" si="4"/>
        <v>4</v>
      </c>
      <c r="B16" s="80" t="str">
        <f t="shared" si="10"/>
        <v/>
      </c>
      <c r="C16" s="20"/>
      <c r="D16" s="21" t="str">
        <f t="shared" si="11"/>
        <v/>
      </c>
      <c r="E16" s="21" t="str">
        <f t="shared" si="12"/>
        <v/>
      </c>
      <c r="F16" s="133"/>
      <c r="G16" s="22"/>
      <c r="H16" s="22"/>
      <c r="I16" s="151"/>
      <c r="J16" s="22"/>
      <c r="K16" s="22"/>
      <c r="L16" s="22"/>
      <c r="M16" s="23"/>
      <c r="N16" s="24"/>
      <c r="O16" s="156"/>
      <c r="P16" s="24"/>
      <c r="Q16" s="156"/>
      <c r="R16" s="25" t="str">
        <f t="shared" si="13"/>
        <v/>
      </c>
      <c r="S16" s="23"/>
      <c r="T16" s="23"/>
      <c r="U16" s="26" t="str">
        <f t="shared" si="5"/>
        <v/>
      </c>
      <c r="V16" s="27"/>
      <c r="W16" s="28" t="str">
        <f t="shared" si="14"/>
        <v/>
      </c>
      <c r="X16" s="28" t="str">
        <f t="shared" si="15"/>
        <v/>
      </c>
      <c r="Y16" s="154"/>
      <c r="Z16" s="50"/>
      <c r="AA16" s="29"/>
      <c r="AB16" s="154"/>
      <c r="AC16" s="52" t="str">
        <f t="shared" si="16"/>
        <v/>
      </c>
      <c r="AD16" s="30" t="str">
        <f t="shared" si="17"/>
        <v/>
      </c>
      <c r="AE16" s="154"/>
      <c r="AF16" s="60" t="str">
        <f t="shared" si="18"/>
        <v/>
      </c>
      <c r="AG16" s="205"/>
      <c r="AH16" s="151"/>
      <c r="AI16" s="137"/>
      <c r="AJ16" s="62"/>
      <c r="AK16" s="186"/>
      <c r="AL16" s="187"/>
      <c r="AM16" s="186"/>
      <c r="AN16" s="184"/>
      <c r="AO16" s="135"/>
      <c r="AQ16" s="148">
        <f t="shared" si="19"/>
        <v>0</v>
      </c>
      <c r="AR16" s="148">
        <f t="shared" si="20"/>
        <v>0</v>
      </c>
      <c r="AS16" s="148">
        <f t="shared" si="21"/>
        <v>0</v>
      </c>
      <c r="AT16" s="148">
        <f t="shared" si="6"/>
        <v>0</v>
      </c>
      <c r="AU16" s="148" t="b">
        <f t="shared" si="22"/>
        <v>0</v>
      </c>
      <c r="AV16" s="148" t="b">
        <f>AND(F16&gt;=20,F16&lt;=22,J16=※編集不可※選択項目!$E$4)</f>
        <v>0</v>
      </c>
      <c r="AW16" s="148" t="b">
        <f>AND(F16&gt;=40,F16&lt;=49,K16=※編集不可※選択項目!$F$4)</f>
        <v>0</v>
      </c>
      <c r="AX16" s="148">
        <f>IF(AND($C16&lt;&gt;"",AND(AA16&lt;&gt;※編集不可※選択項目!$L$6,AE16="")),1,0)</f>
        <v>0</v>
      </c>
      <c r="AY16" s="148">
        <f>IF(AND($H16&lt;&gt;"",AND(I16=※編集不可※選択項目!$D$4,AG16="")),1,0)</f>
        <v>0</v>
      </c>
      <c r="AZ16" s="148">
        <f t="shared" si="7"/>
        <v>0</v>
      </c>
      <c r="BA16" s="148">
        <f t="shared" si="23"/>
        <v>0</v>
      </c>
      <c r="BB16" s="148">
        <f t="shared" si="24"/>
        <v>0</v>
      </c>
      <c r="BC16" s="148">
        <f t="shared" si="8"/>
        <v>0</v>
      </c>
      <c r="BD16" s="148" t="b">
        <f t="shared" si="25"/>
        <v>1</v>
      </c>
      <c r="BE16" s="148" t="b">
        <f>AND($F16&gt;=20,$F16&lt;=22,$J16&lt;&gt;※編集不可※選択項目!$E$4)</f>
        <v>0</v>
      </c>
      <c r="BF16" s="148" t="b">
        <f>AND($F16&gt;=40,$F16&lt;=49,$K16&lt;&gt;※編集不可※選択項目!$F$4)</f>
        <v>0</v>
      </c>
      <c r="BG16" s="148" t="str">
        <f t="shared" si="26"/>
        <v/>
      </c>
      <c r="BH16" s="8">
        <f t="shared" si="27"/>
        <v>0</v>
      </c>
      <c r="BI16" s="8">
        <f t="shared" si="28"/>
        <v>0</v>
      </c>
    </row>
    <row r="17" spans="1:61" s="4" customFormat="1" ht="34.5" customHeight="1" x14ac:dyDescent="0.15">
      <c r="A17" s="74">
        <f t="shared" si="4"/>
        <v>5</v>
      </c>
      <c r="B17" s="80" t="str">
        <f t="shared" si="10"/>
        <v/>
      </c>
      <c r="C17" s="20"/>
      <c r="D17" s="21" t="str">
        <f t="shared" si="11"/>
        <v/>
      </c>
      <c r="E17" s="21" t="str">
        <f t="shared" si="12"/>
        <v/>
      </c>
      <c r="F17" s="133"/>
      <c r="G17" s="22"/>
      <c r="H17" s="22"/>
      <c r="I17" s="151"/>
      <c r="J17" s="22"/>
      <c r="K17" s="22"/>
      <c r="L17" s="22"/>
      <c r="M17" s="23"/>
      <c r="N17" s="24"/>
      <c r="O17" s="156"/>
      <c r="P17" s="24"/>
      <c r="Q17" s="156"/>
      <c r="R17" s="25" t="str">
        <f t="shared" si="13"/>
        <v/>
      </c>
      <c r="S17" s="23"/>
      <c r="T17" s="23"/>
      <c r="U17" s="26" t="str">
        <f t="shared" si="5"/>
        <v/>
      </c>
      <c r="V17" s="27"/>
      <c r="W17" s="28" t="str">
        <f t="shared" si="14"/>
        <v/>
      </c>
      <c r="X17" s="28" t="str">
        <f t="shared" si="15"/>
        <v/>
      </c>
      <c r="Y17" s="154"/>
      <c r="Z17" s="50"/>
      <c r="AA17" s="29"/>
      <c r="AB17" s="154"/>
      <c r="AC17" s="52" t="str">
        <f t="shared" si="16"/>
        <v/>
      </c>
      <c r="AD17" s="30" t="str">
        <f t="shared" si="17"/>
        <v/>
      </c>
      <c r="AE17" s="154"/>
      <c r="AF17" s="60" t="str">
        <f t="shared" si="18"/>
        <v/>
      </c>
      <c r="AG17" s="205"/>
      <c r="AH17" s="151"/>
      <c r="AI17" s="137"/>
      <c r="AJ17" s="62"/>
      <c r="AK17" s="186"/>
      <c r="AL17" s="187"/>
      <c r="AM17" s="186"/>
      <c r="AN17" s="184"/>
      <c r="AO17" s="135"/>
      <c r="AQ17" s="148">
        <f t="shared" si="19"/>
        <v>0</v>
      </c>
      <c r="AR17" s="148">
        <f t="shared" si="20"/>
        <v>0</v>
      </c>
      <c r="AS17" s="148">
        <f t="shared" si="21"/>
        <v>0</v>
      </c>
      <c r="AT17" s="148">
        <f t="shared" si="6"/>
        <v>0</v>
      </c>
      <c r="AU17" s="148" t="b">
        <f t="shared" si="22"/>
        <v>0</v>
      </c>
      <c r="AV17" s="148" t="b">
        <f>AND(F17&gt;=20,F17&lt;=22,J17=※編集不可※選択項目!$E$4)</f>
        <v>0</v>
      </c>
      <c r="AW17" s="148" t="b">
        <f>AND(F17&gt;=40,F17&lt;=49,K17=※編集不可※選択項目!$F$4)</f>
        <v>0</v>
      </c>
      <c r="AX17" s="148">
        <f>IF(AND($C17&lt;&gt;"",AND(AA17&lt;&gt;※編集不可※選択項目!$L$6,AE17="")),1,0)</f>
        <v>0</v>
      </c>
      <c r="AY17" s="148">
        <f>IF(AND($H17&lt;&gt;"",AND(I17=※編集不可※選択項目!$D$4,AG17="")),1,0)</f>
        <v>0</v>
      </c>
      <c r="AZ17" s="148">
        <f t="shared" si="7"/>
        <v>0</v>
      </c>
      <c r="BA17" s="148">
        <f t="shared" si="23"/>
        <v>0</v>
      </c>
      <c r="BB17" s="148">
        <f t="shared" si="24"/>
        <v>0</v>
      </c>
      <c r="BC17" s="148">
        <f t="shared" si="8"/>
        <v>0</v>
      </c>
      <c r="BD17" s="148" t="b">
        <f t="shared" si="25"/>
        <v>1</v>
      </c>
      <c r="BE17" s="148" t="b">
        <f>AND($F17&gt;=20,$F17&lt;=22,$J17&lt;&gt;※編集不可※選択項目!$E$4)</f>
        <v>0</v>
      </c>
      <c r="BF17" s="148" t="b">
        <f>AND($F17&gt;=40,$F17&lt;=49,$K17&lt;&gt;※編集不可※選択項目!$F$4)</f>
        <v>0</v>
      </c>
      <c r="BG17" s="148" t="str">
        <f t="shared" si="26"/>
        <v/>
      </c>
      <c r="BH17" s="8">
        <f t="shared" si="27"/>
        <v>0</v>
      </c>
      <c r="BI17" s="8">
        <f t="shared" si="28"/>
        <v>0</v>
      </c>
    </row>
    <row r="18" spans="1:61" s="4" customFormat="1" ht="34.5" customHeight="1" x14ac:dyDescent="0.15">
      <c r="A18" s="74">
        <f t="shared" si="4"/>
        <v>6</v>
      </c>
      <c r="B18" s="80" t="str">
        <f t="shared" si="10"/>
        <v/>
      </c>
      <c r="C18" s="20"/>
      <c r="D18" s="21" t="str">
        <f t="shared" si="11"/>
        <v/>
      </c>
      <c r="E18" s="21" t="str">
        <f t="shared" si="12"/>
        <v/>
      </c>
      <c r="F18" s="133"/>
      <c r="G18" s="22"/>
      <c r="H18" s="22"/>
      <c r="I18" s="151"/>
      <c r="J18" s="22"/>
      <c r="K18" s="22"/>
      <c r="L18" s="22"/>
      <c r="M18" s="23"/>
      <c r="N18" s="24"/>
      <c r="O18" s="156"/>
      <c r="P18" s="24"/>
      <c r="Q18" s="156"/>
      <c r="R18" s="25" t="str">
        <f t="shared" si="13"/>
        <v/>
      </c>
      <c r="S18" s="23"/>
      <c r="T18" s="23"/>
      <c r="U18" s="26" t="str">
        <f t="shared" si="5"/>
        <v/>
      </c>
      <c r="V18" s="27"/>
      <c r="W18" s="28" t="str">
        <f t="shared" si="14"/>
        <v/>
      </c>
      <c r="X18" s="28" t="str">
        <f t="shared" si="15"/>
        <v/>
      </c>
      <c r="Y18" s="154"/>
      <c r="Z18" s="50"/>
      <c r="AA18" s="29"/>
      <c r="AB18" s="154"/>
      <c r="AC18" s="52" t="str">
        <f t="shared" si="16"/>
        <v/>
      </c>
      <c r="AD18" s="30" t="str">
        <f t="shared" si="17"/>
        <v/>
      </c>
      <c r="AE18" s="154"/>
      <c r="AF18" s="60" t="str">
        <f t="shared" si="18"/>
        <v/>
      </c>
      <c r="AG18" s="205"/>
      <c r="AH18" s="151"/>
      <c r="AI18" s="22"/>
      <c r="AJ18" s="62"/>
      <c r="AK18" s="186"/>
      <c r="AL18" s="187"/>
      <c r="AM18" s="186"/>
      <c r="AN18" s="184"/>
      <c r="AO18" s="135"/>
      <c r="AQ18" s="148">
        <f t="shared" si="19"/>
        <v>0</v>
      </c>
      <c r="AR18" s="148">
        <f t="shared" si="20"/>
        <v>0</v>
      </c>
      <c r="AS18" s="148">
        <f t="shared" si="21"/>
        <v>0</v>
      </c>
      <c r="AT18" s="148">
        <f t="shared" si="6"/>
        <v>0</v>
      </c>
      <c r="AU18" s="148" t="b">
        <f t="shared" si="22"/>
        <v>0</v>
      </c>
      <c r="AV18" s="148" t="b">
        <f>AND(F18&gt;=20,F18&lt;=22,J18=※編集不可※選択項目!$E$4)</f>
        <v>0</v>
      </c>
      <c r="AW18" s="148" t="b">
        <f>AND(F18&gt;=40,F18&lt;=49,K18=※編集不可※選択項目!$F$4)</f>
        <v>0</v>
      </c>
      <c r="AX18" s="148">
        <f>IF(AND($C18&lt;&gt;"",AND(AA18&lt;&gt;※編集不可※選択項目!$L$6,AE18="")),1,0)</f>
        <v>0</v>
      </c>
      <c r="AY18" s="148">
        <f>IF(AND($H18&lt;&gt;"",AND(I18=※編集不可※選択項目!$D$4,AG18="")),1,0)</f>
        <v>0</v>
      </c>
      <c r="AZ18" s="148">
        <f t="shared" si="7"/>
        <v>0</v>
      </c>
      <c r="BA18" s="148">
        <f t="shared" si="23"/>
        <v>0</v>
      </c>
      <c r="BB18" s="148">
        <f t="shared" si="24"/>
        <v>0</v>
      </c>
      <c r="BC18" s="148">
        <f t="shared" si="8"/>
        <v>0</v>
      </c>
      <c r="BD18" s="148" t="b">
        <f t="shared" si="25"/>
        <v>1</v>
      </c>
      <c r="BE18" s="148" t="b">
        <f>AND($F18&gt;=20,$F18&lt;=22,$J18&lt;&gt;※編集不可※選択項目!$E$4)</f>
        <v>0</v>
      </c>
      <c r="BF18" s="148" t="b">
        <f>AND($F18&gt;=40,$F18&lt;=49,$K18&lt;&gt;※編集不可※選択項目!$F$4)</f>
        <v>0</v>
      </c>
      <c r="BG18" s="148" t="str">
        <f t="shared" si="26"/>
        <v/>
      </c>
      <c r="BH18" s="8">
        <f t="shared" si="27"/>
        <v>0</v>
      </c>
      <c r="BI18" s="8">
        <f t="shared" si="28"/>
        <v>0</v>
      </c>
    </row>
    <row r="19" spans="1:61" s="4" customFormat="1" ht="34.5" customHeight="1" x14ac:dyDescent="0.15">
      <c r="A19" s="74">
        <f t="shared" si="4"/>
        <v>7</v>
      </c>
      <c r="B19" s="80" t="str">
        <f t="shared" si="10"/>
        <v/>
      </c>
      <c r="C19" s="20"/>
      <c r="D19" s="21" t="str">
        <f t="shared" si="11"/>
        <v/>
      </c>
      <c r="E19" s="21" t="str">
        <f t="shared" si="12"/>
        <v/>
      </c>
      <c r="F19" s="133"/>
      <c r="G19" s="22"/>
      <c r="H19" s="22"/>
      <c r="I19" s="151"/>
      <c r="J19" s="22"/>
      <c r="K19" s="22"/>
      <c r="L19" s="22"/>
      <c r="M19" s="23"/>
      <c r="N19" s="24"/>
      <c r="O19" s="156"/>
      <c r="P19" s="24"/>
      <c r="Q19" s="156"/>
      <c r="R19" s="25" t="str">
        <f t="shared" si="13"/>
        <v/>
      </c>
      <c r="S19" s="23"/>
      <c r="T19" s="23"/>
      <c r="U19" s="26" t="str">
        <f t="shared" si="5"/>
        <v/>
      </c>
      <c r="V19" s="27"/>
      <c r="W19" s="28" t="str">
        <f t="shared" si="14"/>
        <v/>
      </c>
      <c r="X19" s="28" t="str">
        <f t="shared" si="15"/>
        <v/>
      </c>
      <c r="Y19" s="154"/>
      <c r="Z19" s="50"/>
      <c r="AA19" s="29"/>
      <c r="AB19" s="154"/>
      <c r="AC19" s="52" t="str">
        <f t="shared" si="16"/>
        <v/>
      </c>
      <c r="AD19" s="30" t="str">
        <f t="shared" si="17"/>
        <v/>
      </c>
      <c r="AE19" s="154"/>
      <c r="AF19" s="60" t="str">
        <f t="shared" si="18"/>
        <v/>
      </c>
      <c r="AG19" s="205"/>
      <c r="AH19" s="151"/>
      <c r="AI19" s="22"/>
      <c r="AJ19" s="62"/>
      <c r="AK19" s="186"/>
      <c r="AL19" s="187"/>
      <c r="AM19" s="186"/>
      <c r="AN19" s="184"/>
      <c r="AO19" s="135"/>
      <c r="AQ19" s="148">
        <f t="shared" si="19"/>
        <v>0</v>
      </c>
      <c r="AR19" s="148">
        <f t="shared" si="20"/>
        <v>0</v>
      </c>
      <c r="AS19" s="148">
        <f t="shared" si="21"/>
        <v>0</v>
      </c>
      <c r="AT19" s="148">
        <f t="shared" si="6"/>
        <v>0</v>
      </c>
      <c r="AU19" s="148" t="b">
        <f t="shared" si="22"/>
        <v>0</v>
      </c>
      <c r="AV19" s="148" t="b">
        <f>AND(F19&gt;=20,F19&lt;=22,J19=※編集不可※選択項目!$E$4)</f>
        <v>0</v>
      </c>
      <c r="AW19" s="148" t="b">
        <f>AND(F19&gt;=40,F19&lt;=49,K19=※編集不可※選択項目!$F$4)</f>
        <v>0</v>
      </c>
      <c r="AX19" s="148">
        <f>IF(AND($C19&lt;&gt;"",AND(AA19&lt;&gt;※編集不可※選択項目!$L$6,AE19="")),1,0)</f>
        <v>0</v>
      </c>
      <c r="AY19" s="148">
        <f>IF(AND($H19&lt;&gt;"",AND(I19=※編集不可※選択項目!$D$4,AG19="")),1,0)</f>
        <v>0</v>
      </c>
      <c r="AZ19" s="148">
        <f t="shared" si="7"/>
        <v>0</v>
      </c>
      <c r="BA19" s="148">
        <f t="shared" si="23"/>
        <v>0</v>
      </c>
      <c r="BB19" s="148">
        <f t="shared" si="24"/>
        <v>0</v>
      </c>
      <c r="BC19" s="148">
        <f t="shared" si="8"/>
        <v>0</v>
      </c>
      <c r="BD19" s="148" t="b">
        <f t="shared" si="25"/>
        <v>1</v>
      </c>
      <c r="BE19" s="148" t="b">
        <f>AND($F19&gt;=20,$F19&lt;=22,$J19&lt;&gt;※編集不可※選択項目!$E$4)</f>
        <v>0</v>
      </c>
      <c r="BF19" s="148" t="b">
        <f>AND($F19&gt;=40,$F19&lt;=49,$K19&lt;&gt;※編集不可※選択項目!$F$4)</f>
        <v>0</v>
      </c>
      <c r="BG19" s="148" t="str">
        <f t="shared" si="26"/>
        <v/>
      </c>
      <c r="BH19" s="8">
        <f t="shared" si="27"/>
        <v>0</v>
      </c>
      <c r="BI19" s="8">
        <f t="shared" si="28"/>
        <v>0</v>
      </c>
    </row>
    <row r="20" spans="1:61" s="4" customFormat="1" ht="34.5" customHeight="1" x14ac:dyDescent="0.15">
      <c r="A20" s="74">
        <f t="shared" si="4"/>
        <v>8</v>
      </c>
      <c r="B20" s="80" t="str">
        <f t="shared" si="10"/>
        <v/>
      </c>
      <c r="C20" s="20"/>
      <c r="D20" s="21" t="str">
        <f t="shared" si="11"/>
        <v/>
      </c>
      <c r="E20" s="21" t="str">
        <f t="shared" si="12"/>
        <v/>
      </c>
      <c r="F20" s="133"/>
      <c r="G20" s="22"/>
      <c r="H20" s="22"/>
      <c r="I20" s="151"/>
      <c r="J20" s="22"/>
      <c r="K20" s="22"/>
      <c r="L20" s="22"/>
      <c r="M20" s="23"/>
      <c r="N20" s="24"/>
      <c r="O20" s="156"/>
      <c r="P20" s="24"/>
      <c r="Q20" s="156"/>
      <c r="R20" s="25" t="str">
        <f t="shared" si="13"/>
        <v/>
      </c>
      <c r="S20" s="23"/>
      <c r="T20" s="23"/>
      <c r="U20" s="26" t="str">
        <f t="shared" si="5"/>
        <v/>
      </c>
      <c r="V20" s="27"/>
      <c r="W20" s="28" t="str">
        <f t="shared" si="14"/>
        <v/>
      </c>
      <c r="X20" s="28" t="str">
        <f t="shared" si="15"/>
        <v/>
      </c>
      <c r="Y20" s="154"/>
      <c r="Z20" s="50"/>
      <c r="AA20" s="29"/>
      <c r="AB20" s="154"/>
      <c r="AC20" s="52" t="str">
        <f t="shared" si="16"/>
        <v/>
      </c>
      <c r="AD20" s="30" t="str">
        <f t="shared" si="17"/>
        <v/>
      </c>
      <c r="AE20" s="154"/>
      <c r="AF20" s="60" t="str">
        <f t="shared" si="18"/>
        <v/>
      </c>
      <c r="AG20" s="205"/>
      <c r="AH20" s="151"/>
      <c r="AI20" s="22"/>
      <c r="AJ20" s="62"/>
      <c r="AK20" s="186"/>
      <c r="AL20" s="187"/>
      <c r="AM20" s="186"/>
      <c r="AN20" s="184"/>
      <c r="AO20" s="135"/>
      <c r="AQ20" s="148">
        <f t="shared" si="19"/>
        <v>0</v>
      </c>
      <c r="AR20" s="148">
        <f t="shared" si="20"/>
        <v>0</v>
      </c>
      <c r="AS20" s="148">
        <f t="shared" si="21"/>
        <v>0</v>
      </c>
      <c r="AT20" s="148">
        <f t="shared" si="6"/>
        <v>0</v>
      </c>
      <c r="AU20" s="148" t="b">
        <f t="shared" si="22"/>
        <v>0</v>
      </c>
      <c r="AV20" s="148" t="b">
        <f>AND(F20&gt;=20,F20&lt;=22,J20=※編集不可※選択項目!$E$4)</f>
        <v>0</v>
      </c>
      <c r="AW20" s="148" t="b">
        <f>AND(F20&gt;=40,F20&lt;=49,K20=※編集不可※選択項目!$F$4)</f>
        <v>0</v>
      </c>
      <c r="AX20" s="148">
        <f>IF(AND($C20&lt;&gt;"",AND(AA20&lt;&gt;※編集不可※選択項目!$L$6,AE20="")),1,0)</f>
        <v>0</v>
      </c>
      <c r="AY20" s="148">
        <f>IF(AND($H20&lt;&gt;"",AND(I20=※編集不可※選択項目!$D$4,AG20="")),1,0)</f>
        <v>0</v>
      </c>
      <c r="AZ20" s="148">
        <f t="shared" si="7"/>
        <v>0</v>
      </c>
      <c r="BA20" s="148">
        <f t="shared" si="23"/>
        <v>0</v>
      </c>
      <c r="BB20" s="148">
        <f t="shared" si="24"/>
        <v>0</v>
      </c>
      <c r="BC20" s="148">
        <f t="shared" si="8"/>
        <v>0</v>
      </c>
      <c r="BD20" s="148" t="b">
        <f t="shared" si="25"/>
        <v>1</v>
      </c>
      <c r="BE20" s="148" t="b">
        <f>AND($F20&gt;=20,$F20&lt;=22,$J20&lt;&gt;※編集不可※選択項目!$E$4)</f>
        <v>0</v>
      </c>
      <c r="BF20" s="148" t="b">
        <f>AND($F20&gt;=40,$F20&lt;=49,$K20&lt;&gt;※編集不可※選択項目!$F$4)</f>
        <v>0</v>
      </c>
      <c r="BG20" s="148" t="str">
        <f t="shared" si="26"/>
        <v/>
      </c>
      <c r="BH20" s="8">
        <f t="shared" si="27"/>
        <v>0</v>
      </c>
      <c r="BI20" s="8">
        <f t="shared" si="28"/>
        <v>0</v>
      </c>
    </row>
    <row r="21" spans="1:61" s="4" customFormat="1" ht="34.5" customHeight="1" x14ac:dyDescent="0.15">
      <c r="A21" s="74">
        <f t="shared" si="4"/>
        <v>9</v>
      </c>
      <c r="B21" s="80" t="str">
        <f t="shared" si="10"/>
        <v/>
      </c>
      <c r="C21" s="20"/>
      <c r="D21" s="21" t="str">
        <f t="shared" si="11"/>
        <v/>
      </c>
      <c r="E21" s="21" t="str">
        <f t="shared" si="12"/>
        <v/>
      </c>
      <c r="F21" s="133"/>
      <c r="G21" s="22"/>
      <c r="H21" s="22"/>
      <c r="I21" s="151"/>
      <c r="J21" s="22"/>
      <c r="K21" s="22"/>
      <c r="L21" s="22"/>
      <c r="M21" s="23"/>
      <c r="N21" s="24"/>
      <c r="O21" s="156"/>
      <c r="P21" s="24"/>
      <c r="Q21" s="156"/>
      <c r="R21" s="25" t="str">
        <f t="shared" si="13"/>
        <v/>
      </c>
      <c r="S21" s="23"/>
      <c r="T21" s="23"/>
      <c r="U21" s="26" t="str">
        <f t="shared" si="5"/>
        <v/>
      </c>
      <c r="V21" s="27"/>
      <c r="W21" s="28" t="str">
        <f t="shared" si="14"/>
        <v/>
      </c>
      <c r="X21" s="28" t="str">
        <f t="shared" si="15"/>
        <v/>
      </c>
      <c r="Y21" s="154"/>
      <c r="Z21" s="50"/>
      <c r="AA21" s="29"/>
      <c r="AB21" s="154"/>
      <c r="AC21" s="52" t="str">
        <f t="shared" si="16"/>
        <v/>
      </c>
      <c r="AD21" s="30" t="str">
        <f t="shared" si="17"/>
        <v/>
      </c>
      <c r="AE21" s="154"/>
      <c r="AF21" s="60" t="str">
        <f t="shared" si="18"/>
        <v/>
      </c>
      <c r="AG21" s="205"/>
      <c r="AH21" s="151"/>
      <c r="AI21" s="22"/>
      <c r="AJ21" s="62"/>
      <c r="AK21" s="186"/>
      <c r="AL21" s="187"/>
      <c r="AM21" s="186"/>
      <c r="AN21" s="184"/>
      <c r="AO21" s="135"/>
      <c r="AQ21" s="148">
        <f t="shared" si="19"/>
        <v>0</v>
      </c>
      <c r="AR21" s="148">
        <f t="shared" si="20"/>
        <v>0</v>
      </c>
      <c r="AS21" s="148">
        <f t="shared" si="21"/>
        <v>0</v>
      </c>
      <c r="AT21" s="148">
        <f t="shared" si="6"/>
        <v>0</v>
      </c>
      <c r="AU21" s="148" t="b">
        <f t="shared" si="22"/>
        <v>0</v>
      </c>
      <c r="AV21" s="148" t="b">
        <f>AND(F21&gt;=20,F21&lt;=22,J21=※編集不可※選択項目!$E$4)</f>
        <v>0</v>
      </c>
      <c r="AW21" s="148" t="b">
        <f>AND(F21&gt;=40,F21&lt;=49,K21=※編集不可※選択項目!$F$4)</f>
        <v>0</v>
      </c>
      <c r="AX21" s="148">
        <f>IF(AND($C21&lt;&gt;"",AND(AA21&lt;&gt;※編集不可※選択項目!$L$6,AE21="")),1,0)</f>
        <v>0</v>
      </c>
      <c r="AY21" s="148">
        <f>IF(AND($H21&lt;&gt;"",AND(I21=※編集不可※選択項目!$D$4,AG21="")),1,0)</f>
        <v>0</v>
      </c>
      <c r="AZ21" s="148">
        <f t="shared" si="7"/>
        <v>0</v>
      </c>
      <c r="BA21" s="148">
        <f t="shared" si="23"/>
        <v>0</v>
      </c>
      <c r="BB21" s="148">
        <f t="shared" si="24"/>
        <v>0</v>
      </c>
      <c r="BC21" s="148">
        <f t="shared" si="8"/>
        <v>0</v>
      </c>
      <c r="BD21" s="148" t="b">
        <f t="shared" si="25"/>
        <v>1</v>
      </c>
      <c r="BE21" s="148" t="b">
        <f>AND($F21&gt;=20,$F21&lt;=22,$J21&lt;&gt;※編集不可※選択項目!$E$4)</f>
        <v>0</v>
      </c>
      <c r="BF21" s="148" t="b">
        <f>AND($F21&gt;=40,$F21&lt;=49,$K21&lt;&gt;※編集不可※選択項目!$F$4)</f>
        <v>0</v>
      </c>
      <c r="BG21" s="148" t="str">
        <f t="shared" si="26"/>
        <v/>
      </c>
      <c r="BH21" s="8">
        <f t="shared" si="27"/>
        <v>0</v>
      </c>
      <c r="BI21" s="8">
        <f t="shared" si="28"/>
        <v>0</v>
      </c>
    </row>
    <row r="22" spans="1:61" s="4" customFormat="1" ht="34.5" customHeight="1" x14ac:dyDescent="0.15">
      <c r="A22" s="74">
        <f t="shared" si="4"/>
        <v>10</v>
      </c>
      <c r="B22" s="80" t="str">
        <f t="shared" si="10"/>
        <v/>
      </c>
      <c r="C22" s="20"/>
      <c r="D22" s="21" t="str">
        <f t="shared" si="11"/>
        <v/>
      </c>
      <c r="E22" s="21" t="str">
        <f t="shared" si="12"/>
        <v/>
      </c>
      <c r="F22" s="133"/>
      <c r="G22" s="22"/>
      <c r="H22" s="22"/>
      <c r="I22" s="151"/>
      <c r="J22" s="22"/>
      <c r="K22" s="22"/>
      <c r="L22" s="22"/>
      <c r="M22" s="23"/>
      <c r="N22" s="24"/>
      <c r="O22" s="156"/>
      <c r="P22" s="24"/>
      <c r="Q22" s="156"/>
      <c r="R22" s="25" t="str">
        <f t="shared" si="13"/>
        <v/>
      </c>
      <c r="S22" s="23"/>
      <c r="T22" s="23"/>
      <c r="U22" s="26" t="str">
        <f t="shared" si="5"/>
        <v/>
      </c>
      <c r="V22" s="27"/>
      <c r="W22" s="28" t="str">
        <f t="shared" si="14"/>
        <v/>
      </c>
      <c r="X22" s="28" t="str">
        <f t="shared" si="15"/>
        <v/>
      </c>
      <c r="Y22" s="154"/>
      <c r="Z22" s="50"/>
      <c r="AA22" s="29"/>
      <c r="AB22" s="154"/>
      <c r="AC22" s="52" t="str">
        <f t="shared" si="16"/>
        <v/>
      </c>
      <c r="AD22" s="30" t="str">
        <f t="shared" si="17"/>
        <v/>
      </c>
      <c r="AE22" s="154"/>
      <c r="AF22" s="60" t="str">
        <f t="shared" si="18"/>
        <v/>
      </c>
      <c r="AG22" s="205"/>
      <c r="AH22" s="151"/>
      <c r="AI22" s="22"/>
      <c r="AJ22" s="62"/>
      <c r="AK22" s="186"/>
      <c r="AL22" s="187"/>
      <c r="AM22" s="186"/>
      <c r="AN22" s="184"/>
      <c r="AO22" s="135"/>
      <c r="AQ22" s="148">
        <f t="shared" si="19"/>
        <v>0</v>
      </c>
      <c r="AR22" s="148">
        <f t="shared" si="20"/>
        <v>0</v>
      </c>
      <c r="AS22" s="148">
        <f t="shared" si="21"/>
        <v>0</v>
      </c>
      <c r="AT22" s="148">
        <f t="shared" si="6"/>
        <v>0</v>
      </c>
      <c r="AU22" s="148" t="b">
        <f t="shared" si="22"/>
        <v>0</v>
      </c>
      <c r="AV22" s="148" t="b">
        <f>AND(F22&gt;=20,F22&lt;=22,J22=※編集不可※選択項目!$E$4)</f>
        <v>0</v>
      </c>
      <c r="AW22" s="148" t="b">
        <f>AND(F22&gt;=40,F22&lt;=49,K22=※編集不可※選択項目!$F$4)</f>
        <v>0</v>
      </c>
      <c r="AX22" s="148">
        <f>IF(AND($C22&lt;&gt;"",AND(AA22&lt;&gt;※編集不可※選択項目!$L$6,AE22="")),1,0)</f>
        <v>0</v>
      </c>
      <c r="AY22" s="148">
        <f>IF(AND($H22&lt;&gt;"",AND(I22=※編集不可※選択項目!$D$4,AG22="")),1,0)</f>
        <v>0</v>
      </c>
      <c r="AZ22" s="148">
        <f t="shared" si="7"/>
        <v>0</v>
      </c>
      <c r="BA22" s="148">
        <f t="shared" si="23"/>
        <v>0</v>
      </c>
      <c r="BB22" s="148">
        <f t="shared" si="24"/>
        <v>0</v>
      </c>
      <c r="BC22" s="148">
        <f t="shared" si="8"/>
        <v>0</v>
      </c>
      <c r="BD22" s="148" t="b">
        <f t="shared" si="25"/>
        <v>1</v>
      </c>
      <c r="BE22" s="148" t="b">
        <f>AND($F22&gt;=20,$F22&lt;=22,$J22&lt;&gt;※編集不可※選択項目!$E$4)</f>
        <v>0</v>
      </c>
      <c r="BF22" s="148" t="b">
        <f>AND($F22&gt;=40,$F22&lt;=49,$K22&lt;&gt;※編集不可※選択項目!$F$4)</f>
        <v>0</v>
      </c>
      <c r="BG22" s="148" t="str">
        <f t="shared" si="26"/>
        <v/>
      </c>
      <c r="BH22" s="8">
        <f t="shared" si="27"/>
        <v>0</v>
      </c>
      <c r="BI22" s="8">
        <f t="shared" si="28"/>
        <v>0</v>
      </c>
    </row>
    <row r="23" spans="1:61" s="4" customFormat="1" ht="34.5" customHeight="1" x14ac:dyDescent="0.15">
      <c r="A23" s="74">
        <f t="shared" si="4"/>
        <v>11</v>
      </c>
      <c r="B23" s="80" t="str">
        <f t="shared" si="10"/>
        <v/>
      </c>
      <c r="C23" s="20"/>
      <c r="D23" s="21" t="str">
        <f t="shared" si="11"/>
        <v/>
      </c>
      <c r="E23" s="21" t="str">
        <f t="shared" si="12"/>
        <v/>
      </c>
      <c r="F23" s="133"/>
      <c r="G23" s="22"/>
      <c r="H23" s="22"/>
      <c r="I23" s="151"/>
      <c r="J23" s="22"/>
      <c r="K23" s="22"/>
      <c r="L23" s="22"/>
      <c r="M23" s="23"/>
      <c r="N23" s="24"/>
      <c r="O23" s="156"/>
      <c r="P23" s="24"/>
      <c r="Q23" s="156"/>
      <c r="R23" s="25" t="str">
        <f t="shared" si="13"/>
        <v/>
      </c>
      <c r="S23" s="23"/>
      <c r="T23" s="23"/>
      <c r="U23" s="26" t="str">
        <f t="shared" si="5"/>
        <v/>
      </c>
      <c r="V23" s="27"/>
      <c r="W23" s="28" t="str">
        <f t="shared" si="14"/>
        <v/>
      </c>
      <c r="X23" s="28" t="str">
        <f t="shared" si="15"/>
        <v/>
      </c>
      <c r="Y23" s="154"/>
      <c r="Z23" s="50"/>
      <c r="AA23" s="29"/>
      <c r="AB23" s="154"/>
      <c r="AC23" s="52" t="str">
        <f t="shared" si="16"/>
        <v/>
      </c>
      <c r="AD23" s="30" t="str">
        <f t="shared" si="17"/>
        <v/>
      </c>
      <c r="AE23" s="154"/>
      <c r="AF23" s="60" t="str">
        <f t="shared" si="18"/>
        <v/>
      </c>
      <c r="AG23" s="205"/>
      <c r="AH23" s="151"/>
      <c r="AI23" s="22"/>
      <c r="AJ23" s="62"/>
      <c r="AK23" s="186"/>
      <c r="AL23" s="187"/>
      <c r="AM23" s="186"/>
      <c r="AN23" s="184"/>
      <c r="AO23" s="135"/>
      <c r="AQ23" s="148">
        <f t="shared" si="19"/>
        <v>0</v>
      </c>
      <c r="AR23" s="148">
        <f t="shared" si="20"/>
        <v>0</v>
      </c>
      <c r="AS23" s="148">
        <f t="shared" si="21"/>
        <v>0</v>
      </c>
      <c r="AT23" s="148">
        <f t="shared" si="6"/>
        <v>0</v>
      </c>
      <c r="AU23" s="148" t="b">
        <f t="shared" si="22"/>
        <v>0</v>
      </c>
      <c r="AV23" s="148" t="b">
        <f>AND(F23&gt;=20,F23&lt;=22,J23=※編集不可※選択項目!$E$4)</f>
        <v>0</v>
      </c>
      <c r="AW23" s="148" t="b">
        <f>AND(F23&gt;=40,F23&lt;=49,K23=※編集不可※選択項目!$F$4)</f>
        <v>0</v>
      </c>
      <c r="AX23" s="148">
        <f>IF(AND($C23&lt;&gt;"",AND(AA23&lt;&gt;※編集不可※選択項目!$L$6,AE23="")),1,0)</f>
        <v>0</v>
      </c>
      <c r="AY23" s="148">
        <f>IF(AND($H23&lt;&gt;"",AND(I23=※編集不可※選択項目!$D$4,AG23="")),1,0)</f>
        <v>0</v>
      </c>
      <c r="AZ23" s="148">
        <f t="shared" si="7"/>
        <v>0</v>
      </c>
      <c r="BA23" s="148">
        <f t="shared" si="23"/>
        <v>0</v>
      </c>
      <c r="BB23" s="148">
        <f t="shared" si="24"/>
        <v>0</v>
      </c>
      <c r="BC23" s="148">
        <f t="shared" si="8"/>
        <v>0</v>
      </c>
      <c r="BD23" s="148" t="b">
        <f t="shared" si="25"/>
        <v>1</v>
      </c>
      <c r="BE23" s="148" t="b">
        <f>AND($F23&gt;=20,$F23&lt;=22,$J23&lt;&gt;※編集不可※選択項目!$E$4)</f>
        <v>0</v>
      </c>
      <c r="BF23" s="148" t="b">
        <f>AND($F23&gt;=40,$F23&lt;=49,$K23&lt;&gt;※編集不可※選択項目!$F$4)</f>
        <v>0</v>
      </c>
      <c r="BG23" s="148" t="str">
        <f t="shared" si="26"/>
        <v/>
      </c>
      <c r="BH23" s="8">
        <f t="shared" si="27"/>
        <v>0</v>
      </c>
      <c r="BI23" s="8">
        <f t="shared" si="28"/>
        <v>0</v>
      </c>
    </row>
    <row r="24" spans="1:61" s="4" customFormat="1" ht="34.5" customHeight="1" x14ac:dyDescent="0.15">
      <c r="A24" s="74">
        <f t="shared" si="4"/>
        <v>12</v>
      </c>
      <c r="B24" s="80" t="str">
        <f t="shared" si="10"/>
        <v/>
      </c>
      <c r="C24" s="20"/>
      <c r="D24" s="21" t="str">
        <f t="shared" si="11"/>
        <v/>
      </c>
      <c r="E24" s="21" t="str">
        <f t="shared" si="12"/>
        <v/>
      </c>
      <c r="F24" s="133"/>
      <c r="G24" s="22"/>
      <c r="H24" s="22"/>
      <c r="I24" s="151"/>
      <c r="J24" s="22"/>
      <c r="K24" s="22"/>
      <c r="L24" s="22"/>
      <c r="M24" s="23"/>
      <c r="N24" s="24"/>
      <c r="O24" s="156"/>
      <c r="P24" s="24"/>
      <c r="Q24" s="156"/>
      <c r="R24" s="25" t="str">
        <f t="shared" si="13"/>
        <v/>
      </c>
      <c r="S24" s="23"/>
      <c r="T24" s="23"/>
      <c r="U24" s="26" t="str">
        <f t="shared" si="5"/>
        <v/>
      </c>
      <c r="V24" s="27"/>
      <c r="W24" s="28" t="str">
        <f t="shared" si="14"/>
        <v/>
      </c>
      <c r="X24" s="28" t="str">
        <f t="shared" si="15"/>
        <v/>
      </c>
      <c r="Y24" s="154"/>
      <c r="Z24" s="50"/>
      <c r="AA24" s="29"/>
      <c r="AB24" s="154"/>
      <c r="AC24" s="52" t="str">
        <f t="shared" si="16"/>
        <v/>
      </c>
      <c r="AD24" s="30" t="str">
        <f t="shared" si="17"/>
        <v/>
      </c>
      <c r="AE24" s="154"/>
      <c r="AF24" s="60" t="str">
        <f t="shared" si="18"/>
        <v/>
      </c>
      <c r="AG24" s="205"/>
      <c r="AH24" s="151"/>
      <c r="AI24" s="22"/>
      <c r="AJ24" s="62"/>
      <c r="AK24" s="186"/>
      <c r="AL24" s="187"/>
      <c r="AM24" s="186"/>
      <c r="AN24" s="184"/>
      <c r="AO24" s="135"/>
      <c r="AQ24" s="148">
        <f t="shared" si="19"/>
        <v>0</v>
      </c>
      <c r="AR24" s="148">
        <f t="shared" si="20"/>
        <v>0</v>
      </c>
      <c r="AS24" s="148">
        <f t="shared" si="21"/>
        <v>0</v>
      </c>
      <c r="AT24" s="148">
        <f t="shared" si="6"/>
        <v>0</v>
      </c>
      <c r="AU24" s="148" t="b">
        <f t="shared" si="22"/>
        <v>0</v>
      </c>
      <c r="AV24" s="148" t="b">
        <f>AND(F24&gt;=20,F24&lt;=22,J24=※編集不可※選択項目!$E$4)</f>
        <v>0</v>
      </c>
      <c r="AW24" s="148" t="b">
        <f>AND(F24&gt;=40,F24&lt;=49,K24=※編集不可※選択項目!$F$4)</f>
        <v>0</v>
      </c>
      <c r="AX24" s="148">
        <f>IF(AND($C24&lt;&gt;"",AND(AA24&lt;&gt;※編集不可※選択項目!$L$6,AE24="")),1,0)</f>
        <v>0</v>
      </c>
      <c r="AY24" s="148">
        <f>IF(AND($H24&lt;&gt;"",AND(I24=※編集不可※選択項目!$D$4,AG24="")),1,0)</f>
        <v>0</v>
      </c>
      <c r="AZ24" s="148">
        <f t="shared" si="7"/>
        <v>0</v>
      </c>
      <c r="BA24" s="148">
        <f t="shared" si="23"/>
        <v>0</v>
      </c>
      <c r="BB24" s="148">
        <f t="shared" si="24"/>
        <v>0</v>
      </c>
      <c r="BC24" s="148">
        <f t="shared" si="8"/>
        <v>0</v>
      </c>
      <c r="BD24" s="148" t="b">
        <f t="shared" si="25"/>
        <v>1</v>
      </c>
      <c r="BE24" s="148" t="b">
        <f>AND($F24&gt;=20,$F24&lt;=22,$J24&lt;&gt;※編集不可※選択項目!$E$4)</f>
        <v>0</v>
      </c>
      <c r="BF24" s="148" t="b">
        <f>AND($F24&gt;=40,$F24&lt;=49,$K24&lt;&gt;※編集不可※選択項目!$F$4)</f>
        <v>0</v>
      </c>
      <c r="BG24" s="148" t="str">
        <f t="shared" si="26"/>
        <v/>
      </c>
      <c r="BH24" s="8">
        <f t="shared" si="27"/>
        <v>0</v>
      </c>
      <c r="BI24" s="8">
        <f t="shared" si="28"/>
        <v>0</v>
      </c>
    </row>
    <row r="25" spans="1:61" s="4" customFormat="1" ht="34.5" customHeight="1" x14ac:dyDescent="0.15">
      <c r="A25" s="74">
        <f t="shared" si="4"/>
        <v>13</v>
      </c>
      <c r="B25" s="80" t="str">
        <f t="shared" si="10"/>
        <v/>
      </c>
      <c r="C25" s="20"/>
      <c r="D25" s="21" t="str">
        <f t="shared" si="11"/>
        <v/>
      </c>
      <c r="E25" s="21" t="str">
        <f t="shared" si="12"/>
        <v/>
      </c>
      <c r="F25" s="133"/>
      <c r="G25" s="22"/>
      <c r="H25" s="22"/>
      <c r="I25" s="151"/>
      <c r="J25" s="22"/>
      <c r="K25" s="22"/>
      <c r="L25" s="22"/>
      <c r="M25" s="23"/>
      <c r="N25" s="24"/>
      <c r="O25" s="156"/>
      <c r="P25" s="24"/>
      <c r="Q25" s="156"/>
      <c r="R25" s="25" t="str">
        <f t="shared" si="13"/>
        <v/>
      </c>
      <c r="S25" s="23"/>
      <c r="T25" s="23"/>
      <c r="U25" s="26" t="str">
        <f t="shared" si="5"/>
        <v/>
      </c>
      <c r="V25" s="27"/>
      <c r="W25" s="28" t="str">
        <f t="shared" si="14"/>
        <v/>
      </c>
      <c r="X25" s="28" t="str">
        <f t="shared" si="15"/>
        <v/>
      </c>
      <c r="Y25" s="154"/>
      <c r="Z25" s="50"/>
      <c r="AA25" s="29"/>
      <c r="AB25" s="154"/>
      <c r="AC25" s="52" t="str">
        <f t="shared" si="16"/>
        <v/>
      </c>
      <c r="AD25" s="30" t="str">
        <f t="shared" si="17"/>
        <v/>
      </c>
      <c r="AE25" s="154"/>
      <c r="AF25" s="60" t="str">
        <f t="shared" si="18"/>
        <v/>
      </c>
      <c r="AG25" s="205"/>
      <c r="AH25" s="151"/>
      <c r="AI25" s="22"/>
      <c r="AJ25" s="62"/>
      <c r="AK25" s="186"/>
      <c r="AL25" s="187"/>
      <c r="AM25" s="186"/>
      <c r="AN25" s="184"/>
      <c r="AO25" s="135"/>
      <c r="AQ25" s="148">
        <f t="shared" si="19"/>
        <v>0</v>
      </c>
      <c r="AR25" s="148">
        <f t="shared" si="20"/>
        <v>0</v>
      </c>
      <c r="AS25" s="148">
        <f t="shared" si="21"/>
        <v>0</v>
      </c>
      <c r="AT25" s="148">
        <f t="shared" si="6"/>
        <v>0</v>
      </c>
      <c r="AU25" s="148" t="b">
        <f t="shared" si="22"/>
        <v>0</v>
      </c>
      <c r="AV25" s="148" t="b">
        <f>AND(F25&gt;=20,F25&lt;=22,J25=※編集不可※選択項目!$E$4)</f>
        <v>0</v>
      </c>
      <c r="AW25" s="148" t="b">
        <f>AND(F25&gt;=40,F25&lt;=49,K25=※編集不可※選択項目!$F$4)</f>
        <v>0</v>
      </c>
      <c r="AX25" s="148">
        <f>IF(AND($C25&lt;&gt;"",AND(AA25&lt;&gt;※編集不可※選択項目!$L$6,AE25="")),1,0)</f>
        <v>0</v>
      </c>
      <c r="AY25" s="148">
        <f>IF(AND($H25&lt;&gt;"",AND(I25=※編集不可※選択項目!$D$4,AG25="")),1,0)</f>
        <v>0</v>
      </c>
      <c r="AZ25" s="148">
        <f t="shared" si="7"/>
        <v>0</v>
      </c>
      <c r="BA25" s="148">
        <f t="shared" si="23"/>
        <v>0</v>
      </c>
      <c r="BB25" s="148">
        <f t="shared" si="24"/>
        <v>0</v>
      </c>
      <c r="BC25" s="148">
        <f t="shared" si="8"/>
        <v>0</v>
      </c>
      <c r="BD25" s="148" t="b">
        <f t="shared" si="25"/>
        <v>1</v>
      </c>
      <c r="BE25" s="148" t="b">
        <f>AND($F25&gt;=20,$F25&lt;=22,$J25&lt;&gt;※編集不可※選択項目!$E$4)</f>
        <v>0</v>
      </c>
      <c r="BF25" s="148" t="b">
        <f>AND($F25&gt;=40,$F25&lt;=49,$K25&lt;&gt;※編集不可※選択項目!$F$4)</f>
        <v>0</v>
      </c>
      <c r="BG25" s="148" t="str">
        <f t="shared" si="26"/>
        <v/>
      </c>
      <c r="BH25" s="8">
        <f t="shared" si="27"/>
        <v>0</v>
      </c>
      <c r="BI25" s="8">
        <f t="shared" si="28"/>
        <v>0</v>
      </c>
    </row>
    <row r="26" spans="1:61" s="4" customFormat="1" ht="34.5" customHeight="1" x14ac:dyDescent="0.15">
      <c r="A26" s="74">
        <f t="shared" si="4"/>
        <v>14</v>
      </c>
      <c r="B26" s="80" t="str">
        <f t="shared" si="10"/>
        <v/>
      </c>
      <c r="C26" s="20"/>
      <c r="D26" s="21" t="str">
        <f t="shared" si="11"/>
        <v/>
      </c>
      <c r="E26" s="21" t="str">
        <f t="shared" si="12"/>
        <v/>
      </c>
      <c r="F26" s="133"/>
      <c r="G26" s="22"/>
      <c r="H26" s="22"/>
      <c r="I26" s="151"/>
      <c r="J26" s="22"/>
      <c r="K26" s="22"/>
      <c r="L26" s="22"/>
      <c r="M26" s="23"/>
      <c r="N26" s="24"/>
      <c r="O26" s="156"/>
      <c r="P26" s="24"/>
      <c r="Q26" s="156"/>
      <c r="R26" s="25" t="str">
        <f t="shared" si="13"/>
        <v/>
      </c>
      <c r="S26" s="23"/>
      <c r="T26" s="23"/>
      <c r="U26" s="26" t="str">
        <f t="shared" si="5"/>
        <v/>
      </c>
      <c r="V26" s="27"/>
      <c r="W26" s="28" t="str">
        <f t="shared" si="14"/>
        <v/>
      </c>
      <c r="X26" s="28" t="str">
        <f t="shared" si="15"/>
        <v/>
      </c>
      <c r="Y26" s="154"/>
      <c r="Z26" s="50"/>
      <c r="AA26" s="29"/>
      <c r="AB26" s="154"/>
      <c r="AC26" s="52" t="str">
        <f t="shared" si="16"/>
        <v/>
      </c>
      <c r="AD26" s="30" t="str">
        <f t="shared" si="17"/>
        <v/>
      </c>
      <c r="AE26" s="154"/>
      <c r="AF26" s="60" t="str">
        <f t="shared" si="18"/>
        <v/>
      </c>
      <c r="AG26" s="205"/>
      <c r="AH26" s="151"/>
      <c r="AI26" s="22"/>
      <c r="AJ26" s="62"/>
      <c r="AK26" s="186"/>
      <c r="AL26" s="187"/>
      <c r="AM26" s="186"/>
      <c r="AN26" s="184"/>
      <c r="AO26" s="135"/>
      <c r="AQ26" s="148">
        <f t="shared" si="19"/>
        <v>0</v>
      </c>
      <c r="AR26" s="148">
        <f t="shared" si="20"/>
        <v>0</v>
      </c>
      <c r="AS26" s="148">
        <f t="shared" si="21"/>
        <v>0</v>
      </c>
      <c r="AT26" s="148">
        <f t="shared" si="6"/>
        <v>0</v>
      </c>
      <c r="AU26" s="148" t="b">
        <f t="shared" si="22"/>
        <v>0</v>
      </c>
      <c r="AV26" s="148" t="b">
        <f>AND(F26&gt;=20,F26&lt;=22,J26=※編集不可※選択項目!$E$4)</f>
        <v>0</v>
      </c>
      <c r="AW26" s="148" t="b">
        <f>AND(F26&gt;=40,F26&lt;=49,K26=※編集不可※選択項目!$F$4)</f>
        <v>0</v>
      </c>
      <c r="AX26" s="148">
        <f>IF(AND($C26&lt;&gt;"",AND(AA26&lt;&gt;※編集不可※選択項目!$L$6,AE26="")),1,0)</f>
        <v>0</v>
      </c>
      <c r="AY26" s="148">
        <f>IF(AND($H26&lt;&gt;"",AND(I26=※編集不可※選択項目!$D$4,AG26="")),1,0)</f>
        <v>0</v>
      </c>
      <c r="AZ26" s="148">
        <f t="shared" si="7"/>
        <v>0</v>
      </c>
      <c r="BA26" s="148">
        <f t="shared" si="23"/>
        <v>0</v>
      </c>
      <c r="BB26" s="148">
        <f t="shared" si="24"/>
        <v>0</v>
      </c>
      <c r="BC26" s="148">
        <f t="shared" si="8"/>
        <v>0</v>
      </c>
      <c r="BD26" s="148" t="b">
        <f t="shared" si="25"/>
        <v>1</v>
      </c>
      <c r="BE26" s="148" t="b">
        <f>AND($F26&gt;=20,$F26&lt;=22,$J26&lt;&gt;※編集不可※選択項目!$E$4)</f>
        <v>0</v>
      </c>
      <c r="BF26" s="148" t="b">
        <f>AND($F26&gt;=40,$F26&lt;=49,$K26&lt;&gt;※編集不可※選択項目!$F$4)</f>
        <v>0</v>
      </c>
      <c r="BG26" s="148" t="str">
        <f t="shared" si="26"/>
        <v/>
      </c>
      <c r="BH26" s="8">
        <f t="shared" si="27"/>
        <v>0</v>
      </c>
      <c r="BI26" s="8">
        <f t="shared" si="28"/>
        <v>0</v>
      </c>
    </row>
    <row r="27" spans="1:61" s="4" customFormat="1" ht="34.5" customHeight="1" x14ac:dyDescent="0.15">
      <c r="A27" s="74">
        <f t="shared" si="4"/>
        <v>15</v>
      </c>
      <c r="B27" s="80" t="str">
        <f t="shared" si="10"/>
        <v/>
      </c>
      <c r="C27" s="20"/>
      <c r="D27" s="21" t="str">
        <f t="shared" si="11"/>
        <v/>
      </c>
      <c r="E27" s="21" t="str">
        <f t="shared" si="12"/>
        <v/>
      </c>
      <c r="F27" s="133"/>
      <c r="G27" s="22"/>
      <c r="H27" s="22"/>
      <c r="I27" s="151"/>
      <c r="J27" s="22"/>
      <c r="K27" s="22"/>
      <c r="L27" s="22"/>
      <c r="M27" s="23"/>
      <c r="N27" s="24"/>
      <c r="O27" s="156"/>
      <c r="P27" s="24"/>
      <c r="Q27" s="156"/>
      <c r="R27" s="25" t="str">
        <f t="shared" si="13"/>
        <v/>
      </c>
      <c r="S27" s="23"/>
      <c r="T27" s="23"/>
      <c r="U27" s="26" t="str">
        <f t="shared" si="5"/>
        <v/>
      </c>
      <c r="V27" s="27"/>
      <c r="W27" s="28" t="str">
        <f t="shared" si="14"/>
        <v/>
      </c>
      <c r="X27" s="28" t="str">
        <f t="shared" si="15"/>
        <v/>
      </c>
      <c r="Y27" s="154"/>
      <c r="Z27" s="50"/>
      <c r="AA27" s="29"/>
      <c r="AB27" s="154"/>
      <c r="AC27" s="52" t="str">
        <f t="shared" si="16"/>
        <v/>
      </c>
      <c r="AD27" s="30" t="str">
        <f t="shared" si="17"/>
        <v/>
      </c>
      <c r="AE27" s="154"/>
      <c r="AF27" s="60" t="str">
        <f t="shared" si="18"/>
        <v/>
      </c>
      <c r="AG27" s="205"/>
      <c r="AH27" s="151"/>
      <c r="AI27" s="22"/>
      <c r="AJ27" s="62"/>
      <c r="AK27" s="186"/>
      <c r="AL27" s="187"/>
      <c r="AM27" s="186"/>
      <c r="AN27" s="184"/>
      <c r="AO27" s="135"/>
      <c r="AQ27" s="148">
        <f t="shared" si="19"/>
        <v>0</v>
      </c>
      <c r="AR27" s="148">
        <f t="shared" si="20"/>
        <v>0</v>
      </c>
      <c r="AS27" s="148">
        <f t="shared" si="21"/>
        <v>0</v>
      </c>
      <c r="AT27" s="148">
        <f t="shared" si="6"/>
        <v>0</v>
      </c>
      <c r="AU27" s="148" t="b">
        <f t="shared" si="22"/>
        <v>0</v>
      </c>
      <c r="AV27" s="148" t="b">
        <f>AND(F27&gt;=20,F27&lt;=22,J27=※編集不可※選択項目!$E$4)</f>
        <v>0</v>
      </c>
      <c r="AW27" s="148" t="b">
        <f>AND(F27&gt;=40,F27&lt;=49,K27=※編集不可※選択項目!$F$4)</f>
        <v>0</v>
      </c>
      <c r="AX27" s="148">
        <f>IF(AND($C27&lt;&gt;"",AND(AA27&lt;&gt;※編集不可※選択項目!$L$6,AE27="")),1,0)</f>
        <v>0</v>
      </c>
      <c r="AY27" s="148">
        <f>IF(AND($H27&lt;&gt;"",AND(I27=※編集不可※選択項目!$D$4,AG27="")),1,0)</f>
        <v>0</v>
      </c>
      <c r="AZ27" s="148">
        <f t="shared" si="7"/>
        <v>0</v>
      </c>
      <c r="BA27" s="148">
        <f t="shared" si="23"/>
        <v>0</v>
      </c>
      <c r="BB27" s="148">
        <f t="shared" si="24"/>
        <v>0</v>
      </c>
      <c r="BC27" s="148">
        <f t="shared" si="8"/>
        <v>0</v>
      </c>
      <c r="BD27" s="148" t="b">
        <f t="shared" si="25"/>
        <v>1</v>
      </c>
      <c r="BE27" s="148" t="b">
        <f>AND($F27&gt;=20,$F27&lt;=22,$J27&lt;&gt;※編集不可※選択項目!$E$4)</f>
        <v>0</v>
      </c>
      <c r="BF27" s="148" t="b">
        <f>AND($F27&gt;=40,$F27&lt;=49,$K27&lt;&gt;※編集不可※選択項目!$F$4)</f>
        <v>0</v>
      </c>
      <c r="BG27" s="148" t="str">
        <f t="shared" si="26"/>
        <v/>
      </c>
      <c r="BH27" s="8">
        <f t="shared" si="27"/>
        <v>0</v>
      </c>
      <c r="BI27" s="8">
        <f t="shared" si="28"/>
        <v>0</v>
      </c>
    </row>
    <row r="28" spans="1:61" s="4" customFormat="1" ht="34.5" customHeight="1" x14ac:dyDescent="0.15">
      <c r="A28" s="74">
        <f t="shared" si="4"/>
        <v>16</v>
      </c>
      <c r="B28" s="80" t="str">
        <f t="shared" si="10"/>
        <v/>
      </c>
      <c r="C28" s="20"/>
      <c r="D28" s="21" t="str">
        <f t="shared" si="11"/>
        <v/>
      </c>
      <c r="E28" s="21" t="str">
        <f t="shared" si="12"/>
        <v/>
      </c>
      <c r="F28" s="133"/>
      <c r="G28" s="22"/>
      <c r="H28" s="22"/>
      <c r="I28" s="151"/>
      <c r="J28" s="22"/>
      <c r="K28" s="22"/>
      <c r="L28" s="22"/>
      <c r="M28" s="23"/>
      <c r="N28" s="24"/>
      <c r="O28" s="156"/>
      <c r="P28" s="24"/>
      <c r="Q28" s="156"/>
      <c r="R28" s="25" t="str">
        <f t="shared" si="13"/>
        <v/>
      </c>
      <c r="S28" s="23"/>
      <c r="T28" s="23"/>
      <c r="U28" s="26" t="str">
        <f t="shared" si="5"/>
        <v/>
      </c>
      <c r="V28" s="27"/>
      <c r="W28" s="28" t="str">
        <f t="shared" si="14"/>
        <v/>
      </c>
      <c r="X28" s="28" t="str">
        <f t="shared" si="15"/>
        <v/>
      </c>
      <c r="Y28" s="154"/>
      <c r="Z28" s="50"/>
      <c r="AA28" s="29"/>
      <c r="AB28" s="154"/>
      <c r="AC28" s="52" t="str">
        <f t="shared" si="16"/>
        <v/>
      </c>
      <c r="AD28" s="30" t="str">
        <f t="shared" si="17"/>
        <v/>
      </c>
      <c r="AE28" s="154"/>
      <c r="AF28" s="60" t="str">
        <f t="shared" si="18"/>
        <v/>
      </c>
      <c r="AG28" s="205"/>
      <c r="AH28" s="151"/>
      <c r="AI28" s="22"/>
      <c r="AJ28" s="62"/>
      <c r="AK28" s="186"/>
      <c r="AL28" s="187"/>
      <c r="AM28" s="186"/>
      <c r="AN28" s="184"/>
      <c r="AO28" s="135"/>
      <c r="AQ28" s="148">
        <f t="shared" si="19"/>
        <v>0</v>
      </c>
      <c r="AR28" s="148">
        <f t="shared" si="20"/>
        <v>0</v>
      </c>
      <c r="AS28" s="148">
        <f t="shared" si="21"/>
        <v>0</v>
      </c>
      <c r="AT28" s="148">
        <f t="shared" si="6"/>
        <v>0</v>
      </c>
      <c r="AU28" s="148" t="b">
        <f t="shared" si="22"/>
        <v>0</v>
      </c>
      <c r="AV28" s="148" t="b">
        <f>AND(F28&gt;=20,F28&lt;=22,J28=※編集不可※選択項目!$E$4)</f>
        <v>0</v>
      </c>
      <c r="AW28" s="148" t="b">
        <f>AND(F28&gt;=40,F28&lt;=49,K28=※編集不可※選択項目!$F$4)</f>
        <v>0</v>
      </c>
      <c r="AX28" s="148">
        <f>IF(AND($C28&lt;&gt;"",AND(AA28&lt;&gt;※編集不可※選択項目!$L$6,AE28="")),1,0)</f>
        <v>0</v>
      </c>
      <c r="AY28" s="148">
        <f>IF(AND($H28&lt;&gt;"",AND(I28=※編集不可※選択項目!$D$4,AG28="")),1,0)</f>
        <v>0</v>
      </c>
      <c r="AZ28" s="148">
        <f t="shared" si="7"/>
        <v>0</v>
      </c>
      <c r="BA28" s="148">
        <f t="shared" si="23"/>
        <v>0</v>
      </c>
      <c r="BB28" s="148">
        <f t="shared" si="24"/>
        <v>0</v>
      </c>
      <c r="BC28" s="148">
        <f t="shared" si="8"/>
        <v>0</v>
      </c>
      <c r="BD28" s="148" t="b">
        <f t="shared" si="25"/>
        <v>1</v>
      </c>
      <c r="BE28" s="148" t="b">
        <f>AND($F28&gt;=20,$F28&lt;=22,$J28&lt;&gt;※編集不可※選択項目!$E$4)</f>
        <v>0</v>
      </c>
      <c r="BF28" s="148" t="b">
        <f>AND($F28&gt;=40,$F28&lt;=49,$K28&lt;&gt;※編集不可※選択項目!$F$4)</f>
        <v>0</v>
      </c>
      <c r="BG28" s="148" t="str">
        <f t="shared" si="26"/>
        <v/>
      </c>
      <c r="BH28" s="8">
        <f t="shared" si="27"/>
        <v>0</v>
      </c>
      <c r="BI28" s="8">
        <f t="shared" si="28"/>
        <v>0</v>
      </c>
    </row>
    <row r="29" spans="1:61" s="4" customFormat="1" ht="34.5" customHeight="1" x14ac:dyDescent="0.15">
      <c r="A29" s="74">
        <f t="shared" si="4"/>
        <v>17</v>
      </c>
      <c r="B29" s="80" t="str">
        <f t="shared" si="10"/>
        <v/>
      </c>
      <c r="C29" s="20"/>
      <c r="D29" s="21" t="str">
        <f t="shared" si="11"/>
        <v/>
      </c>
      <c r="E29" s="21" t="str">
        <f t="shared" si="12"/>
        <v/>
      </c>
      <c r="F29" s="133"/>
      <c r="G29" s="22"/>
      <c r="H29" s="22"/>
      <c r="I29" s="151"/>
      <c r="J29" s="22"/>
      <c r="K29" s="22"/>
      <c r="L29" s="22"/>
      <c r="M29" s="23"/>
      <c r="N29" s="24"/>
      <c r="O29" s="156"/>
      <c r="P29" s="24"/>
      <c r="Q29" s="156"/>
      <c r="R29" s="25" t="str">
        <f t="shared" si="13"/>
        <v/>
      </c>
      <c r="S29" s="23"/>
      <c r="T29" s="23"/>
      <c r="U29" s="26" t="str">
        <f t="shared" si="5"/>
        <v/>
      </c>
      <c r="V29" s="27"/>
      <c r="W29" s="28" t="str">
        <f t="shared" si="14"/>
        <v/>
      </c>
      <c r="X29" s="28" t="str">
        <f t="shared" si="15"/>
        <v/>
      </c>
      <c r="Y29" s="154"/>
      <c r="Z29" s="50"/>
      <c r="AA29" s="29"/>
      <c r="AB29" s="154"/>
      <c r="AC29" s="52" t="str">
        <f t="shared" si="16"/>
        <v/>
      </c>
      <c r="AD29" s="30" t="str">
        <f t="shared" si="17"/>
        <v/>
      </c>
      <c r="AE29" s="154"/>
      <c r="AF29" s="60" t="str">
        <f t="shared" si="18"/>
        <v/>
      </c>
      <c r="AG29" s="205"/>
      <c r="AH29" s="151"/>
      <c r="AI29" s="22"/>
      <c r="AJ29" s="62"/>
      <c r="AK29" s="186"/>
      <c r="AL29" s="187"/>
      <c r="AM29" s="186"/>
      <c r="AN29" s="184"/>
      <c r="AO29" s="135"/>
      <c r="AQ29" s="148">
        <f t="shared" si="19"/>
        <v>0</v>
      </c>
      <c r="AR29" s="148">
        <f t="shared" si="20"/>
        <v>0</v>
      </c>
      <c r="AS29" s="148">
        <f t="shared" si="21"/>
        <v>0</v>
      </c>
      <c r="AT29" s="148">
        <f t="shared" si="6"/>
        <v>0</v>
      </c>
      <c r="AU29" s="148" t="b">
        <f t="shared" si="22"/>
        <v>0</v>
      </c>
      <c r="AV29" s="148" t="b">
        <f>AND(F29&gt;=20,F29&lt;=22,J29=※編集不可※選択項目!$E$4)</f>
        <v>0</v>
      </c>
      <c r="AW29" s="148" t="b">
        <f>AND(F29&gt;=40,F29&lt;=49,K29=※編集不可※選択項目!$F$4)</f>
        <v>0</v>
      </c>
      <c r="AX29" s="148">
        <f>IF(AND($C29&lt;&gt;"",AND(AA29&lt;&gt;※編集不可※選択項目!$L$6,AE29="")),1,0)</f>
        <v>0</v>
      </c>
      <c r="AY29" s="148">
        <f>IF(AND($H29&lt;&gt;"",AND(I29=※編集不可※選択項目!$D$4,AG29="")),1,0)</f>
        <v>0</v>
      </c>
      <c r="AZ29" s="148">
        <f t="shared" si="7"/>
        <v>0</v>
      </c>
      <c r="BA29" s="148">
        <f t="shared" si="23"/>
        <v>0</v>
      </c>
      <c r="BB29" s="148">
        <f t="shared" si="24"/>
        <v>0</v>
      </c>
      <c r="BC29" s="148">
        <f t="shared" si="8"/>
        <v>0</v>
      </c>
      <c r="BD29" s="148" t="b">
        <f t="shared" si="25"/>
        <v>1</v>
      </c>
      <c r="BE29" s="148" t="b">
        <f>AND($F29&gt;=20,$F29&lt;=22,$J29&lt;&gt;※編集不可※選択項目!$E$4)</f>
        <v>0</v>
      </c>
      <c r="BF29" s="148" t="b">
        <f>AND($F29&gt;=40,$F29&lt;=49,$K29&lt;&gt;※編集不可※選択項目!$F$4)</f>
        <v>0</v>
      </c>
      <c r="BG29" s="148" t="str">
        <f t="shared" si="26"/>
        <v/>
      </c>
      <c r="BH29" s="8">
        <f t="shared" si="27"/>
        <v>0</v>
      </c>
      <c r="BI29" s="8">
        <f t="shared" si="28"/>
        <v>0</v>
      </c>
    </row>
    <row r="30" spans="1:61" s="4" customFormat="1" ht="34.5" customHeight="1" x14ac:dyDescent="0.15">
      <c r="A30" s="74">
        <f t="shared" si="4"/>
        <v>18</v>
      </c>
      <c r="B30" s="80" t="str">
        <f t="shared" si="10"/>
        <v/>
      </c>
      <c r="C30" s="20"/>
      <c r="D30" s="21" t="str">
        <f t="shared" si="11"/>
        <v/>
      </c>
      <c r="E30" s="21" t="str">
        <f t="shared" si="12"/>
        <v/>
      </c>
      <c r="F30" s="133"/>
      <c r="G30" s="22"/>
      <c r="H30" s="22"/>
      <c r="I30" s="151"/>
      <c r="J30" s="22"/>
      <c r="K30" s="22"/>
      <c r="L30" s="22"/>
      <c r="M30" s="23"/>
      <c r="N30" s="24"/>
      <c r="O30" s="156"/>
      <c r="P30" s="24"/>
      <c r="Q30" s="156"/>
      <c r="R30" s="25" t="str">
        <f t="shared" si="13"/>
        <v/>
      </c>
      <c r="S30" s="23"/>
      <c r="T30" s="23"/>
      <c r="U30" s="26" t="str">
        <f t="shared" si="5"/>
        <v/>
      </c>
      <c r="V30" s="27"/>
      <c r="W30" s="28" t="str">
        <f t="shared" si="14"/>
        <v/>
      </c>
      <c r="X30" s="28" t="str">
        <f t="shared" si="15"/>
        <v/>
      </c>
      <c r="Y30" s="154"/>
      <c r="Z30" s="50"/>
      <c r="AA30" s="29"/>
      <c r="AB30" s="154"/>
      <c r="AC30" s="52" t="str">
        <f t="shared" si="16"/>
        <v/>
      </c>
      <c r="AD30" s="30" t="str">
        <f t="shared" si="17"/>
        <v/>
      </c>
      <c r="AE30" s="154"/>
      <c r="AF30" s="60" t="str">
        <f t="shared" si="18"/>
        <v/>
      </c>
      <c r="AG30" s="205"/>
      <c r="AH30" s="151"/>
      <c r="AI30" s="22"/>
      <c r="AJ30" s="62"/>
      <c r="AK30" s="186"/>
      <c r="AL30" s="187"/>
      <c r="AM30" s="186"/>
      <c r="AN30" s="184"/>
      <c r="AO30" s="135"/>
      <c r="AQ30" s="148">
        <f t="shared" si="19"/>
        <v>0</v>
      </c>
      <c r="AR30" s="148">
        <f t="shared" si="20"/>
        <v>0</v>
      </c>
      <c r="AS30" s="148">
        <f t="shared" si="21"/>
        <v>0</v>
      </c>
      <c r="AT30" s="148">
        <f t="shared" si="6"/>
        <v>0</v>
      </c>
      <c r="AU30" s="148" t="b">
        <f t="shared" si="22"/>
        <v>0</v>
      </c>
      <c r="AV30" s="148" t="b">
        <f>AND(F30&gt;=20,F30&lt;=22,J30=※編集不可※選択項目!$E$4)</f>
        <v>0</v>
      </c>
      <c r="AW30" s="148" t="b">
        <f>AND(F30&gt;=40,F30&lt;=49,K30=※編集不可※選択項目!$F$4)</f>
        <v>0</v>
      </c>
      <c r="AX30" s="148">
        <f>IF(AND($C30&lt;&gt;"",AND(AA30&lt;&gt;※編集不可※選択項目!$L$6,AE30="")),1,0)</f>
        <v>0</v>
      </c>
      <c r="AY30" s="148">
        <f>IF(AND($H30&lt;&gt;"",AND(I30=※編集不可※選択項目!$D$4,AG30="")),1,0)</f>
        <v>0</v>
      </c>
      <c r="AZ30" s="148">
        <f t="shared" si="7"/>
        <v>0</v>
      </c>
      <c r="BA30" s="148">
        <f t="shared" si="23"/>
        <v>0</v>
      </c>
      <c r="BB30" s="148">
        <f t="shared" si="24"/>
        <v>0</v>
      </c>
      <c r="BC30" s="148">
        <f t="shared" si="8"/>
        <v>0</v>
      </c>
      <c r="BD30" s="148" t="b">
        <f t="shared" si="25"/>
        <v>1</v>
      </c>
      <c r="BE30" s="148" t="b">
        <f>AND($F30&gt;=20,$F30&lt;=22,$J30&lt;&gt;※編集不可※選択項目!$E$4)</f>
        <v>0</v>
      </c>
      <c r="BF30" s="148" t="b">
        <f>AND($F30&gt;=40,$F30&lt;=49,$K30&lt;&gt;※編集不可※選択項目!$F$4)</f>
        <v>0</v>
      </c>
      <c r="BG30" s="148" t="str">
        <f t="shared" si="26"/>
        <v/>
      </c>
      <c r="BH30" s="8">
        <f t="shared" si="27"/>
        <v>0</v>
      </c>
      <c r="BI30" s="8">
        <f t="shared" si="28"/>
        <v>0</v>
      </c>
    </row>
    <row r="31" spans="1:61" s="4" customFormat="1" ht="34.5" customHeight="1" x14ac:dyDescent="0.15">
      <c r="A31" s="74">
        <f t="shared" si="4"/>
        <v>19</v>
      </c>
      <c r="B31" s="80" t="str">
        <f t="shared" si="10"/>
        <v/>
      </c>
      <c r="C31" s="20"/>
      <c r="D31" s="21" t="str">
        <f t="shared" si="11"/>
        <v/>
      </c>
      <c r="E31" s="21" t="str">
        <f t="shared" si="12"/>
        <v/>
      </c>
      <c r="F31" s="133"/>
      <c r="G31" s="22"/>
      <c r="H31" s="22"/>
      <c r="I31" s="151"/>
      <c r="J31" s="22"/>
      <c r="K31" s="22"/>
      <c r="L31" s="22"/>
      <c r="M31" s="23"/>
      <c r="N31" s="24"/>
      <c r="O31" s="156"/>
      <c r="P31" s="24"/>
      <c r="Q31" s="156"/>
      <c r="R31" s="25" t="str">
        <f t="shared" si="13"/>
        <v/>
      </c>
      <c r="S31" s="23"/>
      <c r="T31" s="23"/>
      <c r="U31" s="26" t="str">
        <f t="shared" si="5"/>
        <v/>
      </c>
      <c r="V31" s="27"/>
      <c r="W31" s="28" t="str">
        <f t="shared" si="14"/>
        <v/>
      </c>
      <c r="X31" s="28" t="str">
        <f t="shared" si="15"/>
        <v/>
      </c>
      <c r="Y31" s="154"/>
      <c r="Z31" s="50"/>
      <c r="AA31" s="29"/>
      <c r="AB31" s="154"/>
      <c r="AC31" s="52" t="str">
        <f t="shared" si="16"/>
        <v/>
      </c>
      <c r="AD31" s="30" t="str">
        <f t="shared" si="17"/>
        <v/>
      </c>
      <c r="AE31" s="154"/>
      <c r="AF31" s="60" t="str">
        <f t="shared" si="18"/>
        <v/>
      </c>
      <c r="AG31" s="205"/>
      <c r="AH31" s="151"/>
      <c r="AI31" s="22"/>
      <c r="AJ31" s="62"/>
      <c r="AK31" s="186"/>
      <c r="AL31" s="187"/>
      <c r="AM31" s="186"/>
      <c r="AN31" s="184"/>
      <c r="AO31" s="135"/>
      <c r="AQ31" s="148">
        <f t="shared" si="19"/>
        <v>0</v>
      </c>
      <c r="AR31" s="148">
        <f t="shared" si="20"/>
        <v>0</v>
      </c>
      <c r="AS31" s="148">
        <f t="shared" si="21"/>
        <v>0</v>
      </c>
      <c r="AT31" s="148">
        <f t="shared" si="6"/>
        <v>0</v>
      </c>
      <c r="AU31" s="148" t="b">
        <f t="shared" si="22"/>
        <v>0</v>
      </c>
      <c r="AV31" s="148" t="b">
        <f>AND(F31&gt;=20,F31&lt;=22,J31=※編集不可※選択項目!$E$4)</f>
        <v>0</v>
      </c>
      <c r="AW31" s="148" t="b">
        <f>AND(F31&gt;=40,F31&lt;=49,K31=※編集不可※選択項目!$F$4)</f>
        <v>0</v>
      </c>
      <c r="AX31" s="148">
        <f>IF(AND($C31&lt;&gt;"",AND(AA31&lt;&gt;※編集不可※選択項目!$L$6,AE31="")),1,0)</f>
        <v>0</v>
      </c>
      <c r="AY31" s="148">
        <f>IF(AND($H31&lt;&gt;"",AND(I31=※編集不可※選択項目!$D$4,AG31="")),1,0)</f>
        <v>0</v>
      </c>
      <c r="AZ31" s="148">
        <f t="shared" si="7"/>
        <v>0</v>
      </c>
      <c r="BA31" s="148">
        <f t="shared" si="23"/>
        <v>0</v>
      </c>
      <c r="BB31" s="148">
        <f t="shared" si="24"/>
        <v>0</v>
      </c>
      <c r="BC31" s="148">
        <f t="shared" si="8"/>
        <v>0</v>
      </c>
      <c r="BD31" s="148" t="b">
        <f t="shared" si="25"/>
        <v>1</v>
      </c>
      <c r="BE31" s="148" t="b">
        <f>AND($F31&gt;=20,$F31&lt;=22,$J31&lt;&gt;※編集不可※選択項目!$E$4)</f>
        <v>0</v>
      </c>
      <c r="BF31" s="148" t="b">
        <f>AND($F31&gt;=40,$F31&lt;=49,$K31&lt;&gt;※編集不可※選択項目!$F$4)</f>
        <v>0</v>
      </c>
      <c r="BG31" s="148" t="str">
        <f t="shared" si="26"/>
        <v/>
      </c>
      <c r="BH31" s="8">
        <f t="shared" si="27"/>
        <v>0</v>
      </c>
      <c r="BI31" s="8">
        <f t="shared" si="28"/>
        <v>0</v>
      </c>
    </row>
    <row r="32" spans="1:61" s="4" customFormat="1" ht="34.5" customHeight="1" x14ac:dyDescent="0.15">
      <c r="A32" s="74">
        <f t="shared" si="4"/>
        <v>20</v>
      </c>
      <c r="B32" s="80" t="str">
        <f t="shared" si="10"/>
        <v/>
      </c>
      <c r="C32" s="20"/>
      <c r="D32" s="21" t="str">
        <f t="shared" si="11"/>
        <v/>
      </c>
      <c r="E32" s="21" t="str">
        <f t="shared" si="12"/>
        <v/>
      </c>
      <c r="F32" s="133"/>
      <c r="G32" s="22"/>
      <c r="H32" s="22"/>
      <c r="I32" s="151"/>
      <c r="J32" s="22"/>
      <c r="K32" s="22"/>
      <c r="L32" s="22"/>
      <c r="M32" s="23"/>
      <c r="N32" s="24"/>
      <c r="O32" s="156"/>
      <c r="P32" s="24"/>
      <c r="Q32" s="156"/>
      <c r="R32" s="25" t="str">
        <f t="shared" si="13"/>
        <v/>
      </c>
      <c r="S32" s="23"/>
      <c r="T32" s="23"/>
      <c r="U32" s="26" t="str">
        <f t="shared" si="5"/>
        <v/>
      </c>
      <c r="V32" s="27"/>
      <c r="W32" s="28" t="str">
        <f t="shared" si="14"/>
        <v/>
      </c>
      <c r="X32" s="28" t="str">
        <f t="shared" si="15"/>
        <v/>
      </c>
      <c r="Y32" s="154"/>
      <c r="Z32" s="50"/>
      <c r="AA32" s="29"/>
      <c r="AB32" s="154"/>
      <c r="AC32" s="52" t="str">
        <f t="shared" si="16"/>
        <v/>
      </c>
      <c r="AD32" s="30" t="str">
        <f t="shared" si="17"/>
        <v/>
      </c>
      <c r="AE32" s="154"/>
      <c r="AF32" s="60" t="str">
        <f t="shared" si="18"/>
        <v/>
      </c>
      <c r="AG32" s="205"/>
      <c r="AH32" s="151"/>
      <c r="AI32" s="22"/>
      <c r="AJ32" s="62"/>
      <c r="AK32" s="186"/>
      <c r="AL32" s="187"/>
      <c r="AM32" s="186"/>
      <c r="AN32" s="184"/>
      <c r="AO32" s="135"/>
      <c r="AQ32" s="148">
        <f t="shared" si="19"/>
        <v>0</v>
      </c>
      <c r="AR32" s="148">
        <f t="shared" si="20"/>
        <v>0</v>
      </c>
      <c r="AS32" s="148">
        <f t="shared" si="21"/>
        <v>0</v>
      </c>
      <c r="AT32" s="148">
        <f t="shared" si="6"/>
        <v>0</v>
      </c>
      <c r="AU32" s="148" t="b">
        <f t="shared" si="22"/>
        <v>0</v>
      </c>
      <c r="AV32" s="148" t="b">
        <f>AND(F32&gt;=20,F32&lt;=22,J32=※編集不可※選択項目!$E$4)</f>
        <v>0</v>
      </c>
      <c r="AW32" s="148" t="b">
        <f>AND(F32&gt;=40,F32&lt;=49,K32=※編集不可※選択項目!$F$4)</f>
        <v>0</v>
      </c>
      <c r="AX32" s="148">
        <f>IF(AND($C32&lt;&gt;"",AND(AA32&lt;&gt;※編集不可※選択項目!$L$6,AE32="")),1,0)</f>
        <v>0</v>
      </c>
      <c r="AY32" s="148">
        <f>IF(AND($H32&lt;&gt;"",AND(I32=※編集不可※選択項目!$D$4,AG32="")),1,0)</f>
        <v>0</v>
      </c>
      <c r="AZ32" s="148">
        <f t="shared" si="7"/>
        <v>0</v>
      </c>
      <c r="BA32" s="148">
        <f t="shared" si="23"/>
        <v>0</v>
      </c>
      <c r="BB32" s="148">
        <f t="shared" si="24"/>
        <v>0</v>
      </c>
      <c r="BC32" s="148">
        <f t="shared" si="8"/>
        <v>0</v>
      </c>
      <c r="BD32" s="148" t="b">
        <f t="shared" si="25"/>
        <v>1</v>
      </c>
      <c r="BE32" s="148" t="b">
        <f>AND($F32&gt;=20,$F32&lt;=22,$J32&lt;&gt;※編集不可※選択項目!$E$4)</f>
        <v>0</v>
      </c>
      <c r="BF32" s="148" t="b">
        <f>AND($F32&gt;=40,$F32&lt;=49,$K32&lt;&gt;※編集不可※選択項目!$F$4)</f>
        <v>0</v>
      </c>
      <c r="BG32" s="148" t="str">
        <f t="shared" si="26"/>
        <v/>
      </c>
      <c r="BH32" s="8">
        <f t="shared" si="27"/>
        <v>0</v>
      </c>
      <c r="BI32" s="8">
        <f t="shared" si="28"/>
        <v>0</v>
      </c>
    </row>
    <row r="33" spans="1:61" s="4" customFormat="1" ht="34.5" customHeight="1" x14ac:dyDescent="0.15">
      <c r="A33" s="74">
        <f t="shared" si="4"/>
        <v>21</v>
      </c>
      <c r="B33" s="80" t="str">
        <f t="shared" si="10"/>
        <v/>
      </c>
      <c r="C33" s="20"/>
      <c r="D33" s="21" t="str">
        <f t="shared" si="11"/>
        <v/>
      </c>
      <c r="E33" s="21" t="str">
        <f t="shared" si="12"/>
        <v/>
      </c>
      <c r="F33" s="133"/>
      <c r="G33" s="22"/>
      <c r="H33" s="22"/>
      <c r="I33" s="151"/>
      <c r="J33" s="22"/>
      <c r="K33" s="22"/>
      <c r="L33" s="22"/>
      <c r="M33" s="23"/>
      <c r="N33" s="24"/>
      <c r="O33" s="156"/>
      <c r="P33" s="24"/>
      <c r="Q33" s="156"/>
      <c r="R33" s="25" t="str">
        <f t="shared" si="13"/>
        <v/>
      </c>
      <c r="S33" s="23"/>
      <c r="T33" s="23"/>
      <c r="U33" s="26" t="str">
        <f t="shared" si="5"/>
        <v/>
      </c>
      <c r="V33" s="27"/>
      <c r="W33" s="28" t="str">
        <f t="shared" si="14"/>
        <v/>
      </c>
      <c r="X33" s="28" t="str">
        <f t="shared" si="15"/>
        <v/>
      </c>
      <c r="Y33" s="154"/>
      <c r="Z33" s="50"/>
      <c r="AA33" s="29"/>
      <c r="AB33" s="154"/>
      <c r="AC33" s="52" t="str">
        <f t="shared" si="16"/>
        <v/>
      </c>
      <c r="AD33" s="30" t="str">
        <f t="shared" si="17"/>
        <v/>
      </c>
      <c r="AE33" s="154"/>
      <c r="AF33" s="60" t="str">
        <f t="shared" si="18"/>
        <v/>
      </c>
      <c r="AG33" s="205"/>
      <c r="AH33" s="151"/>
      <c r="AI33" s="22"/>
      <c r="AJ33" s="62"/>
      <c r="AK33" s="186"/>
      <c r="AL33" s="187"/>
      <c r="AM33" s="186"/>
      <c r="AN33" s="184"/>
      <c r="AO33" s="135"/>
      <c r="AQ33" s="148">
        <f t="shared" si="19"/>
        <v>0</v>
      </c>
      <c r="AR33" s="148">
        <f t="shared" si="20"/>
        <v>0</v>
      </c>
      <c r="AS33" s="148">
        <f t="shared" si="21"/>
        <v>0</v>
      </c>
      <c r="AT33" s="148">
        <f t="shared" si="6"/>
        <v>0</v>
      </c>
      <c r="AU33" s="148" t="b">
        <f t="shared" si="22"/>
        <v>0</v>
      </c>
      <c r="AV33" s="148" t="b">
        <f>AND(F33&gt;=20,F33&lt;=22,J33=※編集不可※選択項目!$E$4)</f>
        <v>0</v>
      </c>
      <c r="AW33" s="148" t="b">
        <f>AND(F33&gt;=40,F33&lt;=49,K33=※編集不可※選択項目!$F$4)</f>
        <v>0</v>
      </c>
      <c r="AX33" s="148">
        <f>IF(AND($C33&lt;&gt;"",AND(AA33&lt;&gt;※編集不可※選択項目!$L$6,AE33="")),1,0)</f>
        <v>0</v>
      </c>
      <c r="AY33" s="148">
        <f>IF(AND($H33&lt;&gt;"",AND(I33=※編集不可※選択項目!$D$4,AG33="")),1,0)</f>
        <v>0</v>
      </c>
      <c r="AZ33" s="148">
        <f t="shared" si="7"/>
        <v>0</v>
      </c>
      <c r="BA33" s="148">
        <f t="shared" si="23"/>
        <v>0</v>
      </c>
      <c r="BB33" s="148">
        <f t="shared" si="24"/>
        <v>0</v>
      </c>
      <c r="BC33" s="148">
        <f t="shared" si="8"/>
        <v>0</v>
      </c>
      <c r="BD33" s="148" t="b">
        <f t="shared" si="25"/>
        <v>1</v>
      </c>
      <c r="BE33" s="148" t="b">
        <f>AND($F33&gt;=20,$F33&lt;=22,$J33&lt;&gt;※編集不可※選択項目!$E$4)</f>
        <v>0</v>
      </c>
      <c r="BF33" s="148" t="b">
        <f>AND($F33&gt;=40,$F33&lt;=49,$K33&lt;&gt;※編集不可※選択項目!$F$4)</f>
        <v>0</v>
      </c>
      <c r="BG33" s="148" t="str">
        <f t="shared" si="26"/>
        <v/>
      </c>
      <c r="BH33" s="8">
        <f t="shared" si="27"/>
        <v>0</v>
      </c>
      <c r="BI33" s="8">
        <f t="shared" si="28"/>
        <v>0</v>
      </c>
    </row>
    <row r="34" spans="1:61" s="4" customFormat="1" ht="34.5" customHeight="1" x14ac:dyDescent="0.15">
      <c r="A34" s="74">
        <f t="shared" si="4"/>
        <v>22</v>
      </c>
      <c r="B34" s="80" t="str">
        <f t="shared" si="10"/>
        <v/>
      </c>
      <c r="C34" s="20"/>
      <c r="D34" s="21" t="str">
        <f t="shared" si="11"/>
        <v/>
      </c>
      <c r="E34" s="21" t="str">
        <f t="shared" si="12"/>
        <v/>
      </c>
      <c r="F34" s="133"/>
      <c r="G34" s="22"/>
      <c r="H34" s="22"/>
      <c r="I34" s="151"/>
      <c r="J34" s="22"/>
      <c r="K34" s="22"/>
      <c r="L34" s="22"/>
      <c r="M34" s="23"/>
      <c r="N34" s="24"/>
      <c r="O34" s="156"/>
      <c r="P34" s="24"/>
      <c r="Q34" s="156"/>
      <c r="R34" s="25" t="str">
        <f t="shared" si="13"/>
        <v/>
      </c>
      <c r="S34" s="23"/>
      <c r="T34" s="23"/>
      <c r="U34" s="26" t="str">
        <f t="shared" si="5"/>
        <v/>
      </c>
      <c r="V34" s="27"/>
      <c r="W34" s="28" t="str">
        <f t="shared" si="14"/>
        <v/>
      </c>
      <c r="X34" s="28" t="str">
        <f t="shared" si="15"/>
        <v/>
      </c>
      <c r="Y34" s="154"/>
      <c r="Z34" s="50"/>
      <c r="AA34" s="29"/>
      <c r="AB34" s="154"/>
      <c r="AC34" s="52" t="str">
        <f t="shared" si="16"/>
        <v/>
      </c>
      <c r="AD34" s="30" t="str">
        <f t="shared" si="17"/>
        <v/>
      </c>
      <c r="AE34" s="154"/>
      <c r="AF34" s="60" t="str">
        <f t="shared" si="18"/>
        <v/>
      </c>
      <c r="AG34" s="205"/>
      <c r="AH34" s="151"/>
      <c r="AI34" s="22"/>
      <c r="AJ34" s="62"/>
      <c r="AK34" s="186"/>
      <c r="AL34" s="187"/>
      <c r="AM34" s="186"/>
      <c r="AN34" s="184"/>
      <c r="AO34" s="135"/>
      <c r="AQ34" s="148">
        <f t="shared" si="19"/>
        <v>0</v>
      </c>
      <c r="AR34" s="148">
        <f t="shared" si="20"/>
        <v>0</v>
      </c>
      <c r="AS34" s="148">
        <f t="shared" si="21"/>
        <v>0</v>
      </c>
      <c r="AT34" s="148">
        <f t="shared" si="6"/>
        <v>0</v>
      </c>
      <c r="AU34" s="148" t="b">
        <f t="shared" si="22"/>
        <v>0</v>
      </c>
      <c r="AV34" s="148" t="b">
        <f>AND(F34&gt;=20,F34&lt;=22,J34=※編集不可※選択項目!$E$4)</f>
        <v>0</v>
      </c>
      <c r="AW34" s="148" t="b">
        <f>AND(F34&gt;=40,F34&lt;=49,K34=※編集不可※選択項目!$F$4)</f>
        <v>0</v>
      </c>
      <c r="AX34" s="148">
        <f>IF(AND($C34&lt;&gt;"",AND(AA34&lt;&gt;※編集不可※選択項目!$L$6,AE34="")),1,0)</f>
        <v>0</v>
      </c>
      <c r="AY34" s="148">
        <f>IF(AND($H34&lt;&gt;"",AND(I34=※編集不可※選択項目!$D$4,AG34="")),1,0)</f>
        <v>0</v>
      </c>
      <c r="AZ34" s="148">
        <f t="shared" si="7"/>
        <v>0</v>
      </c>
      <c r="BA34" s="148">
        <f t="shared" si="23"/>
        <v>0</v>
      </c>
      <c r="BB34" s="148">
        <f t="shared" si="24"/>
        <v>0</v>
      </c>
      <c r="BC34" s="148">
        <f t="shared" si="8"/>
        <v>0</v>
      </c>
      <c r="BD34" s="148" t="b">
        <f t="shared" si="25"/>
        <v>1</v>
      </c>
      <c r="BE34" s="148" t="b">
        <f>AND($F34&gt;=20,$F34&lt;=22,$J34&lt;&gt;※編集不可※選択項目!$E$4)</f>
        <v>0</v>
      </c>
      <c r="BF34" s="148" t="b">
        <f>AND($F34&gt;=40,$F34&lt;=49,$K34&lt;&gt;※編集不可※選択項目!$F$4)</f>
        <v>0</v>
      </c>
      <c r="BG34" s="148" t="str">
        <f t="shared" si="26"/>
        <v/>
      </c>
      <c r="BH34" s="8">
        <f t="shared" si="27"/>
        <v>0</v>
      </c>
      <c r="BI34" s="8">
        <f t="shared" si="28"/>
        <v>0</v>
      </c>
    </row>
    <row r="35" spans="1:61" s="4" customFormat="1" ht="34.5" customHeight="1" x14ac:dyDescent="0.15">
      <c r="A35" s="74">
        <f t="shared" si="4"/>
        <v>23</v>
      </c>
      <c r="B35" s="80" t="str">
        <f t="shared" si="10"/>
        <v/>
      </c>
      <c r="C35" s="20"/>
      <c r="D35" s="21" t="str">
        <f t="shared" si="11"/>
        <v/>
      </c>
      <c r="E35" s="21" t="str">
        <f t="shared" si="12"/>
        <v/>
      </c>
      <c r="F35" s="133"/>
      <c r="G35" s="22"/>
      <c r="H35" s="22"/>
      <c r="I35" s="151"/>
      <c r="J35" s="22"/>
      <c r="K35" s="22"/>
      <c r="L35" s="22"/>
      <c r="M35" s="23"/>
      <c r="N35" s="24"/>
      <c r="O35" s="156"/>
      <c r="P35" s="24"/>
      <c r="Q35" s="156"/>
      <c r="R35" s="25" t="str">
        <f t="shared" si="13"/>
        <v/>
      </c>
      <c r="S35" s="23"/>
      <c r="T35" s="23"/>
      <c r="U35" s="26" t="str">
        <f t="shared" si="5"/>
        <v/>
      </c>
      <c r="V35" s="27"/>
      <c r="W35" s="28" t="str">
        <f t="shared" si="14"/>
        <v/>
      </c>
      <c r="X35" s="28" t="str">
        <f t="shared" si="15"/>
        <v/>
      </c>
      <c r="Y35" s="154"/>
      <c r="Z35" s="50"/>
      <c r="AA35" s="29"/>
      <c r="AB35" s="154"/>
      <c r="AC35" s="52" t="str">
        <f t="shared" si="16"/>
        <v/>
      </c>
      <c r="AD35" s="30" t="str">
        <f t="shared" si="17"/>
        <v/>
      </c>
      <c r="AE35" s="154"/>
      <c r="AF35" s="60" t="str">
        <f t="shared" si="18"/>
        <v/>
      </c>
      <c r="AG35" s="205"/>
      <c r="AH35" s="151"/>
      <c r="AI35" s="22"/>
      <c r="AJ35" s="62"/>
      <c r="AK35" s="186"/>
      <c r="AL35" s="187"/>
      <c r="AM35" s="186"/>
      <c r="AN35" s="184"/>
      <c r="AO35" s="135"/>
      <c r="AQ35" s="148">
        <f t="shared" si="19"/>
        <v>0</v>
      </c>
      <c r="AR35" s="148">
        <f t="shared" si="20"/>
        <v>0</v>
      </c>
      <c r="AS35" s="148">
        <f t="shared" si="21"/>
        <v>0</v>
      </c>
      <c r="AT35" s="148">
        <f t="shared" si="6"/>
        <v>0</v>
      </c>
      <c r="AU35" s="148" t="b">
        <f t="shared" si="22"/>
        <v>0</v>
      </c>
      <c r="AV35" s="148" t="b">
        <f>AND(F35&gt;=20,F35&lt;=22,J35=※編集不可※選択項目!$E$4)</f>
        <v>0</v>
      </c>
      <c r="AW35" s="148" t="b">
        <f>AND(F35&gt;=40,F35&lt;=49,K35=※編集不可※選択項目!$F$4)</f>
        <v>0</v>
      </c>
      <c r="AX35" s="148">
        <f>IF(AND($C35&lt;&gt;"",AND(AA35&lt;&gt;※編集不可※選択項目!$L$6,AE35="")),1,0)</f>
        <v>0</v>
      </c>
      <c r="AY35" s="148">
        <f>IF(AND($H35&lt;&gt;"",AND(I35=※編集不可※選択項目!$D$4,AG35="")),1,0)</f>
        <v>0</v>
      </c>
      <c r="AZ35" s="148">
        <f t="shared" si="7"/>
        <v>0</v>
      </c>
      <c r="BA35" s="148">
        <f t="shared" si="23"/>
        <v>0</v>
      </c>
      <c r="BB35" s="148">
        <f t="shared" si="24"/>
        <v>0</v>
      </c>
      <c r="BC35" s="148">
        <f t="shared" si="8"/>
        <v>0</v>
      </c>
      <c r="BD35" s="148" t="b">
        <f t="shared" si="25"/>
        <v>1</v>
      </c>
      <c r="BE35" s="148" t="b">
        <f>AND($F35&gt;=20,$F35&lt;=22,$J35&lt;&gt;※編集不可※選択項目!$E$4)</f>
        <v>0</v>
      </c>
      <c r="BF35" s="148" t="b">
        <f>AND($F35&gt;=40,$F35&lt;=49,$K35&lt;&gt;※編集不可※選択項目!$F$4)</f>
        <v>0</v>
      </c>
      <c r="BG35" s="148" t="str">
        <f t="shared" si="26"/>
        <v/>
      </c>
      <c r="BH35" s="8">
        <f t="shared" si="27"/>
        <v>0</v>
      </c>
      <c r="BI35" s="8">
        <f t="shared" si="28"/>
        <v>0</v>
      </c>
    </row>
    <row r="36" spans="1:61" s="4" customFormat="1" ht="34.5" customHeight="1" x14ac:dyDescent="0.15">
      <c r="A36" s="74">
        <f t="shared" si="4"/>
        <v>24</v>
      </c>
      <c r="B36" s="80" t="str">
        <f t="shared" si="10"/>
        <v/>
      </c>
      <c r="C36" s="20"/>
      <c r="D36" s="21" t="str">
        <f t="shared" si="11"/>
        <v/>
      </c>
      <c r="E36" s="21" t="str">
        <f t="shared" si="12"/>
        <v/>
      </c>
      <c r="F36" s="133"/>
      <c r="G36" s="22"/>
      <c r="H36" s="22"/>
      <c r="I36" s="151"/>
      <c r="J36" s="22"/>
      <c r="K36" s="22"/>
      <c r="L36" s="22"/>
      <c r="M36" s="23"/>
      <c r="N36" s="24"/>
      <c r="O36" s="156"/>
      <c r="P36" s="24"/>
      <c r="Q36" s="156"/>
      <c r="R36" s="25" t="str">
        <f t="shared" si="13"/>
        <v/>
      </c>
      <c r="S36" s="23"/>
      <c r="T36" s="23"/>
      <c r="U36" s="26" t="str">
        <f t="shared" si="5"/>
        <v/>
      </c>
      <c r="V36" s="27"/>
      <c r="W36" s="28" t="str">
        <f t="shared" si="14"/>
        <v/>
      </c>
      <c r="X36" s="28" t="str">
        <f t="shared" si="15"/>
        <v/>
      </c>
      <c r="Y36" s="154"/>
      <c r="Z36" s="50"/>
      <c r="AA36" s="29"/>
      <c r="AB36" s="154"/>
      <c r="AC36" s="52" t="str">
        <f t="shared" si="16"/>
        <v/>
      </c>
      <c r="AD36" s="30" t="str">
        <f t="shared" si="17"/>
        <v/>
      </c>
      <c r="AE36" s="154"/>
      <c r="AF36" s="60" t="str">
        <f t="shared" si="18"/>
        <v/>
      </c>
      <c r="AG36" s="205"/>
      <c r="AH36" s="151"/>
      <c r="AI36" s="22"/>
      <c r="AJ36" s="62"/>
      <c r="AK36" s="186"/>
      <c r="AL36" s="187"/>
      <c r="AM36" s="186"/>
      <c r="AN36" s="184"/>
      <c r="AO36" s="135"/>
      <c r="AQ36" s="148">
        <f t="shared" si="19"/>
        <v>0</v>
      </c>
      <c r="AR36" s="148">
        <f t="shared" si="20"/>
        <v>0</v>
      </c>
      <c r="AS36" s="148">
        <f t="shared" si="21"/>
        <v>0</v>
      </c>
      <c r="AT36" s="148">
        <f t="shared" si="6"/>
        <v>0</v>
      </c>
      <c r="AU36" s="148" t="b">
        <f t="shared" si="22"/>
        <v>0</v>
      </c>
      <c r="AV36" s="148" t="b">
        <f>AND(F36&gt;=20,F36&lt;=22,J36=※編集不可※選択項目!$E$4)</f>
        <v>0</v>
      </c>
      <c r="AW36" s="148" t="b">
        <f>AND(F36&gt;=40,F36&lt;=49,K36=※編集不可※選択項目!$F$4)</f>
        <v>0</v>
      </c>
      <c r="AX36" s="148">
        <f>IF(AND($C36&lt;&gt;"",AND(AA36&lt;&gt;※編集不可※選択項目!$L$6,AE36="")),1,0)</f>
        <v>0</v>
      </c>
      <c r="AY36" s="148">
        <f>IF(AND($H36&lt;&gt;"",AND(I36=※編集不可※選択項目!$D$4,AG36="")),1,0)</f>
        <v>0</v>
      </c>
      <c r="AZ36" s="148">
        <f t="shared" si="7"/>
        <v>0</v>
      </c>
      <c r="BA36" s="148">
        <f t="shared" si="23"/>
        <v>0</v>
      </c>
      <c r="BB36" s="148">
        <f t="shared" si="24"/>
        <v>0</v>
      </c>
      <c r="BC36" s="148">
        <f t="shared" si="8"/>
        <v>0</v>
      </c>
      <c r="BD36" s="148" t="b">
        <f t="shared" si="25"/>
        <v>1</v>
      </c>
      <c r="BE36" s="148" t="b">
        <f>AND($F36&gt;=20,$F36&lt;=22,$J36&lt;&gt;※編集不可※選択項目!$E$4)</f>
        <v>0</v>
      </c>
      <c r="BF36" s="148" t="b">
        <f>AND($F36&gt;=40,$F36&lt;=49,$K36&lt;&gt;※編集不可※選択項目!$F$4)</f>
        <v>0</v>
      </c>
      <c r="BG36" s="148" t="str">
        <f t="shared" si="26"/>
        <v/>
      </c>
      <c r="BH36" s="8">
        <f t="shared" si="27"/>
        <v>0</v>
      </c>
      <c r="BI36" s="8">
        <f t="shared" si="28"/>
        <v>0</v>
      </c>
    </row>
    <row r="37" spans="1:61" s="4" customFormat="1" ht="34.5" customHeight="1" x14ac:dyDescent="0.15">
      <c r="A37" s="74">
        <f t="shared" si="4"/>
        <v>25</v>
      </c>
      <c r="B37" s="80" t="str">
        <f t="shared" si="10"/>
        <v/>
      </c>
      <c r="C37" s="20"/>
      <c r="D37" s="21" t="str">
        <f t="shared" si="11"/>
        <v/>
      </c>
      <c r="E37" s="21" t="str">
        <f t="shared" si="12"/>
        <v/>
      </c>
      <c r="F37" s="133"/>
      <c r="G37" s="22"/>
      <c r="H37" s="22"/>
      <c r="I37" s="151"/>
      <c r="J37" s="22"/>
      <c r="K37" s="22"/>
      <c r="L37" s="22"/>
      <c r="M37" s="23"/>
      <c r="N37" s="24"/>
      <c r="O37" s="156"/>
      <c r="P37" s="24"/>
      <c r="Q37" s="156"/>
      <c r="R37" s="25" t="str">
        <f t="shared" si="13"/>
        <v/>
      </c>
      <c r="S37" s="23"/>
      <c r="T37" s="23"/>
      <c r="U37" s="26" t="str">
        <f t="shared" si="5"/>
        <v/>
      </c>
      <c r="V37" s="27"/>
      <c r="W37" s="28" t="str">
        <f t="shared" si="14"/>
        <v/>
      </c>
      <c r="X37" s="28" t="str">
        <f t="shared" si="15"/>
        <v/>
      </c>
      <c r="Y37" s="154"/>
      <c r="Z37" s="50"/>
      <c r="AA37" s="29"/>
      <c r="AB37" s="154"/>
      <c r="AC37" s="52" t="str">
        <f t="shared" si="16"/>
        <v/>
      </c>
      <c r="AD37" s="30" t="str">
        <f t="shared" si="17"/>
        <v/>
      </c>
      <c r="AE37" s="154"/>
      <c r="AF37" s="60" t="str">
        <f t="shared" si="18"/>
        <v/>
      </c>
      <c r="AG37" s="205"/>
      <c r="AH37" s="151"/>
      <c r="AI37" s="22"/>
      <c r="AJ37" s="62"/>
      <c r="AK37" s="186"/>
      <c r="AL37" s="187"/>
      <c r="AM37" s="186"/>
      <c r="AN37" s="184"/>
      <c r="AO37" s="135"/>
      <c r="AQ37" s="148">
        <f t="shared" si="19"/>
        <v>0</v>
      </c>
      <c r="AR37" s="148">
        <f t="shared" si="20"/>
        <v>0</v>
      </c>
      <c r="AS37" s="148">
        <f t="shared" si="21"/>
        <v>0</v>
      </c>
      <c r="AT37" s="148">
        <f t="shared" si="6"/>
        <v>0</v>
      </c>
      <c r="AU37" s="148" t="b">
        <f t="shared" si="22"/>
        <v>0</v>
      </c>
      <c r="AV37" s="148" t="b">
        <f>AND(F37&gt;=20,F37&lt;=22,J37=※編集不可※選択項目!$E$4)</f>
        <v>0</v>
      </c>
      <c r="AW37" s="148" t="b">
        <f>AND(F37&gt;=40,F37&lt;=49,K37=※編集不可※選択項目!$F$4)</f>
        <v>0</v>
      </c>
      <c r="AX37" s="148">
        <f>IF(AND($C37&lt;&gt;"",AND(AA37&lt;&gt;※編集不可※選択項目!$L$6,AE37="")),1,0)</f>
        <v>0</v>
      </c>
      <c r="AY37" s="148">
        <f>IF(AND($H37&lt;&gt;"",AND(I37=※編集不可※選択項目!$D$4,AG37="")),1,0)</f>
        <v>0</v>
      </c>
      <c r="AZ37" s="148">
        <f t="shared" si="7"/>
        <v>0</v>
      </c>
      <c r="BA37" s="148">
        <f t="shared" si="23"/>
        <v>0</v>
      </c>
      <c r="BB37" s="148">
        <f t="shared" si="24"/>
        <v>0</v>
      </c>
      <c r="BC37" s="148">
        <f t="shared" si="8"/>
        <v>0</v>
      </c>
      <c r="BD37" s="148" t="b">
        <f t="shared" si="25"/>
        <v>1</v>
      </c>
      <c r="BE37" s="148" t="b">
        <f>AND($F37&gt;=20,$F37&lt;=22,$J37&lt;&gt;※編集不可※選択項目!$E$4)</f>
        <v>0</v>
      </c>
      <c r="BF37" s="148" t="b">
        <f>AND($F37&gt;=40,$F37&lt;=49,$K37&lt;&gt;※編集不可※選択項目!$F$4)</f>
        <v>0</v>
      </c>
      <c r="BG37" s="148" t="str">
        <f t="shared" si="26"/>
        <v/>
      </c>
      <c r="BH37" s="8">
        <f t="shared" si="27"/>
        <v>0</v>
      </c>
      <c r="BI37" s="8">
        <f t="shared" si="28"/>
        <v>0</v>
      </c>
    </row>
    <row r="38" spans="1:61" s="4" customFormat="1" ht="34.5" customHeight="1" x14ac:dyDescent="0.15">
      <c r="A38" s="74">
        <f t="shared" si="4"/>
        <v>26</v>
      </c>
      <c r="B38" s="80" t="str">
        <f t="shared" si="10"/>
        <v/>
      </c>
      <c r="C38" s="20"/>
      <c r="D38" s="21" t="str">
        <f t="shared" si="11"/>
        <v/>
      </c>
      <c r="E38" s="21" t="str">
        <f t="shared" si="12"/>
        <v/>
      </c>
      <c r="F38" s="133"/>
      <c r="G38" s="22"/>
      <c r="H38" s="22"/>
      <c r="I38" s="151"/>
      <c r="J38" s="22"/>
      <c r="K38" s="22"/>
      <c r="L38" s="22"/>
      <c r="M38" s="23"/>
      <c r="N38" s="24"/>
      <c r="O38" s="156"/>
      <c r="P38" s="24"/>
      <c r="Q38" s="156"/>
      <c r="R38" s="25" t="str">
        <f t="shared" si="13"/>
        <v/>
      </c>
      <c r="S38" s="23"/>
      <c r="T38" s="23"/>
      <c r="U38" s="26" t="str">
        <f t="shared" si="5"/>
        <v/>
      </c>
      <c r="V38" s="27"/>
      <c r="W38" s="28" t="str">
        <f t="shared" si="14"/>
        <v/>
      </c>
      <c r="X38" s="28" t="str">
        <f t="shared" si="15"/>
        <v/>
      </c>
      <c r="Y38" s="154"/>
      <c r="Z38" s="50"/>
      <c r="AA38" s="29"/>
      <c r="AB38" s="154"/>
      <c r="AC38" s="52" t="str">
        <f t="shared" si="16"/>
        <v/>
      </c>
      <c r="AD38" s="30" t="str">
        <f t="shared" si="17"/>
        <v/>
      </c>
      <c r="AE38" s="154"/>
      <c r="AF38" s="60" t="str">
        <f t="shared" si="18"/>
        <v/>
      </c>
      <c r="AG38" s="205"/>
      <c r="AH38" s="151"/>
      <c r="AI38" s="22"/>
      <c r="AJ38" s="62"/>
      <c r="AK38" s="186"/>
      <c r="AL38" s="187"/>
      <c r="AM38" s="186"/>
      <c r="AN38" s="184"/>
      <c r="AO38" s="135"/>
      <c r="AQ38" s="148">
        <f t="shared" si="19"/>
        <v>0</v>
      </c>
      <c r="AR38" s="148">
        <f t="shared" si="20"/>
        <v>0</v>
      </c>
      <c r="AS38" s="148">
        <f t="shared" si="21"/>
        <v>0</v>
      </c>
      <c r="AT38" s="148">
        <f t="shared" si="6"/>
        <v>0</v>
      </c>
      <c r="AU38" s="148" t="b">
        <f t="shared" si="22"/>
        <v>0</v>
      </c>
      <c r="AV38" s="148" t="b">
        <f>AND(F38&gt;=20,F38&lt;=22,J38=※編集不可※選択項目!$E$4)</f>
        <v>0</v>
      </c>
      <c r="AW38" s="148" t="b">
        <f>AND(F38&gt;=40,F38&lt;=49,K38=※編集不可※選択項目!$F$4)</f>
        <v>0</v>
      </c>
      <c r="AX38" s="148">
        <f>IF(AND($C38&lt;&gt;"",AND(AA38&lt;&gt;※編集不可※選択項目!$L$6,AE38="")),1,0)</f>
        <v>0</v>
      </c>
      <c r="AY38" s="148">
        <f>IF(AND($H38&lt;&gt;"",AND(I38=※編集不可※選択項目!$D$4,AG38="")),1,0)</f>
        <v>0</v>
      </c>
      <c r="AZ38" s="148">
        <f t="shared" si="7"/>
        <v>0</v>
      </c>
      <c r="BA38" s="148">
        <f t="shared" si="23"/>
        <v>0</v>
      </c>
      <c r="BB38" s="148">
        <f t="shared" si="24"/>
        <v>0</v>
      </c>
      <c r="BC38" s="148">
        <f t="shared" si="8"/>
        <v>0</v>
      </c>
      <c r="BD38" s="148" t="b">
        <f t="shared" si="25"/>
        <v>1</v>
      </c>
      <c r="BE38" s="148" t="b">
        <f>AND($F38&gt;=20,$F38&lt;=22,$J38&lt;&gt;※編集不可※選択項目!$E$4)</f>
        <v>0</v>
      </c>
      <c r="BF38" s="148" t="b">
        <f>AND($F38&gt;=40,$F38&lt;=49,$K38&lt;&gt;※編集不可※選択項目!$F$4)</f>
        <v>0</v>
      </c>
      <c r="BG38" s="148" t="str">
        <f t="shared" si="26"/>
        <v/>
      </c>
      <c r="BH38" s="8">
        <f t="shared" si="27"/>
        <v>0</v>
      </c>
      <c r="BI38" s="8">
        <f t="shared" si="28"/>
        <v>0</v>
      </c>
    </row>
    <row r="39" spans="1:61" s="4" customFormat="1" ht="34.5" customHeight="1" x14ac:dyDescent="0.15">
      <c r="A39" s="74">
        <f t="shared" si="4"/>
        <v>27</v>
      </c>
      <c r="B39" s="80" t="str">
        <f t="shared" si="10"/>
        <v/>
      </c>
      <c r="C39" s="20"/>
      <c r="D39" s="21" t="str">
        <f t="shared" si="11"/>
        <v/>
      </c>
      <c r="E39" s="21" t="str">
        <f t="shared" si="12"/>
        <v/>
      </c>
      <c r="F39" s="133"/>
      <c r="G39" s="22"/>
      <c r="H39" s="22"/>
      <c r="I39" s="151"/>
      <c r="J39" s="22"/>
      <c r="K39" s="22"/>
      <c r="L39" s="22"/>
      <c r="M39" s="23"/>
      <c r="N39" s="24"/>
      <c r="O39" s="156"/>
      <c r="P39" s="24"/>
      <c r="Q39" s="156"/>
      <c r="R39" s="25" t="str">
        <f t="shared" si="13"/>
        <v/>
      </c>
      <c r="S39" s="23"/>
      <c r="T39" s="23"/>
      <c r="U39" s="26" t="str">
        <f t="shared" si="5"/>
        <v/>
      </c>
      <c r="V39" s="27"/>
      <c r="W39" s="28" t="str">
        <f t="shared" si="14"/>
        <v/>
      </c>
      <c r="X39" s="28" t="str">
        <f t="shared" si="15"/>
        <v/>
      </c>
      <c r="Y39" s="154"/>
      <c r="Z39" s="50"/>
      <c r="AA39" s="29"/>
      <c r="AB39" s="154"/>
      <c r="AC39" s="52" t="str">
        <f t="shared" si="16"/>
        <v/>
      </c>
      <c r="AD39" s="30" t="str">
        <f t="shared" si="17"/>
        <v/>
      </c>
      <c r="AE39" s="154"/>
      <c r="AF39" s="60" t="str">
        <f t="shared" si="18"/>
        <v/>
      </c>
      <c r="AG39" s="205"/>
      <c r="AH39" s="151"/>
      <c r="AI39" s="22"/>
      <c r="AJ39" s="62"/>
      <c r="AK39" s="186"/>
      <c r="AL39" s="187"/>
      <c r="AM39" s="186"/>
      <c r="AN39" s="184"/>
      <c r="AO39" s="135"/>
      <c r="AQ39" s="148">
        <f t="shared" si="19"/>
        <v>0</v>
      </c>
      <c r="AR39" s="148">
        <f t="shared" si="20"/>
        <v>0</v>
      </c>
      <c r="AS39" s="148">
        <f t="shared" si="21"/>
        <v>0</v>
      </c>
      <c r="AT39" s="148">
        <f t="shared" si="6"/>
        <v>0</v>
      </c>
      <c r="AU39" s="148" t="b">
        <f t="shared" si="22"/>
        <v>0</v>
      </c>
      <c r="AV39" s="148" t="b">
        <f>AND(F39&gt;=20,F39&lt;=22,J39=※編集不可※選択項目!$E$4)</f>
        <v>0</v>
      </c>
      <c r="AW39" s="148" t="b">
        <f>AND(F39&gt;=40,F39&lt;=49,K39=※編集不可※選択項目!$F$4)</f>
        <v>0</v>
      </c>
      <c r="AX39" s="148">
        <f>IF(AND($C39&lt;&gt;"",AND(AA39&lt;&gt;※編集不可※選択項目!$L$6,AE39="")),1,0)</f>
        <v>0</v>
      </c>
      <c r="AY39" s="148">
        <f>IF(AND($H39&lt;&gt;"",AND(I39=※編集不可※選択項目!$D$4,AG39="")),1,0)</f>
        <v>0</v>
      </c>
      <c r="AZ39" s="148">
        <f t="shared" si="7"/>
        <v>0</v>
      </c>
      <c r="BA39" s="148">
        <f t="shared" si="23"/>
        <v>0</v>
      </c>
      <c r="BB39" s="148">
        <f t="shared" si="24"/>
        <v>0</v>
      </c>
      <c r="BC39" s="148">
        <f t="shared" si="8"/>
        <v>0</v>
      </c>
      <c r="BD39" s="148" t="b">
        <f t="shared" si="25"/>
        <v>1</v>
      </c>
      <c r="BE39" s="148" t="b">
        <f>AND($F39&gt;=20,$F39&lt;=22,$J39&lt;&gt;※編集不可※選択項目!$E$4)</f>
        <v>0</v>
      </c>
      <c r="BF39" s="148" t="b">
        <f>AND($F39&gt;=40,$F39&lt;=49,$K39&lt;&gt;※編集不可※選択項目!$F$4)</f>
        <v>0</v>
      </c>
      <c r="BG39" s="148" t="str">
        <f t="shared" si="26"/>
        <v/>
      </c>
      <c r="BH39" s="8">
        <f t="shared" si="27"/>
        <v>0</v>
      </c>
      <c r="BI39" s="8">
        <f t="shared" si="28"/>
        <v>0</v>
      </c>
    </row>
    <row r="40" spans="1:61" s="4" customFormat="1" ht="34.5" customHeight="1" x14ac:dyDescent="0.15">
      <c r="A40" s="74">
        <f t="shared" si="4"/>
        <v>28</v>
      </c>
      <c r="B40" s="80" t="str">
        <f t="shared" si="10"/>
        <v/>
      </c>
      <c r="C40" s="20"/>
      <c r="D40" s="21" t="str">
        <f t="shared" si="11"/>
        <v/>
      </c>
      <c r="E40" s="21" t="str">
        <f t="shared" si="12"/>
        <v/>
      </c>
      <c r="F40" s="133"/>
      <c r="G40" s="22"/>
      <c r="H40" s="22"/>
      <c r="I40" s="151"/>
      <c r="J40" s="22"/>
      <c r="K40" s="22"/>
      <c r="L40" s="22"/>
      <c r="M40" s="23"/>
      <c r="N40" s="24"/>
      <c r="O40" s="156"/>
      <c r="P40" s="24"/>
      <c r="Q40" s="156"/>
      <c r="R40" s="25" t="str">
        <f t="shared" si="13"/>
        <v/>
      </c>
      <c r="S40" s="23"/>
      <c r="T40" s="23"/>
      <c r="U40" s="26" t="str">
        <f t="shared" si="5"/>
        <v/>
      </c>
      <c r="V40" s="27"/>
      <c r="W40" s="28" t="str">
        <f t="shared" si="14"/>
        <v/>
      </c>
      <c r="X40" s="28" t="str">
        <f t="shared" si="15"/>
        <v/>
      </c>
      <c r="Y40" s="154"/>
      <c r="Z40" s="50"/>
      <c r="AA40" s="29"/>
      <c r="AB40" s="154"/>
      <c r="AC40" s="52" t="str">
        <f t="shared" si="16"/>
        <v/>
      </c>
      <c r="AD40" s="30" t="str">
        <f t="shared" si="17"/>
        <v/>
      </c>
      <c r="AE40" s="154"/>
      <c r="AF40" s="60" t="str">
        <f t="shared" si="18"/>
        <v/>
      </c>
      <c r="AG40" s="205"/>
      <c r="AH40" s="151"/>
      <c r="AI40" s="22"/>
      <c r="AJ40" s="62"/>
      <c r="AK40" s="186"/>
      <c r="AL40" s="187"/>
      <c r="AM40" s="186"/>
      <c r="AN40" s="184"/>
      <c r="AO40" s="135"/>
      <c r="AQ40" s="148">
        <f t="shared" si="19"/>
        <v>0</v>
      </c>
      <c r="AR40" s="148">
        <f t="shared" si="20"/>
        <v>0</v>
      </c>
      <c r="AS40" s="148">
        <f t="shared" si="21"/>
        <v>0</v>
      </c>
      <c r="AT40" s="148">
        <f t="shared" si="6"/>
        <v>0</v>
      </c>
      <c r="AU40" s="148" t="b">
        <f t="shared" si="22"/>
        <v>0</v>
      </c>
      <c r="AV40" s="148" t="b">
        <f>AND(F40&gt;=20,F40&lt;=22,J40=※編集不可※選択項目!$E$4)</f>
        <v>0</v>
      </c>
      <c r="AW40" s="148" t="b">
        <f>AND(F40&gt;=40,F40&lt;=49,K40=※編集不可※選択項目!$F$4)</f>
        <v>0</v>
      </c>
      <c r="AX40" s="148">
        <f>IF(AND($C40&lt;&gt;"",AND(AA40&lt;&gt;※編集不可※選択項目!$L$6,AE40="")),1,0)</f>
        <v>0</v>
      </c>
      <c r="AY40" s="148">
        <f>IF(AND($H40&lt;&gt;"",AND(I40=※編集不可※選択項目!$D$4,AG40="")),1,0)</f>
        <v>0</v>
      </c>
      <c r="AZ40" s="148">
        <f t="shared" si="7"/>
        <v>0</v>
      </c>
      <c r="BA40" s="148">
        <f t="shared" si="23"/>
        <v>0</v>
      </c>
      <c r="BB40" s="148">
        <f t="shared" si="24"/>
        <v>0</v>
      </c>
      <c r="BC40" s="148">
        <f t="shared" si="8"/>
        <v>0</v>
      </c>
      <c r="BD40" s="148" t="b">
        <f t="shared" si="25"/>
        <v>1</v>
      </c>
      <c r="BE40" s="148" t="b">
        <f>AND($F40&gt;=20,$F40&lt;=22,$J40&lt;&gt;※編集不可※選択項目!$E$4)</f>
        <v>0</v>
      </c>
      <c r="BF40" s="148" t="b">
        <f>AND($F40&gt;=40,$F40&lt;=49,$K40&lt;&gt;※編集不可※選択項目!$F$4)</f>
        <v>0</v>
      </c>
      <c r="BG40" s="148" t="str">
        <f t="shared" si="26"/>
        <v/>
      </c>
      <c r="BH40" s="8">
        <f t="shared" si="27"/>
        <v>0</v>
      </c>
      <c r="BI40" s="8">
        <f t="shared" si="28"/>
        <v>0</v>
      </c>
    </row>
    <row r="41" spans="1:61" s="4" customFormat="1" ht="34.5" customHeight="1" x14ac:dyDescent="0.15">
      <c r="A41" s="74">
        <f t="shared" si="4"/>
        <v>29</v>
      </c>
      <c r="B41" s="80" t="str">
        <f t="shared" si="10"/>
        <v/>
      </c>
      <c r="C41" s="20"/>
      <c r="D41" s="21" t="str">
        <f t="shared" si="11"/>
        <v/>
      </c>
      <c r="E41" s="21" t="str">
        <f t="shared" si="12"/>
        <v/>
      </c>
      <c r="F41" s="133"/>
      <c r="G41" s="22"/>
      <c r="H41" s="22"/>
      <c r="I41" s="151"/>
      <c r="J41" s="22"/>
      <c r="K41" s="22"/>
      <c r="L41" s="22"/>
      <c r="M41" s="23"/>
      <c r="N41" s="24"/>
      <c r="O41" s="156"/>
      <c r="P41" s="24"/>
      <c r="Q41" s="156"/>
      <c r="R41" s="25" t="str">
        <f t="shared" si="13"/>
        <v/>
      </c>
      <c r="S41" s="23"/>
      <c r="T41" s="23"/>
      <c r="U41" s="26" t="str">
        <f t="shared" si="5"/>
        <v/>
      </c>
      <c r="V41" s="27"/>
      <c r="W41" s="28" t="str">
        <f t="shared" si="14"/>
        <v/>
      </c>
      <c r="X41" s="28" t="str">
        <f t="shared" si="15"/>
        <v/>
      </c>
      <c r="Y41" s="154"/>
      <c r="Z41" s="50"/>
      <c r="AA41" s="29"/>
      <c r="AB41" s="154"/>
      <c r="AC41" s="52" t="str">
        <f t="shared" si="16"/>
        <v/>
      </c>
      <c r="AD41" s="30" t="str">
        <f t="shared" si="17"/>
        <v/>
      </c>
      <c r="AE41" s="154"/>
      <c r="AF41" s="60" t="str">
        <f t="shared" si="18"/>
        <v/>
      </c>
      <c r="AG41" s="205"/>
      <c r="AH41" s="151"/>
      <c r="AI41" s="22"/>
      <c r="AJ41" s="62"/>
      <c r="AK41" s="186"/>
      <c r="AL41" s="187"/>
      <c r="AM41" s="186"/>
      <c r="AN41" s="184"/>
      <c r="AO41" s="135"/>
      <c r="AQ41" s="148">
        <f t="shared" si="19"/>
        <v>0</v>
      </c>
      <c r="AR41" s="148">
        <f t="shared" si="20"/>
        <v>0</v>
      </c>
      <c r="AS41" s="148">
        <f t="shared" si="21"/>
        <v>0</v>
      </c>
      <c r="AT41" s="148">
        <f t="shared" si="6"/>
        <v>0</v>
      </c>
      <c r="AU41" s="148" t="b">
        <f t="shared" si="22"/>
        <v>0</v>
      </c>
      <c r="AV41" s="148" t="b">
        <f>AND(F41&gt;=20,F41&lt;=22,J41=※編集不可※選択項目!$E$4)</f>
        <v>0</v>
      </c>
      <c r="AW41" s="148" t="b">
        <f>AND(F41&gt;=40,F41&lt;=49,K41=※編集不可※選択項目!$F$4)</f>
        <v>0</v>
      </c>
      <c r="AX41" s="148">
        <f>IF(AND($C41&lt;&gt;"",AND(AA41&lt;&gt;※編集不可※選択項目!$L$6,AE41="")),1,0)</f>
        <v>0</v>
      </c>
      <c r="AY41" s="148">
        <f>IF(AND($H41&lt;&gt;"",AND(I41=※編集不可※選択項目!$D$4,AG41="")),1,0)</f>
        <v>0</v>
      </c>
      <c r="AZ41" s="148">
        <f t="shared" si="7"/>
        <v>0</v>
      </c>
      <c r="BA41" s="148">
        <f t="shared" si="23"/>
        <v>0</v>
      </c>
      <c r="BB41" s="148">
        <f t="shared" si="24"/>
        <v>0</v>
      </c>
      <c r="BC41" s="148">
        <f t="shared" si="8"/>
        <v>0</v>
      </c>
      <c r="BD41" s="148" t="b">
        <f t="shared" si="25"/>
        <v>1</v>
      </c>
      <c r="BE41" s="148" t="b">
        <f>AND($F41&gt;=20,$F41&lt;=22,$J41&lt;&gt;※編集不可※選択項目!$E$4)</f>
        <v>0</v>
      </c>
      <c r="BF41" s="148" t="b">
        <f>AND($F41&gt;=40,$F41&lt;=49,$K41&lt;&gt;※編集不可※選択項目!$F$4)</f>
        <v>0</v>
      </c>
      <c r="BG41" s="148" t="str">
        <f t="shared" si="26"/>
        <v/>
      </c>
      <c r="BH41" s="8">
        <f t="shared" si="27"/>
        <v>0</v>
      </c>
      <c r="BI41" s="8">
        <f t="shared" si="28"/>
        <v>0</v>
      </c>
    </row>
    <row r="42" spans="1:61" s="4" customFormat="1" ht="34.5" customHeight="1" x14ac:dyDescent="0.15">
      <c r="A42" s="74">
        <f t="shared" si="4"/>
        <v>30</v>
      </c>
      <c r="B42" s="80" t="str">
        <f t="shared" si="10"/>
        <v/>
      </c>
      <c r="C42" s="20"/>
      <c r="D42" s="21" t="str">
        <f t="shared" si="11"/>
        <v/>
      </c>
      <c r="E42" s="21" t="str">
        <f t="shared" si="12"/>
        <v/>
      </c>
      <c r="F42" s="133"/>
      <c r="G42" s="22"/>
      <c r="H42" s="22"/>
      <c r="I42" s="151"/>
      <c r="J42" s="22"/>
      <c r="K42" s="22"/>
      <c r="L42" s="22"/>
      <c r="M42" s="23"/>
      <c r="N42" s="24"/>
      <c r="O42" s="156"/>
      <c r="P42" s="24"/>
      <c r="Q42" s="156"/>
      <c r="R42" s="25" t="str">
        <f t="shared" si="13"/>
        <v/>
      </c>
      <c r="S42" s="23"/>
      <c r="T42" s="23"/>
      <c r="U42" s="26" t="str">
        <f t="shared" si="5"/>
        <v/>
      </c>
      <c r="V42" s="27"/>
      <c r="W42" s="28" t="str">
        <f t="shared" si="14"/>
        <v/>
      </c>
      <c r="X42" s="28" t="str">
        <f t="shared" si="15"/>
        <v/>
      </c>
      <c r="Y42" s="154"/>
      <c r="Z42" s="50"/>
      <c r="AA42" s="29"/>
      <c r="AB42" s="154"/>
      <c r="AC42" s="52" t="str">
        <f t="shared" si="16"/>
        <v/>
      </c>
      <c r="AD42" s="30" t="str">
        <f t="shared" si="17"/>
        <v/>
      </c>
      <c r="AE42" s="154"/>
      <c r="AF42" s="60" t="str">
        <f t="shared" si="18"/>
        <v/>
      </c>
      <c r="AG42" s="205"/>
      <c r="AH42" s="151"/>
      <c r="AI42" s="22"/>
      <c r="AJ42" s="62"/>
      <c r="AK42" s="186"/>
      <c r="AL42" s="187"/>
      <c r="AM42" s="186"/>
      <c r="AN42" s="184"/>
      <c r="AO42" s="135"/>
      <c r="AQ42" s="148">
        <f t="shared" si="19"/>
        <v>0</v>
      </c>
      <c r="AR42" s="148">
        <f t="shared" si="20"/>
        <v>0</v>
      </c>
      <c r="AS42" s="148">
        <f t="shared" si="21"/>
        <v>0</v>
      </c>
      <c r="AT42" s="148">
        <f t="shared" si="6"/>
        <v>0</v>
      </c>
      <c r="AU42" s="148" t="b">
        <f t="shared" si="22"/>
        <v>0</v>
      </c>
      <c r="AV42" s="148" t="b">
        <f>AND(F42&gt;=20,F42&lt;=22,J42=※編集不可※選択項目!$E$4)</f>
        <v>0</v>
      </c>
      <c r="AW42" s="148" t="b">
        <f>AND(F42&gt;=40,F42&lt;=49,K42=※編集不可※選択項目!$F$4)</f>
        <v>0</v>
      </c>
      <c r="AX42" s="148">
        <f>IF(AND($C42&lt;&gt;"",AND(AA42&lt;&gt;※編集不可※選択項目!$L$6,AE42="")),1,0)</f>
        <v>0</v>
      </c>
      <c r="AY42" s="148">
        <f>IF(AND($H42&lt;&gt;"",AND(I42=※編集不可※選択項目!$D$4,AG42="")),1,0)</f>
        <v>0</v>
      </c>
      <c r="AZ42" s="148">
        <f t="shared" si="7"/>
        <v>0</v>
      </c>
      <c r="BA42" s="148">
        <f t="shared" si="23"/>
        <v>0</v>
      </c>
      <c r="BB42" s="148">
        <f t="shared" si="24"/>
        <v>0</v>
      </c>
      <c r="BC42" s="148">
        <f t="shared" si="8"/>
        <v>0</v>
      </c>
      <c r="BD42" s="148" t="b">
        <f t="shared" si="25"/>
        <v>1</v>
      </c>
      <c r="BE42" s="148" t="b">
        <f>AND($F42&gt;=20,$F42&lt;=22,$J42&lt;&gt;※編集不可※選択項目!$E$4)</f>
        <v>0</v>
      </c>
      <c r="BF42" s="148" t="b">
        <f>AND($F42&gt;=40,$F42&lt;=49,$K42&lt;&gt;※編集不可※選択項目!$F$4)</f>
        <v>0</v>
      </c>
      <c r="BG42" s="148" t="str">
        <f t="shared" si="26"/>
        <v/>
      </c>
      <c r="BH42" s="8">
        <f t="shared" si="27"/>
        <v>0</v>
      </c>
      <c r="BI42" s="8">
        <f t="shared" si="28"/>
        <v>0</v>
      </c>
    </row>
    <row r="43" spans="1:61" s="4" customFormat="1" ht="34.5" customHeight="1" x14ac:dyDescent="0.15">
      <c r="A43" s="74">
        <f t="shared" si="4"/>
        <v>31</v>
      </c>
      <c r="B43" s="80" t="str">
        <f t="shared" si="10"/>
        <v/>
      </c>
      <c r="C43" s="20"/>
      <c r="D43" s="21" t="str">
        <f t="shared" si="11"/>
        <v/>
      </c>
      <c r="E43" s="21" t="str">
        <f t="shared" si="12"/>
        <v/>
      </c>
      <c r="F43" s="133"/>
      <c r="G43" s="22"/>
      <c r="H43" s="22"/>
      <c r="I43" s="151"/>
      <c r="J43" s="22"/>
      <c r="K43" s="22"/>
      <c r="L43" s="22"/>
      <c r="M43" s="23"/>
      <c r="N43" s="24"/>
      <c r="O43" s="156"/>
      <c r="P43" s="24"/>
      <c r="Q43" s="156"/>
      <c r="R43" s="25" t="str">
        <f t="shared" si="13"/>
        <v/>
      </c>
      <c r="S43" s="23"/>
      <c r="T43" s="23"/>
      <c r="U43" s="26" t="str">
        <f t="shared" si="5"/>
        <v/>
      </c>
      <c r="V43" s="27"/>
      <c r="W43" s="28" t="str">
        <f t="shared" si="14"/>
        <v/>
      </c>
      <c r="X43" s="28" t="str">
        <f t="shared" si="15"/>
        <v/>
      </c>
      <c r="Y43" s="154"/>
      <c r="Z43" s="50"/>
      <c r="AA43" s="29"/>
      <c r="AB43" s="154"/>
      <c r="AC43" s="52" t="str">
        <f t="shared" si="16"/>
        <v/>
      </c>
      <c r="AD43" s="30" t="str">
        <f t="shared" si="17"/>
        <v/>
      </c>
      <c r="AE43" s="154"/>
      <c r="AF43" s="60" t="str">
        <f t="shared" si="18"/>
        <v/>
      </c>
      <c r="AG43" s="205"/>
      <c r="AH43" s="151"/>
      <c r="AI43" s="22"/>
      <c r="AJ43" s="62"/>
      <c r="AK43" s="186"/>
      <c r="AL43" s="187"/>
      <c r="AM43" s="186"/>
      <c r="AN43" s="184"/>
      <c r="AO43" s="135"/>
      <c r="AQ43" s="148">
        <f t="shared" si="19"/>
        <v>0</v>
      </c>
      <c r="AR43" s="148">
        <f t="shared" si="20"/>
        <v>0</v>
      </c>
      <c r="AS43" s="148">
        <f t="shared" si="21"/>
        <v>0</v>
      </c>
      <c r="AT43" s="148">
        <f t="shared" si="6"/>
        <v>0</v>
      </c>
      <c r="AU43" s="148" t="b">
        <f t="shared" si="22"/>
        <v>0</v>
      </c>
      <c r="AV43" s="148" t="b">
        <f>AND(F43&gt;=20,F43&lt;=22,J43=※編集不可※選択項目!$E$4)</f>
        <v>0</v>
      </c>
      <c r="AW43" s="148" t="b">
        <f>AND(F43&gt;=40,F43&lt;=49,K43=※編集不可※選択項目!$F$4)</f>
        <v>0</v>
      </c>
      <c r="AX43" s="148">
        <f>IF(AND($C43&lt;&gt;"",AND(AA43&lt;&gt;※編集不可※選択項目!$L$6,AE43="")),1,0)</f>
        <v>0</v>
      </c>
      <c r="AY43" s="148">
        <f>IF(AND($H43&lt;&gt;"",AND(I43=※編集不可※選択項目!$D$4,AG43="")),1,0)</f>
        <v>0</v>
      </c>
      <c r="AZ43" s="148">
        <f t="shared" si="7"/>
        <v>0</v>
      </c>
      <c r="BA43" s="148">
        <f t="shared" si="23"/>
        <v>0</v>
      </c>
      <c r="BB43" s="148">
        <f t="shared" si="24"/>
        <v>0</v>
      </c>
      <c r="BC43" s="148">
        <f t="shared" si="8"/>
        <v>0</v>
      </c>
      <c r="BD43" s="148" t="b">
        <f t="shared" si="25"/>
        <v>1</v>
      </c>
      <c r="BE43" s="148" t="b">
        <f>AND($F43&gt;=20,$F43&lt;=22,$J43&lt;&gt;※編集不可※選択項目!$E$4)</f>
        <v>0</v>
      </c>
      <c r="BF43" s="148" t="b">
        <f>AND($F43&gt;=40,$F43&lt;=49,$K43&lt;&gt;※編集不可※選択項目!$F$4)</f>
        <v>0</v>
      </c>
      <c r="BG43" s="148" t="str">
        <f t="shared" si="26"/>
        <v/>
      </c>
      <c r="BH43" s="8">
        <f t="shared" si="27"/>
        <v>0</v>
      </c>
      <c r="BI43" s="8">
        <f t="shared" si="28"/>
        <v>0</v>
      </c>
    </row>
    <row r="44" spans="1:61" s="4" customFormat="1" ht="34.5" customHeight="1" x14ac:dyDescent="0.15">
      <c r="A44" s="74">
        <f t="shared" si="4"/>
        <v>32</v>
      </c>
      <c r="B44" s="80" t="str">
        <f t="shared" si="10"/>
        <v/>
      </c>
      <c r="C44" s="20"/>
      <c r="D44" s="21" t="str">
        <f t="shared" si="11"/>
        <v/>
      </c>
      <c r="E44" s="21" t="str">
        <f t="shared" si="12"/>
        <v/>
      </c>
      <c r="F44" s="133"/>
      <c r="G44" s="22"/>
      <c r="H44" s="22"/>
      <c r="I44" s="151"/>
      <c r="J44" s="22"/>
      <c r="K44" s="22"/>
      <c r="L44" s="22"/>
      <c r="M44" s="23"/>
      <c r="N44" s="24"/>
      <c r="O44" s="156"/>
      <c r="P44" s="24"/>
      <c r="Q44" s="156"/>
      <c r="R44" s="25" t="str">
        <f t="shared" si="13"/>
        <v/>
      </c>
      <c r="S44" s="23"/>
      <c r="T44" s="23"/>
      <c r="U44" s="26" t="str">
        <f t="shared" si="5"/>
        <v/>
      </c>
      <c r="V44" s="27"/>
      <c r="W44" s="28" t="str">
        <f t="shared" si="14"/>
        <v/>
      </c>
      <c r="X44" s="28" t="str">
        <f t="shared" si="15"/>
        <v/>
      </c>
      <c r="Y44" s="154"/>
      <c r="Z44" s="50"/>
      <c r="AA44" s="29"/>
      <c r="AB44" s="154"/>
      <c r="AC44" s="52" t="str">
        <f t="shared" si="16"/>
        <v/>
      </c>
      <c r="AD44" s="30" t="str">
        <f t="shared" si="17"/>
        <v/>
      </c>
      <c r="AE44" s="154"/>
      <c r="AF44" s="60" t="str">
        <f t="shared" si="18"/>
        <v/>
      </c>
      <c r="AG44" s="205"/>
      <c r="AH44" s="151"/>
      <c r="AI44" s="22"/>
      <c r="AJ44" s="62"/>
      <c r="AK44" s="186"/>
      <c r="AL44" s="187"/>
      <c r="AM44" s="186"/>
      <c r="AN44" s="184"/>
      <c r="AO44" s="135"/>
      <c r="AQ44" s="148">
        <f t="shared" si="19"/>
        <v>0</v>
      </c>
      <c r="AR44" s="148">
        <f t="shared" si="20"/>
        <v>0</v>
      </c>
      <c r="AS44" s="148">
        <f t="shared" si="21"/>
        <v>0</v>
      </c>
      <c r="AT44" s="148">
        <f t="shared" si="6"/>
        <v>0</v>
      </c>
      <c r="AU44" s="148" t="b">
        <f t="shared" si="22"/>
        <v>0</v>
      </c>
      <c r="AV44" s="148" t="b">
        <f>AND(F44&gt;=20,F44&lt;=22,J44=※編集不可※選択項目!$E$4)</f>
        <v>0</v>
      </c>
      <c r="AW44" s="148" t="b">
        <f>AND(F44&gt;=40,F44&lt;=49,K44=※編集不可※選択項目!$F$4)</f>
        <v>0</v>
      </c>
      <c r="AX44" s="148">
        <f>IF(AND($C44&lt;&gt;"",AND(AA44&lt;&gt;※編集不可※選択項目!$L$6,AE44="")),1,0)</f>
        <v>0</v>
      </c>
      <c r="AY44" s="148">
        <f>IF(AND($H44&lt;&gt;"",AND(I44=※編集不可※選択項目!$D$4,AG44="")),1,0)</f>
        <v>0</v>
      </c>
      <c r="AZ44" s="148">
        <f t="shared" si="7"/>
        <v>0</v>
      </c>
      <c r="BA44" s="148">
        <f t="shared" si="23"/>
        <v>0</v>
      </c>
      <c r="BB44" s="148">
        <f t="shared" si="24"/>
        <v>0</v>
      </c>
      <c r="BC44" s="148">
        <f t="shared" si="8"/>
        <v>0</v>
      </c>
      <c r="BD44" s="148" t="b">
        <f t="shared" si="25"/>
        <v>1</v>
      </c>
      <c r="BE44" s="148" t="b">
        <f>AND($F44&gt;=20,$F44&lt;=22,$J44&lt;&gt;※編集不可※選択項目!$E$4)</f>
        <v>0</v>
      </c>
      <c r="BF44" s="148" t="b">
        <f>AND($F44&gt;=40,$F44&lt;=49,$K44&lt;&gt;※編集不可※選択項目!$F$4)</f>
        <v>0</v>
      </c>
      <c r="BG44" s="148" t="str">
        <f t="shared" si="26"/>
        <v/>
      </c>
      <c r="BH44" s="8">
        <f t="shared" si="27"/>
        <v>0</v>
      </c>
      <c r="BI44" s="8">
        <f t="shared" si="28"/>
        <v>0</v>
      </c>
    </row>
    <row r="45" spans="1:61" s="4" customFormat="1" ht="34.5" customHeight="1" x14ac:dyDescent="0.15">
      <c r="A45" s="74">
        <f t="shared" si="4"/>
        <v>33</v>
      </c>
      <c r="B45" s="80" t="str">
        <f t="shared" si="10"/>
        <v/>
      </c>
      <c r="C45" s="20"/>
      <c r="D45" s="21" t="str">
        <f t="shared" si="11"/>
        <v/>
      </c>
      <c r="E45" s="21" t="str">
        <f t="shared" si="12"/>
        <v/>
      </c>
      <c r="F45" s="133"/>
      <c r="G45" s="22"/>
      <c r="H45" s="22"/>
      <c r="I45" s="151"/>
      <c r="J45" s="22"/>
      <c r="K45" s="22"/>
      <c r="L45" s="22"/>
      <c r="M45" s="23"/>
      <c r="N45" s="24"/>
      <c r="O45" s="156"/>
      <c r="P45" s="24"/>
      <c r="Q45" s="156"/>
      <c r="R45" s="25" t="str">
        <f t="shared" si="13"/>
        <v/>
      </c>
      <c r="S45" s="23"/>
      <c r="T45" s="23"/>
      <c r="U45" s="26" t="str">
        <f t="shared" si="5"/>
        <v/>
      </c>
      <c r="V45" s="27"/>
      <c r="W45" s="28" t="str">
        <f t="shared" si="14"/>
        <v/>
      </c>
      <c r="X45" s="28" t="str">
        <f t="shared" si="15"/>
        <v/>
      </c>
      <c r="Y45" s="154"/>
      <c r="Z45" s="50"/>
      <c r="AA45" s="29"/>
      <c r="AB45" s="154"/>
      <c r="AC45" s="52" t="str">
        <f t="shared" si="16"/>
        <v/>
      </c>
      <c r="AD45" s="30" t="str">
        <f t="shared" si="17"/>
        <v/>
      </c>
      <c r="AE45" s="154"/>
      <c r="AF45" s="60" t="str">
        <f t="shared" si="18"/>
        <v/>
      </c>
      <c r="AG45" s="205"/>
      <c r="AH45" s="151"/>
      <c r="AI45" s="22"/>
      <c r="AJ45" s="62"/>
      <c r="AK45" s="186"/>
      <c r="AL45" s="187"/>
      <c r="AM45" s="186"/>
      <c r="AN45" s="184"/>
      <c r="AO45" s="135"/>
      <c r="AQ45" s="148">
        <f t="shared" si="19"/>
        <v>0</v>
      </c>
      <c r="AR45" s="148">
        <f t="shared" si="20"/>
        <v>0</v>
      </c>
      <c r="AS45" s="148">
        <f t="shared" si="21"/>
        <v>0</v>
      </c>
      <c r="AT45" s="148">
        <f t="shared" si="6"/>
        <v>0</v>
      </c>
      <c r="AU45" s="148" t="b">
        <f t="shared" si="22"/>
        <v>0</v>
      </c>
      <c r="AV45" s="148" t="b">
        <f>AND(F45&gt;=20,F45&lt;=22,J45=※編集不可※選択項目!$E$4)</f>
        <v>0</v>
      </c>
      <c r="AW45" s="148" t="b">
        <f>AND(F45&gt;=40,F45&lt;=49,K45=※編集不可※選択項目!$F$4)</f>
        <v>0</v>
      </c>
      <c r="AX45" s="148">
        <f>IF(AND($C45&lt;&gt;"",AND(AA45&lt;&gt;※編集不可※選択項目!$L$6,AE45="")),1,0)</f>
        <v>0</v>
      </c>
      <c r="AY45" s="148">
        <f>IF(AND($H45&lt;&gt;"",AND(I45=※編集不可※選択項目!$D$4,AG45="")),1,0)</f>
        <v>0</v>
      </c>
      <c r="AZ45" s="148">
        <f t="shared" si="7"/>
        <v>0</v>
      </c>
      <c r="BA45" s="148">
        <f t="shared" si="23"/>
        <v>0</v>
      </c>
      <c r="BB45" s="148">
        <f t="shared" si="24"/>
        <v>0</v>
      </c>
      <c r="BC45" s="148">
        <f t="shared" si="8"/>
        <v>0</v>
      </c>
      <c r="BD45" s="148" t="b">
        <f t="shared" si="25"/>
        <v>1</v>
      </c>
      <c r="BE45" s="148" t="b">
        <f>AND($F45&gt;=20,$F45&lt;=22,$J45&lt;&gt;※編集不可※選択項目!$E$4)</f>
        <v>0</v>
      </c>
      <c r="BF45" s="148" t="b">
        <f>AND($F45&gt;=40,$F45&lt;=49,$K45&lt;&gt;※編集不可※選択項目!$F$4)</f>
        <v>0</v>
      </c>
      <c r="BG45" s="148" t="str">
        <f t="shared" si="26"/>
        <v/>
      </c>
      <c r="BH45" s="8">
        <f t="shared" si="27"/>
        <v>0</v>
      </c>
      <c r="BI45" s="8">
        <f t="shared" si="28"/>
        <v>0</v>
      </c>
    </row>
    <row r="46" spans="1:61" s="4" customFormat="1" ht="34.5" customHeight="1" x14ac:dyDescent="0.15">
      <c r="A46" s="74">
        <f t="shared" si="4"/>
        <v>34</v>
      </c>
      <c r="B46" s="80" t="str">
        <f t="shared" si="10"/>
        <v/>
      </c>
      <c r="C46" s="20"/>
      <c r="D46" s="21" t="str">
        <f t="shared" si="11"/>
        <v/>
      </c>
      <c r="E46" s="21" t="str">
        <f t="shared" si="12"/>
        <v/>
      </c>
      <c r="F46" s="133"/>
      <c r="G46" s="22"/>
      <c r="H46" s="22"/>
      <c r="I46" s="151"/>
      <c r="J46" s="22"/>
      <c r="K46" s="22"/>
      <c r="L46" s="22"/>
      <c r="M46" s="23"/>
      <c r="N46" s="24"/>
      <c r="O46" s="156"/>
      <c r="P46" s="24"/>
      <c r="Q46" s="156"/>
      <c r="R46" s="25" t="str">
        <f t="shared" si="13"/>
        <v/>
      </c>
      <c r="S46" s="23"/>
      <c r="T46" s="23"/>
      <c r="U46" s="26" t="str">
        <f t="shared" si="5"/>
        <v/>
      </c>
      <c r="V46" s="27"/>
      <c r="W46" s="28" t="str">
        <f t="shared" si="14"/>
        <v/>
      </c>
      <c r="X46" s="28" t="str">
        <f t="shared" si="15"/>
        <v/>
      </c>
      <c r="Y46" s="154"/>
      <c r="Z46" s="50"/>
      <c r="AA46" s="29"/>
      <c r="AB46" s="154"/>
      <c r="AC46" s="52" t="str">
        <f t="shared" si="16"/>
        <v/>
      </c>
      <c r="AD46" s="30" t="str">
        <f t="shared" si="17"/>
        <v/>
      </c>
      <c r="AE46" s="154"/>
      <c r="AF46" s="60" t="str">
        <f t="shared" si="18"/>
        <v/>
      </c>
      <c r="AG46" s="205"/>
      <c r="AH46" s="151"/>
      <c r="AI46" s="22"/>
      <c r="AJ46" s="62"/>
      <c r="AK46" s="186"/>
      <c r="AL46" s="187"/>
      <c r="AM46" s="186"/>
      <c r="AN46" s="184"/>
      <c r="AO46" s="135"/>
      <c r="AQ46" s="148">
        <f t="shared" si="19"/>
        <v>0</v>
      </c>
      <c r="AR46" s="148">
        <f t="shared" si="20"/>
        <v>0</v>
      </c>
      <c r="AS46" s="148">
        <f t="shared" si="21"/>
        <v>0</v>
      </c>
      <c r="AT46" s="148">
        <f t="shared" si="6"/>
        <v>0</v>
      </c>
      <c r="AU46" s="148" t="b">
        <f t="shared" si="22"/>
        <v>0</v>
      </c>
      <c r="AV46" s="148" t="b">
        <f>AND(F46&gt;=20,F46&lt;=22,J46=※編集不可※選択項目!$E$4)</f>
        <v>0</v>
      </c>
      <c r="AW46" s="148" t="b">
        <f>AND(F46&gt;=40,F46&lt;=49,K46=※編集不可※選択項目!$F$4)</f>
        <v>0</v>
      </c>
      <c r="AX46" s="148">
        <f>IF(AND($C46&lt;&gt;"",AND(AA46&lt;&gt;※編集不可※選択項目!$L$6,AE46="")),1,0)</f>
        <v>0</v>
      </c>
      <c r="AY46" s="148">
        <f>IF(AND($H46&lt;&gt;"",AND(I46=※編集不可※選択項目!$D$4,AG46="")),1,0)</f>
        <v>0</v>
      </c>
      <c r="AZ46" s="148">
        <f t="shared" si="7"/>
        <v>0</v>
      </c>
      <c r="BA46" s="148">
        <f t="shared" si="23"/>
        <v>0</v>
      </c>
      <c r="BB46" s="148">
        <f t="shared" si="24"/>
        <v>0</v>
      </c>
      <c r="BC46" s="148">
        <f t="shared" si="8"/>
        <v>0</v>
      </c>
      <c r="BD46" s="148" t="b">
        <f t="shared" si="25"/>
        <v>1</v>
      </c>
      <c r="BE46" s="148" t="b">
        <f>AND($F46&gt;=20,$F46&lt;=22,$J46&lt;&gt;※編集不可※選択項目!$E$4)</f>
        <v>0</v>
      </c>
      <c r="BF46" s="148" t="b">
        <f>AND($F46&gt;=40,$F46&lt;=49,$K46&lt;&gt;※編集不可※選択項目!$F$4)</f>
        <v>0</v>
      </c>
      <c r="BG46" s="148" t="str">
        <f t="shared" si="26"/>
        <v/>
      </c>
      <c r="BH46" s="8">
        <f t="shared" si="27"/>
        <v>0</v>
      </c>
      <c r="BI46" s="8">
        <f t="shared" si="28"/>
        <v>0</v>
      </c>
    </row>
    <row r="47" spans="1:61" s="4" customFormat="1" ht="34.5" customHeight="1" x14ac:dyDescent="0.15">
      <c r="A47" s="74">
        <f t="shared" si="4"/>
        <v>35</v>
      </c>
      <c r="B47" s="80" t="str">
        <f t="shared" si="10"/>
        <v/>
      </c>
      <c r="C47" s="20"/>
      <c r="D47" s="21" t="str">
        <f t="shared" si="11"/>
        <v/>
      </c>
      <c r="E47" s="21" t="str">
        <f t="shared" si="12"/>
        <v/>
      </c>
      <c r="F47" s="133"/>
      <c r="G47" s="22"/>
      <c r="H47" s="22"/>
      <c r="I47" s="151"/>
      <c r="J47" s="22"/>
      <c r="K47" s="22"/>
      <c r="L47" s="22"/>
      <c r="M47" s="23"/>
      <c r="N47" s="24"/>
      <c r="O47" s="156"/>
      <c r="P47" s="24"/>
      <c r="Q47" s="156"/>
      <c r="R47" s="25" t="str">
        <f t="shared" si="13"/>
        <v/>
      </c>
      <c r="S47" s="23"/>
      <c r="T47" s="23"/>
      <c r="U47" s="26" t="str">
        <f t="shared" si="5"/>
        <v/>
      </c>
      <c r="V47" s="27"/>
      <c r="W47" s="28" t="str">
        <f t="shared" si="14"/>
        <v/>
      </c>
      <c r="X47" s="28" t="str">
        <f t="shared" si="15"/>
        <v/>
      </c>
      <c r="Y47" s="154"/>
      <c r="Z47" s="50"/>
      <c r="AA47" s="29"/>
      <c r="AB47" s="154"/>
      <c r="AC47" s="52" t="str">
        <f t="shared" si="16"/>
        <v/>
      </c>
      <c r="AD47" s="30" t="str">
        <f t="shared" si="17"/>
        <v/>
      </c>
      <c r="AE47" s="154"/>
      <c r="AF47" s="60" t="str">
        <f t="shared" si="18"/>
        <v/>
      </c>
      <c r="AG47" s="205"/>
      <c r="AH47" s="151"/>
      <c r="AI47" s="22"/>
      <c r="AJ47" s="62"/>
      <c r="AK47" s="186"/>
      <c r="AL47" s="187"/>
      <c r="AM47" s="186"/>
      <c r="AN47" s="184"/>
      <c r="AO47" s="135"/>
      <c r="AQ47" s="148">
        <f t="shared" si="19"/>
        <v>0</v>
      </c>
      <c r="AR47" s="148">
        <f t="shared" si="20"/>
        <v>0</v>
      </c>
      <c r="AS47" s="148">
        <f t="shared" si="21"/>
        <v>0</v>
      </c>
      <c r="AT47" s="148">
        <f t="shared" si="6"/>
        <v>0</v>
      </c>
      <c r="AU47" s="148" t="b">
        <f t="shared" si="22"/>
        <v>0</v>
      </c>
      <c r="AV47" s="148" t="b">
        <f>AND(F47&gt;=20,F47&lt;=22,J47=※編集不可※選択項目!$E$4)</f>
        <v>0</v>
      </c>
      <c r="AW47" s="148" t="b">
        <f>AND(F47&gt;=40,F47&lt;=49,K47=※編集不可※選択項目!$F$4)</f>
        <v>0</v>
      </c>
      <c r="AX47" s="148">
        <f>IF(AND($C47&lt;&gt;"",AND(AA47&lt;&gt;※編集不可※選択項目!$L$6,AE47="")),1,0)</f>
        <v>0</v>
      </c>
      <c r="AY47" s="148">
        <f>IF(AND($H47&lt;&gt;"",AND(I47=※編集不可※選択項目!$D$4,AG47="")),1,0)</f>
        <v>0</v>
      </c>
      <c r="AZ47" s="148">
        <f t="shared" si="7"/>
        <v>0</v>
      </c>
      <c r="BA47" s="148">
        <f t="shared" si="23"/>
        <v>0</v>
      </c>
      <c r="BB47" s="148">
        <f t="shared" si="24"/>
        <v>0</v>
      </c>
      <c r="BC47" s="148">
        <f t="shared" si="8"/>
        <v>0</v>
      </c>
      <c r="BD47" s="148" t="b">
        <f t="shared" si="25"/>
        <v>1</v>
      </c>
      <c r="BE47" s="148" t="b">
        <f>AND($F47&gt;=20,$F47&lt;=22,$J47&lt;&gt;※編集不可※選択項目!$E$4)</f>
        <v>0</v>
      </c>
      <c r="BF47" s="148" t="b">
        <f>AND($F47&gt;=40,$F47&lt;=49,$K47&lt;&gt;※編集不可※選択項目!$F$4)</f>
        <v>0</v>
      </c>
      <c r="BG47" s="148" t="str">
        <f t="shared" si="26"/>
        <v/>
      </c>
      <c r="BH47" s="8">
        <f t="shared" si="27"/>
        <v>0</v>
      </c>
      <c r="BI47" s="8">
        <f t="shared" si="28"/>
        <v>0</v>
      </c>
    </row>
    <row r="48" spans="1:61" s="4" customFormat="1" ht="34.5" customHeight="1" x14ac:dyDescent="0.15">
      <c r="A48" s="74">
        <f t="shared" si="4"/>
        <v>36</v>
      </c>
      <c r="B48" s="80" t="str">
        <f t="shared" si="10"/>
        <v/>
      </c>
      <c r="C48" s="20"/>
      <c r="D48" s="21" t="str">
        <f t="shared" si="11"/>
        <v/>
      </c>
      <c r="E48" s="21" t="str">
        <f t="shared" si="12"/>
        <v/>
      </c>
      <c r="F48" s="133"/>
      <c r="G48" s="22"/>
      <c r="H48" s="22"/>
      <c r="I48" s="151"/>
      <c r="J48" s="22"/>
      <c r="K48" s="22"/>
      <c r="L48" s="22"/>
      <c r="M48" s="23"/>
      <c r="N48" s="24"/>
      <c r="O48" s="156"/>
      <c r="P48" s="24"/>
      <c r="Q48" s="156"/>
      <c r="R48" s="25" t="str">
        <f t="shared" si="13"/>
        <v/>
      </c>
      <c r="S48" s="23"/>
      <c r="T48" s="23"/>
      <c r="U48" s="26" t="str">
        <f t="shared" si="5"/>
        <v/>
      </c>
      <c r="V48" s="27"/>
      <c r="W48" s="28" t="str">
        <f t="shared" si="14"/>
        <v/>
      </c>
      <c r="X48" s="28" t="str">
        <f t="shared" si="15"/>
        <v/>
      </c>
      <c r="Y48" s="154"/>
      <c r="Z48" s="50"/>
      <c r="AA48" s="29"/>
      <c r="AB48" s="154"/>
      <c r="AC48" s="52" t="str">
        <f t="shared" si="16"/>
        <v/>
      </c>
      <c r="AD48" s="30" t="str">
        <f t="shared" si="17"/>
        <v/>
      </c>
      <c r="AE48" s="154"/>
      <c r="AF48" s="60" t="str">
        <f t="shared" si="18"/>
        <v/>
      </c>
      <c r="AG48" s="205"/>
      <c r="AH48" s="151"/>
      <c r="AI48" s="22"/>
      <c r="AJ48" s="62"/>
      <c r="AK48" s="186"/>
      <c r="AL48" s="187"/>
      <c r="AM48" s="186"/>
      <c r="AN48" s="184"/>
      <c r="AO48" s="135"/>
      <c r="AQ48" s="148">
        <f t="shared" si="19"/>
        <v>0</v>
      </c>
      <c r="AR48" s="148">
        <f t="shared" si="20"/>
        <v>0</v>
      </c>
      <c r="AS48" s="148">
        <f t="shared" si="21"/>
        <v>0</v>
      </c>
      <c r="AT48" s="148">
        <f t="shared" si="6"/>
        <v>0</v>
      </c>
      <c r="AU48" s="148" t="b">
        <f t="shared" si="22"/>
        <v>0</v>
      </c>
      <c r="AV48" s="148" t="b">
        <f>AND(F48&gt;=20,F48&lt;=22,J48=※編集不可※選択項目!$E$4)</f>
        <v>0</v>
      </c>
      <c r="AW48" s="148" t="b">
        <f>AND(F48&gt;=40,F48&lt;=49,K48=※編集不可※選択項目!$F$4)</f>
        <v>0</v>
      </c>
      <c r="AX48" s="148">
        <f>IF(AND($C48&lt;&gt;"",AND(AA48&lt;&gt;※編集不可※選択項目!$L$6,AE48="")),1,0)</f>
        <v>0</v>
      </c>
      <c r="AY48" s="148">
        <f>IF(AND($H48&lt;&gt;"",AND(I48=※編集不可※選択項目!$D$4,AG48="")),1,0)</f>
        <v>0</v>
      </c>
      <c r="AZ48" s="148">
        <f t="shared" si="7"/>
        <v>0</v>
      </c>
      <c r="BA48" s="148">
        <f t="shared" si="23"/>
        <v>0</v>
      </c>
      <c r="BB48" s="148">
        <f t="shared" si="24"/>
        <v>0</v>
      </c>
      <c r="BC48" s="148">
        <f t="shared" si="8"/>
        <v>0</v>
      </c>
      <c r="BD48" s="148" t="b">
        <f t="shared" si="25"/>
        <v>1</v>
      </c>
      <c r="BE48" s="148" t="b">
        <f>AND($F48&gt;=20,$F48&lt;=22,$J48&lt;&gt;※編集不可※選択項目!$E$4)</f>
        <v>0</v>
      </c>
      <c r="BF48" s="148" t="b">
        <f>AND($F48&gt;=40,$F48&lt;=49,$K48&lt;&gt;※編集不可※選択項目!$F$4)</f>
        <v>0</v>
      </c>
      <c r="BG48" s="148" t="str">
        <f t="shared" si="26"/>
        <v/>
      </c>
      <c r="BH48" s="8">
        <f t="shared" si="27"/>
        <v>0</v>
      </c>
      <c r="BI48" s="8">
        <f t="shared" si="28"/>
        <v>0</v>
      </c>
    </row>
    <row r="49" spans="1:61" s="4" customFormat="1" ht="34.5" customHeight="1" x14ac:dyDescent="0.15">
      <c r="A49" s="74">
        <f t="shared" si="4"/>
        <v>37</v>
      </c>
      <c r="B49" s="80" t="str">
        <f t="shared" si="10"/>
        <v/>
      </c>
      <c r="C49" s="20"/>
      <c r="D49" s="21" t="str">
        <f t="shared" si="11"/>
        <v/>
      </c>
      <c r="E49" s="21" t="str">
        <f t="shared" si="12"/>
        <v/>
      </c>
      <c r="F49" s="133"/>
      <c r="G49" s="22"/>
      <c r="H49" s="22"/>
      <c r="I49" s="151"/>
      <c r="J49" s="22"/>
      <c r="K49" s="22"/>
      <c r="L49" s="22"/>
      <c r="M49" s="23"/>
      <c r="N49" s="24"/>
      <c r="O49" s="156"/>
      <c r="P49" s="24"/>
      <c r="Q49" s="156"/>
      <c r="R49" s="25" t="str">
        <f t="shared" si="13"/>
        <v/>
      </c>
      <c r="S49" s="23"/>
      <c r="T49" s="23"/>
      <c r="U49" s="26" t="str">
        <f t="shared" si="5"/>
        <v/>
      </c>
      <c r="V49" s="27"/>
      <c r="W49" s="28" t="str">
        <f t="shared" si="14"/>
        <v/>
      </c>
      <c r="X49" s="28" t="str">
        <f t="shared" si="15"/>
        <v/>
      </c>
      <c r="Y49" s="154"/>
      <c r="Z49" s="50"/>
      <c r="AA49" s="29"/>
      <c r="AB49" s="154"/>
      <c r="AC49" s="52" t="str">
        <f t="shared" si="16"/>
        <v/>
      </c>
      <c r="AD49" s="30" t="str">
        <f t="shared" si="17"/>
        <v/>
      </c>
      <c r="AE49" s="154"/>
      <c r="AF49" s="60" t="str">
        <f t="shared" si="18"/>
        <v/>
      </c>
      <c r="AG49" s="205"/>
      <c r="AH49" s="151"/>
      <c r="AI49" s="22"/>
      <c r="AJ49" s="62"/>
      <c r="AK49" s="186"/>
      <c r="AL49" s="187"/>
      <c r="AM49" s="186"/>
      <c r="AN49" s="184"/>
      <c r="AO49" s="135"/>
      <c r="AQ49" s="148">
        <f t="shared" si="19"/>
        <v>0</v>
      </c>
      <c r="AR49" s="148">
        <f t="shared" si="20"/>
        <v>0</v>
      </c>
      <c r="AS49" s="148">
        <f t="shared" si="21"/>
        <v>0</v>
      </c>
      <c r="AT49" s="148">
        <f t="shared" si="6"/>
        <v>0</v>
      </c>
      <c r="AU49" s="148" t="b">
        <f t="shared" si="22"/>
        <v>0</v>
      </c>
      <c r="AV49" s="148" t="b">
        <f>AND(F49&gt;=20,F49&lt;=22,J49=※編集不可※選択項目!$E$4)</f>
        <v>0</v>
      </c>
      <c r="AW49" s="148" t="b">
        <f>AND(F49&gt;=40,F49&lt;=49,K49=※編集不可※選択項目!$F$4)</f>
        <v>0</v>
      </c>
      <c r="AX49" s="148">
        <f>IF(AND($C49&lt;&gt;"",AND(AA49&lt;&gt;※編集不可※選択項目!$L$6,AE49="")),1,0)</f>
        <v>0</v>
      </c>
      <c r="AY49" s="148">
        <f>IF(AND($H49&lt;&gt;"",AND(I49=※編集不可※選択項目!$D$4,AG49="")),1,0)</f>
        <v>0</v>
      </c>
      <c r="AZ49" s="148">
        <f t="shared" si="7"/>
        <v>0</v>
      </c>
      <c r="BA49" s="148">
        <f t="shared" si="23"/>
        <v>0</v>
      </c>
      <c r="BB49" s="148">
        <f t="shared" si="24"/>
        <v>0</v>
      </c>
      <c r="BC49" s="148">
        <f t="shared" si="8"/>
        <v>0</v>
      </c>
      <c r="BD49" s="148" t="b">
        <f t="shared" si="25"/>
        <v>1</v>
      </c>
      <c r="BE49" s="148" t="b">
        <f>AND($F49&gt;=20,$F49&lt;=22,$J49&lt;&gt;※編集不可※選択項目!$E$4)</f>
        <v>0</v>
      </c>
      <c r="BF49" s="148" t="b">
        <f>AND($F49&gt;=40,$F49&lt;=49,$K49&lt;&gt;※編集不可※選択項目!$F$4)</f>
        <v>0</v>
      </c>
      <c r="BG49" s="148" t="str">
        <f t="shared" si="26"/>
        <v/>
      </c>
      <c r="BH49" s="8">
        <f t="shared" si="27"/>
        <v>0</v>
      </c>
      <c r="BI49" s="8">
        <f t="shared" si="28"/>
        <v>0</v>
      </c>
    </row>
    <row r="50" spans="1:61" s="4" customFormat="1" ht="34.5" customHeight="1" x14ac:dyDescent="0.15">
      <c r="A50" s="74">
        <f t="shared" si="4"/>
        <v>38</v>
      </c>
      <c r="B50" s="80" t="str">
        <f t="shared" si="10"/>
        <v/>
      </c>
      <c r="C50" s="20"/>
      <c r="D50" s="21" t="str">
        <f t="shared" si="11"/>
        <v/>
      </c>
      <c r="E50" s="21" t="str">
        <f t="shared" si="12"/>
        <v/>
      </c>
      <c r="F50" s="133"/>
      <c r="G50" s="22"/>
      <c r="H50" s="22"/>
      <c r="I50" s="151"/>
      <c r="J50" s="22"/>
      <c r="K50" s="22"/>
      <c r="L50" s="22"/>
      <c r="M50" s="23"/>
      <c r="N50" s="24"/>
      <c r="O50" s="156"/>
      <c r="P50" s="24"/>
      <c r="Q50" s="156"/>
      <c r="R50" s="25" t="str">
        <f t="shared" si="13"/>
        <v/>
      </c>
      <c r="S50" s="23"/>
      <c r="T50" s="23"/>
      <c r="U50" s="26" t="str">
        <f t="shared" si="5"/>
        <v/>
      </c>
      <c r="V50" s="27"/>
      <c r="W50" s="28" t="str">
        <f t="shared" si="14"/>
        <v/>
      </c>
      <c r="X50" s="28" t="str">
        <f t="shared" si="15"/>
        <v/>
      </c>
      <c r="Y50" s="154"/>
      <c r="Z50" s="50"/>
      <c r="AA50" s="29"/>
      <c r="AB50" s="154"/>
      <c r="AC50" s="52" t="str">
        <f t="shared" si="16"/>
        <v/>
      </c>
      <c r="AD50" s="30" t="str">
        <f t="shared" si="17"/>
        <v/>
      </c>
      <c r="AE50" s="154"/>
      <c r="AF50" s="60" t="str">
        <f t="shared" si="18"/>
        <v/>
      </c>
      <c r="AG50" s="205"/>
      <c r="AH50" s="151"/>
      <c r="AI50" s="22"/>
      <c r="AJ50" s="62"/>
      <c r="AK50" s="186"/>
      <c r="AL50" s="187"/>
      <c r="AM50" s="186"/>
      <c r="AN50" s="184"/>
      <c r="AO50" s="135"/>
      <c r="AQ50" s="148">
        <f t="shared" si="19"/>
        <v>0</v>
      </c>
      <c r="AR50" s="148">
        <f t="shared" si="20"/>
        <v>0</v>
      </c>
      <c r="AS50" s="148">
        <f t="shared" si="21"/>
        <v>0</v>
      </c>
      <c r="AT50" s="148">
        <f t="shared" si="6"/>
        <v>0</v>
      </c>
      <c r="AU50" s="148" t="b">
        <f t="shared" si="22"/>
        <v>0</v>
      </c>
      <c r="AV50" s="148" t="b">
        <f>AND(F50&gt;=20,F50&lt;=22,J50=※編集不可※選択項目!$E$4)</f>
        <v>0</v>
      </c>
      <c r="AW50" s="148" t="b">
        <f>AND(F50&gt;=40,F50&lt;=49,K50=※編集不可※選択項目!$F$4)</f>
        <v>0</v>
      </c>
      <c r="AX50" s="148">
        <f>IF(AND($C50&lt;&gt;"",AND(AA50&lt;&gt;※編集不可※選択項目!$L$6,AE50="")),1,0)</f>
        <v>0</v>
      </c>
      <c r="AY50" s="148">
        <f>IF(AND($H50&lt;&gt;"",AND(I50=※編集不可※選択項目!$D$4,AG50="")),1,0)</f>
        <v>0</v>
      </c>
      <c r="AZ50" s="148">
        <f t="shared" si="7"/>
        <v>0</v>
      </c>
      <c r="BA50" s="148">
        <f t="shared" si="23"/>
        <v>0</v>
      </c>
      <c r="BB50" s="148">
        <f t="shared" si="24"/>
        <v>0</v>
      </c>
      <c r="BC50" s="148">
        <f t="shared" si="8"/>
        <v>0</v>
      </c>
      <c r="BD50" s="148" t="b">
        <f t="shared" si="25"/>
        <v>1</v>
      </c>
      <c r="BE50" s="148" t="b">
        <f>AND($F50&gt;=20,$F50&lt;=22,$J50&lt;&gt;※編集不可※選択項目!$E$4)</f>
        <v>0</v>
      </c>
      <c r="BF50" s="148" t="b">
        <f>AND($F50&gt;=40,$F50&lt;=49,$K50&lt;&gt;※編集不可※選択項目!$F$4)</f>
        <v>0</v>
      </c>
      <c r="BG50" s="148" t="str">
        <f t="shared" si="26"/>
        <v/>
      </c>
      <c r="BH50" s="8">
        <f t="shared" si="27"/>
        <v>0</v>
      </c>
      <c r="BI50" s="8">
        <f t="shared" si="28"/>
        <v>0</v>
      </c>
    </row>
    <row r="51" spans="1:61" s="4" customFormat="1" ht="34.5" customHeight="1" x14ac:dyDescent="0.15">
      <c r="A51" s="74">
        <f t="shared" si="4"/>
        <v>39</v>
      </c>
      <c r="B51" s="80" t="str">
        <f t="shared" si="10"/>
        <v/>
      </c>
      <c r="C51" s="20"/>
      <c r="D51" s="21" t="str">
        <f t="shared" si="11"/>
        <v/>
      </c>
      <c r="E51" s="21" t="str">
        <f t="shared" si="12"/>
        <v/>
      </c>
      <c r="F51" s="133"/>
      <c r="G51" s="22"/>
      <c r="H51" s="22"/>
      <c r="I51" s="151"/>
      <c r="J51" s="22"/>
      <c r="K51" s="22"/>
      <c r="L51" s="22"/>
      <c r="M51" s="23"/>
      <c r="N51" s="24"/>
      <c r="O51" s="156"/>
      <c r="P51" s="24"/>
      <c r="Q51" s="156"/>
      <c r="R51" s="25" t="str">
        <f t="shared" si="13"/>
        <v/>
      </c>
      <c r="S51" s="23"/>
      <c r="T51" s="23"/>
      <c r="U51" s="26" t="str">
        <f t="shared" si="5"/>
        <v/>
      </c>
      <c r="V51" s="27"/>
      <c r="W51" s="28" t="str">
        <f t="shared" si="14"/>
        <v/>
      </c>
      <c r="X51" s="28" t="str">
        <f t="shared" si="15"/>
        <v/>
      </c>
      <c r="Y51" s="154"/>
      <c r="Z51" s="50"/>
      <c r="AA51" s="29"/>
      <c r="AB51" s="154"/>
      <c r="AC51" s="52" t="str">
        <f t="shared" si="16"/>
        <v/>
      </c>
      <c r="AD51" s="30" t="str">
        <f t="shared" si="17"/>
        <v/>
      </c>
      <c r="AE51" s="154"/>
      <c r="AF51" s="60" t="str">
        <f t="shared" si="18"/>
        <v/>
      </c>
      <c r="AG51" s="205"/>
      <c r="AH51" s="151"/>
      <c r="AI51" s="22"/>
      <c r="AJ51" s="62"/>
      <c r="AK51" s="186"/>
      <c r="AL51" s="187"/>
      <c r="AM51" s="186"/>
      <c r="AN51" s="184"/>
      <c r="AO51" s="135"/>
      <c r="AQ51" s="148">
        <f t="shared" si="19"/>
        <v>0</v>
      </c>
      <c r="AR51" s="148">
        <f t="shared" si="20"/>
        <v>0</v>
      </c>
      <c r="AS51" s="148">
        <f t="shared" si="21"/>
        <v>0</v>
      </c>
      <c r="AT51" s="148">
        <f t="shared" si="6"/>
        <v>0</v>
      </c>
      <c r="AU51" s="148" t="b">
        <f t="shared" si="22"/>
        <v>0</v>
      </c>
      <c r="AV51" s="148" t="b">
        <f>AND(F51&gt;=20,F51&lt;=22,J51=※編集不可※選択項目!$E$4)</f>
        <v>0</v>
      </c>
      <c r="AW51" s="148" t="b">
        <f>AND(F51&gt;=40,F51&lt;=49,K51=※編集不可※選択項目!$F$4)</f>
        <v>0</v>
      </c>
      <c r="AX51" s="148">
        <f>IF(AND($C51&lt;&gt;"",AND(AA51&lt;&gt;※編集不可※選択項目!$L$6,AE51="")),1,0)</f>
        <v>0</v>
      </c>
      <c r="AY51" s="148">
        <f>IF(AND($H51&lt;&gt;"",AND(I51=※編集不可※選択項目!$D$4,AG51="")),1,0)</f>
        <v>0</v>
      </c>
      <c r="AZ51" s="148">
        <f t="shared" si="7"/>
        <v>0</v>
      </c>
      <c r="BA51" s="148">
        <f t="shared" si="23"/>
        <v>0</v>
      </c>
      <c r="BB51" s="148">
        <f t="shared" si="24"/>
        <v>0</v>
      </c>
      <c r="BC51" s="148">
        <f t="shared" si="8"/>
        <v>0</v>
      </c>
      <c r="BD51" s="148" t="b">
        <f t="shared" si="25"/>
        <v>1</v>
      </c>
      <c r="BE51" s="148" t="b">
        <f>AND($F51&gt;=20,$F51&lt;=22,$J51&lt;&gt;※編集不可※選択項目!$E$4)</f>
        <v>0</v>
      </c>
      <c r="BF51" s="148" t="b">
        <f>AND($F51&gt;=40,$F51&lt;=49,$K51&lt;&gt;※編集不可※選択項目!$F$4)</f>
        <v>0</v>
      </c>
      <c r="BG51" s="148" t="str">
        <f t="shared" si="26"/>
        <v/>
      </c>
      <c r="BH51" s="8">
        <f t="shared" si="27"/>
        <v>0</v>
      </c>
      <c r="BI51" s="8">
        <f t="shared" si="28"/>
        <v>0</v>
      </c>
    </row>
    <row r="52" spans="1:61" s="4" customFormat="1" ht="34.5" customHeight="1" x14ac:dyDescent="0.15">
      <c r="A52" s="74">
        <f t="shared" si="4"/>
        <v>40</v>
      </c>
      <c r="B52" s="80" t="str">
        <f t="shared" si="10"/>
        <v/>
      </c>
      <c r="C52" s="20"/>
      <c r="D52" s="21" t="str">
        <f t="shared" si="11"/>
        <v/>
      </c>
      <c r="E52" s="21" t="str">
        <f t="shared" si="12"/>
        <v/>
      </c>
      <c r="F52" s="133"/>
      <c r="G52" s="22"/>
      <c r="H52" s="22"/>
      <c r="I52" s="151"/>
      <c r="J52" s="22"/>
      <c r="K52" s="22"/>
      <c r="L52" s="22"/>
      <c r="M52" s="23"/>
      <c r="N52" s="24"/>
      <c r="O52" s="156"/>
      <c r="P52" s="24"/>
      <c r="Q52" s="156"/>
      <c r="R52" s="25" t="str">
        <f t="shared" si="13"/>
        <v/>
      </c>
      <c r="S52" s="23"/>
      <c r="T52" s="23"/>
      <c r="U52" s="26" t="str">
        <f t="shared" si="5"/>
        <v/>
      </c>
      <c r="V52" s="27"/>
      <c r="W52" s="28" t="str">
        <f t="shared" si="14"/>
        <v/>
      </c>
      <c r="X52" s="28" t="str">
        <f t="shared" si="15"/>
        <v/>
      </c>
      <c r="Y52" s="154"/>
      <c r="Z52" s="50"/>
      <c r="AA52" s="29"/>
      <c r="AB52" s="154"/>
      <c r="AC52" s="52" t="str">
        <f t="shared" si="16"/>
        <v/>
      </c>
      <c r="AD52" s="30" t="str">
        <f t="shared" si="17"/>
        <v/>
      </c>
      <c r="AE52" s="154"/>
      <c r="AF52" s="60" t="str">
        <f t="shared" si="18"/>
        <v/>
      </c>
      <c r="AG52" s="205"/>
      <c r="AH52" s="151"/>
      <c r="AI52" s="22"/>
      <c r="AJ52" s="62"/>
      <c r="AK52" s="186"/>
      <c r="AL52" s="187"/>
      <c r="AM52" s="186"/>
      <c r="AN52" s="184"/>
      <c r="AO52" s="135"/>
      <c r="AQ52" s="148">
        <f t="shared" si="19"/>
        <v>0</v>
      </c>
      <c r="AR52" s="148">
        <f t="shared" si="20"/>
        <v>0</v>
      </c>
      <c r="AS52" s="148">
        <f t="shared" si="21"/>
        <v>0</v>
      </c>
      <c r="AT52" s="148">
        <f t="shared" si="6"/>
        <v>0</v>
      </c>
      <c r="AU52" s="148" t="b">
        <f t="shared" si="22"/>
        <v>0</v>
      </c>
      <c r="AV52" s="148" t="b">
        <f>AND(F52&gt;=20,F52&lt;=22,J52=※編集不可※選択項目!$E$4)</f>
        <v>0</v>
      </c>
      <c r="AW52" s="148" t="b">
        <f>AND(F52&gt;=40,F52&lt;=49,K52=※編集不可※選択項目!$F$4)</f>
        <v>0</v>
      </c>
      <c r="AX52" s="148">
        <f>IF(AND($C52&lt;&gt;"",AND(AA52&lt;&gt;※編集不可※選択項目!$L$6,AE52="")),1,0)</f>
        <v>0</v>
      </c>
      <c r="AY52" s="148">
        <f>IF(AND($H52&lt;&gt;"",AND(I52=※編集不可※選択項目!$D$4,AG52="")),1,0)</f>
        <v>0</v>
      </c>
      <c r="AZ52" s="148">
        <f t="shared" si="7"/>
        <v>0</v>
      </c>
      <c r="BA52" s="148">
        <f t="shared" si="23"/>
        <v>0</v>
      </c>
      <c r="BB52" s="148">
        <f t="shared" si="24"/>
        <v>0</v>
      </c>
      <c r="BC52" s="148">
        <f t="shared" si="8"/>
        <v>0</v>
      </c>
      <c r="BD52" s="148" t="b">
        <f t="shared" si="25"/>
        <v>1</v>
      </c>
      <c r="BE52" s="148" t="b">
        <f>AND($F52&gt;=20,$F52&lt;=22,$J52&lt;&gt;※編集不可※選択項目!$E$4)</f>
        <v>0</v>
      </c>
      <c r="BF52" s="148" t="b">
        <f>AND($F52&gt;=40,$F52&lt;=49,$K52&lt;&gt;※編集不可※選択項目!$F$4)</f>
        <v>0</v>
      </c>
      <c r="BG52" s="148" t="str">
        <f t="shared" si="26"/>
        <v/>
      </c>
      <c r="BH52" s="8">
        <f t="shared" si="27"/>
        <v>0</v>
      </c>
      <c r="BI52" s="8">
        <f t="shared" si="28"/>
        <v>0</v>
      </c>
    </row>
    <row r="53" spans="1:61" s="4" customFormat="1" ht="34.5" customHeight="1" x14ac:dyDescent="0.15">
      <c r="A53" s="74">
        <f t="shared" si="4"/>
        <v>41</v>
      </c>
      <c r="B53" s="80" t="str">
        <f t="shared" si="10"/>
        <v/>
      </c>
      <c r="C53" s="20"/>
      <c r="D53" s="21" t="str">
        <f t="shared" si="11"/>
        <v/>
      </c>
      <c r="E53" s="21" t="str">
        <f t="shared" si="12"/>
        <v/>
      </c>
      <c r="F53" s="133"/>
      <c r="G53" s="22"/>
      <c r="H53" s="22"/>
      <c r="I53" s="151"/>
      <c r="J53" s="22"/>
      <c r="K53" s="22"/>
      <c r="L53" s="22"/>
      <c r="M53" s="23"/>
      <c r="N53" s="24"/>
      <c r="O53" s="156"/>
      <c r="P53" s="24"/>
      <c r="Q53" s="156"/>
      <c r="R53" s="25" t="str">
        <f t="shared" si="13"/>
        <v/>
      </c>
      <c r="S53" s="23"/>
      <c r="T53" s="23"/>
      <c r="U53" s="26" t="str">
        <f t="shared" si="5"/>
        <v/>
      </c>
      <c r="V53" s="27"/>
      <c r="W53" s="28" t="str">
        <f t="shared" si="14"/>
        <v/>
      </c>
      <c r="X53" s="28" t="str">
        <f t="shared" si="15"/>
        <v/>
      </c>
      <c r="Y53" s="154"/>
      <c r="Z53" s="50"/>
      <c r="AA53" s="29"/>
      <c r="AB53" s="154"/>
      <c r="AC53" s="52" t="str">
        <f t="shared" si="16"/>
        <v/>
      </c>
      <c r="AD53" s="30" t="str">
        <f t="shared" si="17"/>
        <v/>
      </c>
      <c r="AE53" s="154"/>
      <c r="AF53" s="60" t="str">
        <f t="shared" si="18"/>
        <v/>
      </c>
      <c r="AG53" s="205"/>
      <c r="AH53" s="151"/>
      <c r="AI53" s="22"/>
      <c r="AJ53" s="62"/>
      <c r="AK53" s="186"/>
      <c r="AL53" s="187"/>
      <c r="AM53" s="186"/>
      <c r="AN53" s="184"/>
      <c r="AO53" s="135"/>
      <c r="AQ53" s="148">
        <f t="shared" si="19"/>
        <v>0</v>
      </c>
      <c r="AR53" s="148">
        <f t="shared" si="20"/>
        <v>0</v>
      </c>
      <c r="AS53" s="148">
        <f t="shared" si="21"/>
        <v>0</v>
      </c>
      <c r="AT53" s="148">
        <f t="shared" si="6"/>
        <v>0</v>
      </c>
      <c r="AU53" s="148" t="b">
        <f t="shared" si="22"/>
        <v>0</v>
      </c>
      <c r="AV53" s="148" t="b">
        <f>AND(F53&gt;=20,F53&lt;=22,J53=※編集不可※選択項目!$E$4)</f>
        <v>0</v>
      </c>
      <c r="AW53" s="148" t="b">
        <f>AND(F53&gt;=40,F53&lt;=49,K53=※編集不可※選択項目!$F$4)</f>
        <v>0</v>
      </c>
      <c r="AX53" s="148">
        <f>IF(AND($C53&lt;&gt;"",AND(AA53&lt;&gt;※編集不可※選択項目!$L$6,AE53="")),1,0)</f>
        <v>0</v>
      </c>
      <c r="AY53" s="148">
        <f>IF(AND($H53&lt;&gt;"",AND(I53=※編集不可※選択項目!$D$4,AG53="")),1,0)</f>
        <v>0</v>
      </c>
      <c r="AZ53" s="148">
        <f t="shared" si="7"/>
        <v>0</v>
      </c>
      <c r="BA53" s="148">
        <f t="shared" si="23"/>
        <v>0</v>
      </c>
      <c r="BB53" s="148">
        <f t="shared" si="24"/>
        <v>0</v>
      </c>
      <c r="BC53" s="148">
        <f t="shared" si="8"/>
        <v>0</v>
      </c>
      <c r="BD53" s="148" t="b">
        <f t="shared" si="25"/>
        <v>1</v>
      </c>
      <c r="BE53" s="148" t="b">
        <f>AND($F53&gt;=20,$F53&lt;=22,$J53&lt;&gt;※編集不可※選択項目!$E$4)</f>
        <v>0</v>
      </c>
      <c r="BF53" s="148" t="b">
        <f>AND($F53&gt;=40,$F53&lt;=49,$K53&lt;&gt;※編集不可※選択項目!$F$4)</f>
        <v>0</v>
      </c>
      <c r="BG53" s="148" t="str">
        <f t="shared" si="26"/>
        <v/>
      </c>
      <c r="BH53" s="8">
        <f t="shared" si="27"/>
        <v>0</v>
      </c>
      <c r="BI53" s="8">
        <f t="shared" si="28"/>
        <v>0</v>
      </c>
    </row>
    <row r="54" spans="1:61" s="4" customFormat="1" ht="34.5" customHeight="1" x14ac:dyDescent="0.15">
      <c r="A54" s="74">
        <f t="shared" si="4"/>
        <v>42</v>
      </c>
      <c r="B54" s="80" t="str">
        <f t="shared" si="10"/>
        <v/>
      </c>
      <c r="C54" s="20"/>
      <c r="D54" s="21" t="str">
        <f t="shared" si="11"/>
        <v/>
      </c>
      <c r="E54" s="21" t="str">
        <f t="shared" si="12"/>
        <v/>
      </c>
      <c r="F54" s="133"/>
      <c r="G54" s="22"/>
      <c r="H54" s="22"/>
      <c r="I54" s="151"/>
      <c r="J54" s="22"/>
      <c r="K54" s="22"/>
      <c r="L54" s="22"/>
      <c r="M54" s="23"/>
      <c r="N54" s="24"/>
      <c r="O54" s="156"/>
      <c r="P54" s="24"/>
      <c r="Q54" s="156"/>
      <c r="R54" s="25" t="str">
        <f t="shared" si="13"/>
        <v/>
      </c>
      <c r="S54" s="23"/>
      <c r="T54" s="23"/>
      <c r="U54" s="26" t="str">
        <f t="shared" si="5"/>
        <v/>
      </c>
      <c r="V54" s="27"/>
      <c r="W54" s="28" t="str">
        <f t="shared" si="14"/>
        <v/>
      </c>
      <c r="X54" s="28" t="str">
        <f t="shared" si="15"/>
        <v/>
      </c>
      <c r="Y54" s="154"/>
      <c r="Z54" s="50"/>
      <c r="AA54" s="29"/>
      <c r="AB54" s="154"/>
      <c r="AC54" s="52" t="str">
        <f t="shared" si="16"/>
        <v/>
      </c>
      <c r="AD54" s="30" t="str">
        <f t="shared" si="17"/>
        <v/>
      </c>
      <c r="AE54" s="154"/>
      <c r="AF54" s="60" t="str">
        <f t="shared" si="18"/>
        <v/>
      </c>
      <c r="AG54" s="205"/>
      <c r="AH54" s="151"/>
      <c r="AI54" s="22"/>
      <c r="AJ54" s="62"/>
      <c r="AK54" s="186"/>
      <c r="AL54" s="187"/>
      <c r="AM54" s="186"/>
      <c r="AN54" s="184"/>
      <c r="AO54" s="135"/>
      <c r="AQ54" s="148">
        <f t="shared" si="19"/>
        <v>0</v>
      </c>
      <c r="AR54" s="148">
        <f t="shared" si="20"/>
        <v>0</v>
      </c>
      <c r="AS54" s="148">
        <f t="shared" si="21"/>
        <v>0</v>
      </c>
      <c r="AT54" s="148">
        <f t="shared" si="6"/>
        <v>0</v>
      </c>
      <c r="AU54" s="148" t="b">
        <f t="shared" si="22"/>
        <v>0</v>
      </c>
      <c r="AV54" s="148" t="b">
        <f>AND(F54&gt;=20,F54&lt;=22,J54=※編集不可※選択項目!$E$4)</f>
        <v>0</v>
      </c>
      <c r="AW54" s="148" t="b">
        <f>AND(F54&gt;=40,F54&lt;=49,K54=※編集不可※選択項目!$F$4)</f>
        <v>0</v>
      </c>
      <c r="AX54" s="148">
        <f>IF(AND($C54&lt;&gt;"",AND(AA54&lt;&gt;※編集不可※選択項目!$L$6,AE54="")),1,0)</f>
        <v>0</v>
      </c>
      <c r="AY54" s="148">
        <f>IF(AND($H54&lt;&gt;"",AND(I54=※編集不可※選択項目!$D$4,AG54="")),1,0)</f>
        <v>0</v>
      </c>
      <c r="AZ54" s="148">
        <f t="shared" si="7"/>
        <v>0</v>
      </c>
      <c r="BA54" s="148">
        <f t="shared" si="23"/>
        <v>0</v>
      </c>
      <c r="BB54" s="148">
        <f t="shared" si="24"/>
        <v>0</v>
      </c>
      <c r="BC54" s="148">
        <f t="shared" si="8"/>
        <v>0</v>
      </c>
      <c r="BD54" s="148" t="b">
        <f t="shared" si="25"/>
        <v>1</v>
      </c>
      <c r="BE54" s="148" t="b">
        <f>AND($F54&gt;=20,$F54&lt;=22,$J54&lt;&gt;※編集不可※選択項目!$E$4)</f>
        <v>0</v>
      </c>
      <c r="BF54" s="148" t="b">
        <f>AND($F54&gt;=40,$F54&lt;=49,$K54&lt;&gt;※編集不可※選択項目!$F$4)</f>
        <v>0</v>
      </c>
      <c r="BG54" s="148" t="str">
        <f t="shared" si="26"/>
        <v/>
      </c>
      <c r="BH54" s="8">
        <f t="shared" si="27"/>
        <v>0</v>
      </c>
      <c r="BI54" s="8">
        <f t="shared" si="28"/>
        <v>0</v>
      </c>
    </row>
    <row r="55" spans="1:61" s="4" customFormat="1" ht="34.5" customHeight="1" x14ac:dyDescent="0.15">
      <c r="A55" s="74">
        <f t="shared" si="4"/>
        <v>43</v>
      </c>
      <c r="B55" s="80" t="str">
        <f t="shared" si="10"/>
        <v/>
      </c>
      <c r="C55" s="20"/>
      <c r="D55" s="21" t="str">
        <f t="shared" si="11"/>
        <v/>
      </c>
      <c r="E55" s="21" t="str">
        <f t="shared" si="12"/>
        <v/>
      </c>
      <c r="F55" s="133"/>
      <c r="G55" s="22"/>
      <c r="H55" s="22"/>
      <c r="I55" s="151"/>
      <c r="J55" s="22"/>
      <c r="K55" s="22"/>
      <c r="L55" s="22"/>
      <c r="M55" s="23"/>
      <c r="N55" s="24"/>
      <c r="O55" s="156"/>
      <c r="P55" s="24"/>
      <c r="Q55" s="156"/>
      <c r="R55" s="25" t="str">
        <f t="shared" si="13"/>
        <v/>
      </c>
      <c r="S55" s="23"/>
      <c r="T55" s="23"/>
      <c r="U55" s="26" t="str">
        <f t="shared" si="5"/>
        <v/>
      </c>
      <c r="V55" s="27"/>
      <c r="W55" s="28" t="str">
        <f t="shared" si="14"/>
        <v/>
      </c>
      <c r="X55" s="28" t="str">
        <f t="shared" si="15"/>
        <v/>
      </c>
      <c r="Y55" s="154"/>
      <c r="Z55" s="50"/>
      <c r="AA55" s="29"/>
      <c r="AB55" s="154"/>
      <c r="AC55" s="52" t="str">
        <f t="shared" si="16"/>
        <v/>
      </c>
      <c r="AD55" s="30" t="str">
        <f t="shared" si="17"/>
        <v/>
      </c>
      <c r="AE55" s="154"/>
      <c r="AF55" s="60" t="str">
        <f t="shared" si="18"/>
        <v/>
      </c>
      <c r="AG55" s="205"/>
      <c r="AH55" s="151"/>
      <c r="AI55" s="22"/>
      <c r="AJ55" s="62"/>
      <c r="AK55" s="186"/>
      <c r="AL55" s="187"/>
      <c r="AM55" s="186"/>
      <c r="AN55" s="184"/>
      <c r="AO55" s="135"/>
      <c r="AQ55" s="148">
        <f t="shared" si="19"/>
        <v>0</v>
      </c>
      <c r="AR55" s="148">
        <f t="shared" si="20"/>
        <v>0</v>
      </c>
      <c r="AS55" s="148">
        <f t="shared" si="21"/>
        <v>0</v>
      </c>
      <c r="AT55" s="148">
        <f t="shared" si="6"/>
        <v>0</v>
      </c>
      <c r="AU55" s="148" t="b">
        <f t="shared" si="22"/>
        <v>0</v>
      </c>
      <c r="AV55" s="148" t="b">
        <f>AND(F55&gt;=20,F55&lt;=22,J55=※編集不可※選択項目!$E$4)</f>
        <v>0</v>
      </c>
      <c r="AW55" s="148" t="b">
        <f>AND(F55&gt;=40,F55&lt;=49,K55=※編集不可※選択項目!$F$4)</f>
        <v>0</v>
      </c>
      <c r="AX55" s="148">
        <f>IF(AND($C55&lt;&gt;"",AND(AA55&lt;&gt;※編集不可※選択項目!$L$6,AE55="")),1,0)</f>
        <v>0</v>
      </c>
      <c r="AY55" s="148">
        <f>IF(AND($H55&lt;&gt;"",AND(I55=※編集不可※選択項目!$D$4,AG55="")),1,0)</f>
        <v>0</v>
      </c>
      <c r="AZ55" s="148">
        <f t="shared" si="7"/>
        <v>0</v>
      </c>
      <c r="BA55" s="148">
        <f t="shared" si="23"/>
        <v>0</v>
      </c>
      <c r="BB55" s="148">
        <f t="shared" si="24"/>
        <v>0</v>
      </c>
      <c r="BC55" s="148">
        <f t="shared" si="8"/>
        <v>0</v>
      </c>
      <c r="BD55" s="148" t="b">
        <f t="shared" si="25"/>
        <v>1</v>
      </c>
      <c r="BE55" s="148" t="b">
        <f>AND($F55&gt;=20,$F55&lt;=22,$J55&lt;&gt;※編集不可※選択項目!$E$4)</f>
        <v>0</v>
      </c>
      <c r="BF55" s="148" t="b">
        <f>AND($F55&gt;=40,$F55&lt;=49,$K55&lt;&gt;※編集不可※選択項目!$F$4)</f>
        <v>0</v>
      </c>
      <c r="BG55" s="148" t="str">
        <f t="shared" si="26"/>
        <v/>
      </c>
      <c r="BH55" s="8">
        <f t="shared" si="27"/>
        <v>0</v>
      </c>
      <c r="BI55" s="8">
        <f t="shared" si="28"/>
        <v>0</v>
      </c>
    </row>
    <row r="56" spans="1:61" s="4" customFormat="1" ht="34.5" customHeight="1" x14ac:dyDescent="0.15">
      <c r="A56" s="74">
        <f t="shared" si="4"/>
        <v>44</v>
      </c>
      <c r="B56" s="80" t="str">
        <f t="shared" si="10"/>
        <v/>
      </c>
      <c r="C56" s="20"/>
      <c r="D56" s="21" t="str">
        <f t="shared" si="11"/>
        <v/>
      </c>
      <c r="E56" s="21" t="str">
        <f t="shared" si="12"/>
        <v/>
      </c>
      <c r="F56" s="133"/>
      <c r="G56" s="22"/>
      <c r="H56" s="22"/>
      <c r="I56" s="151"/>
      <c r="J56" s="22"/>
      <c r="K56" s="22"/>
      <c r="L56" s="22"/>
      <c r="M56" s="23"/>
      <c r="N56" s="24"/>
      <c r="O56" s="156"/>
      <c r="P56" s="24"/>
      <c r="Q56" s="156"/>
      <c r="R56" s="25" t="str">
        <f t="shared" si="13"/>
        <v/>
      </c>
      <c r="S56" s="23"/>
      <c r="T56" s="23"/>
      <c r="U56" s="26" t="str">
        <f t="shared" si="5"/>
        <v/>
      </c>
      <c r="V56" s="27"/>
      <c r="W56" s="28" t="str">
        <f t="shared" si="14"/>
        <v/>
      </c>
      <c r="X56" s="28" t="str">
        <f t="shared" si="15"/>
        <v/>
      </c>
      <c r="Y56" s="154"/>
      <c r="Z56" s="50"/>
      <c r="AA56" s="29"/>
      <c r="AB56" s="154"/>
      <c r="AC56" s="52" t="str">
        <f t="shared" si="16"/>
        <v/>
      </c>
      <c r="AD56" s="30" t="str">
        <f t="shared" si="17"/>
        <v/>
      </c>
      <c r="AE56" s="154"/>
      <c r="AF56" s="60" t="str">
        <f t="shared" si="18"/>
        <v/>
      </c>
      <c r="AG56" s="205"/>
      <c r="AH56" s="151"/>
      <c r="AI56" s="22"/>
      <c r="AJ56" s="62"/>
      <c r="AK56" s="186"/>
      <c r="AL56" s="187"/>
      <c r="AM56" s="186"/>
      <c r="AN56" s="184"/>
      <c r="AO56" s="135"/>
      <c r="AQ56" s="148">
        <f t="shared" si="19"/>
        <v>0</v>
      </c>
      <c r="AR56" s="148">
        <f t="shared" si="20"/>
        <v>0</v>
      </c>
      <c r="AS56" s="148">
        <f t="shared" si="21"/>
        <v>0</v>
      </c>
      <c r="AT56" s="148">
        <f t="shared" si="6"/>
        <v>0</v>
      </c>
      <c r="AU56" s="148" t="b">
        <f t="shared" si="22"/>
        <v>0</v>
      </c>
      <c r="AV56" s="148" t="b">
        <f>AND(F56&gt;=20,F56&lt;=22,J56=※編集不可※選択項目!$E$4)</f>
        <v>0</v>
      </c>
      <c r="AW56" s="148" t="b">
        <f>AND(F56&gt;=40,F56&lt;=49,K56=※編集不可※選択項目!$F$4)</f>
        <v>0</v>
      </c>
      <c r="AX56" s="148">
        <f>IF(AND($C56&lt;&gt;"",AND(AA56&lt;&gt;※編集不可※選択項目!$L$6,AE56="")),1,0)</f>
        <v>0</v>
      </c>
      <c r="AY56" s="148">
        <f>IF(AND($H56&lt;&gt;"",AND(I56=※編集不可※選択項目!$D$4,AG56="")),1,0)</f>
        <v>0</v>
      </c>
      <c r="AZ56" s="148">
        <f t="shared" si="7"/>
        <v>0</v>
      </c>
      <c r="BA56" s="148">
        <f t="shared" si="23"/>
        <v>0</v>
      </c>
      <c r="BB56" s="148">
        <f t="shared" si="24"/>
        <v>0</v>
      </c>
      <c r="BC56" s="148">
        <f t="shared" si="8"/>
        <v>0</v>
      </c>
      <c r="BD56" s="148" t="b">
        <f t="shared" si="25"/>
        <v>1</v>
      </c>
      <c r="BE56" s="148" t="b">
        <f>AND($F56&gt;=20,$F56&lt;=22,$J56&lt;&gt;※編集不可※選択項目!$E$4)</f>
        <v>0</v>
      </c>
      <c r="BF56" s="148" t="b">
        <f>AND($F56&gt;=40,$F56&lt;=49,$K56&lt;&gt;※編集不可※選択項目!$F$4)</f>
        <v>0</v>
      </c>
      <c r="BG56" s="148" t="str">
        <f t="shared" si="26"/>
        <v/>
      </c>
      <c r="BH56" s="8">
        <f t="shared" si="27"/>
        <v>0</v>
      </c>
      <c r="BI56" s="8">
        <f t="shared" si="28"/>
        <v>0</v>
      </c>
    </row>
    <row r="57" spans="1:61" s="4" customFormat="1" ht="34.5" customHeight="1" x14ac:dyDescent="0.15">
      <c r="A57" s="74">
        <f t="shared" si="4"/>
        <v>45</v>
      </c>
      <c r="B57" s="80" t="str">
        <f t="shared" si="10"/>
        <v/>
      </c>
      <c r="C57" s="20"/>
      <c r="D57" s="21" t="str">
        <f t="shared" si="11"/>
        <v/>
      </c>
      <c r="E57" s="21" t="str">
        <f t="shared" si="12"/>
        <v/>
      </c>
      <c r="F57" s="133"/>
      <c r="G57" s="22"/>
      <c r="H57" s="22"/>
      <c r="I57" s="151"/>
      <c r="J57" s="22"/>
      <c r="K57" s="22"/>
      <c r="L57" s="22"/>
      <c r="M57" s="23"/>
      <c r="N57" s="24"/>
      <c r="O57" s="156"/>
      <c r="P57" s="24"/>
      <c r="Q57" s="156"/>
      <c r="R57" s="25" t="str">
        <f t="shared" si="13"/>
        <v/>
      </c>
      <c r="S57" s="23"/>
      <c r="T57" s="23"/>
      <c r="U57" s="26" t="str">
        <f t="shared" si="5"/>
        <v/>
      </c>
      <c r="V57" s="27"/>
      <c r="W57" s="28" t="str">
        <f t="shared" si="14"/>
        <v/>
      </c>
      <c r="X57" s="28" t="str">
        <f t="shared" si="15"/>
        <v/>
      </c>
      <c r="Y57" s="154"/>
      <c r="Z57" s="50"/>
      <c r="AA57" s="29"/>
      <c r="AB57" s="154"/>
      <c r="AC57" s="52" t="str">
        <f t="shared" si="16"/>
        <v/>
      </c>
      <c r="AD57" s="30" t="str">
        <f t="shared" si="17"/>
        <v/>
      </c>
      <c r="AE57" s="154"/>
      <c r="AF57" s="60" t="str">
        <f t="shared" si="18"/>
        <v/>
      </c>
      <c r="AG57" s="205"/>
      <c r="AH57" s="151"/>
      <c r="AI57" s="22"/>
      <c r="AJ57" s="62"/>
      <c r="AK57" s="186"/>
      <c r="AL57" s="187"/>
      <c r="AM57" s="186"/>
      <c r="AN57" s="184"/>
      <c r="AO57" s="135"/>
      <c r="AQ57" s="148">
        <f t="shared" si="19"/>
        <v>0</v>
      </c>
      <c r="AR57" s="148">
        <f t="shared" si="20"/>
        <v>0</v>
      </c>
      <c r="AS57" s="148">
        <f t="shared" si="21"/>
        <v>0</v>
      </c>
      <c r="AT57" s="148">
        <f t="shared" si="6"/>
        <v>0</v>
      </c>
      <c r="AU57" s="148" t="b">
        <f t="shared" si="22"/>
        <v>0</v>
      </c>
      <c r="AV57" s="148" t="b">
        <f>AND(F57&gt;=20,F57&lt;=22,J57=※編集不可※選択項目!$E$4)</f>
        <v>0</v>
      </c>
      <c r="AW57" s="148" t="b">
        <f>AND(F57&gt;=40,F57&lt;=49,K57=※編集不可※選択項目!$F$4)</f>
        <v>0</v>
      </c>
      <c r="AX57" s="148">
        <f>IF(AND($C57&lt;&gt;"",AND(AA57&lt;&gt;※編集不可※選択項目!$L$6,AE57="")),1,0)</f>
        <v>0</v>
      </c>
      <c r="AY57" s="148">
        <f>IF(AND($H57&lt;&gt;"",AND(I57=※編集不可※選択項目!$D$4,AG57="")),1,0)</f>
        <v>0</v>
      </c>
      <c r="AZ57" s="148">
        <f t="shared" si="7"/>
        <v>0</v>
      </c>
      <c r="BA57" s="148">
        <f t="shared" si="23"/>
        <v>0</v>
      </c>
      <c r="BB57" s="148">
        <f t="shared" si="24"/>
        <v>0</v>
      </c>
      <c r="BC57" s="148">
        <f t="shared" si="8"/>
        <v>0</v>
      </c>
      <c r="BD57" s="148" t="b">
        <f t="shared" si="25"/>
        <v>1</v>
      </c>
      <c r="BE57" s="148" t="b">
        <f>AND($F57&gt;=20,$F57&lt;=22,$J57&lt;&gt;※編集不可※選択項目!$E$4)</f>
        <v>0</v>
      </c>
      <c r="BF57" s="148" t="b">
        <f>AND($F57&gt;=40,$F57&lt;=49,$K57&lt;&gt;※編集不可※選択項目!$F$4)</f>
        <v>0</v>
      </c>
      <c r="BG57" s="148" t="str">
        <f t="shared" si="26"/>
        <v/>
      </c>
      <c r="BH57" s="8">
        <f t="shared" si="27"/>
        <v>0</v>
      </c>
      <c r="BI57" s="8">
        <f t="shared" si="28"/>
        <v>0</v>
      </c>
    </row>
    <row r="58" spans="1:61" s="4" customFormat="1" ht="34.5" customHeight="1" x14ac:dyDescent="0.15">
      <c r="A58" s="74">
        <f t="shared" si="4"/>
        <v>46</v>
      </c>
      <c r="B58" s="80" t="str">
        <f t="shared" si="10"/>
        <v/>
      </c>
      <c r="C58" s="20"/>
      <c r="D58" s="21" t="str">
        <f t="shared" si="11"/>
        <v/>
      </c>
      <c r="E58" s="21" t="str">
        <f t="shared" si="12"/>
        <v/>
      </c>
      <c r="F58" s="133"/>
      <c r="G58" s="22"/>
      <c r="H58" s="22"/>
      <c r="I58" s="151"/>
      <c r="J58" s="22"/>
      <c r="K58" s="22"/>
      <c r="L58" s="22"/>
      <c r="M58" s="23"/>
      <c r="N58" s="24"/>
      <c r="O58" s="156"/>
      <c r="P58" s="24"/>
      <c r="Q58" s="156"/>
      <c r="R58" s="25" t="str">
        <f t="shared" si="13"/>
        <v/>
      </c>
      <c r="S58" s="23"/>
      <c r="T58" s="23"/>
      <c r="U58" s="26" t="str">
        <f t="shared" si="5"/>
        <v/>
      </c>
      <c r="V58" s="27"/>
      <c r="W58" s="28" t="str">
        <f t="shared" si="14"/>
        <v/>
      </c>
      <c r="X58" s="28" t="str">
        <f t="shared" si="15"/>
        <v/>
      </c>
      <c r="Y58" s="154"/>
      <c r="Z58" s="50"/>
      <c r="AA58" s="29"/>
      <c r="AB58" s="154"/>
      <c r="AC58" s="52" t="str">
        <f t="shared" si="16"/>
        <v/>
      </c>
      <c r="AD58" s="30" t="str">
        <f t="shared" si="17"/>
        <v/>
      </c>
      <c r="AE58" s="154"/>
      <c r="AF58" s="60" t="str">
        <f t="shared" si="18"/>
        <v/>
      </c>
      <c r="AG58" s="205"/>
      <c r="AH58" s="151"/>
      <c r="AI58" s="22"/>
      <c r="AJ58" s="62"/>
      <c r="AK58" s="186"/>
      <c r="AL58" s="187"/>
      <c r="AM58" s="186"/>
      <c r="AN58" s="184"/>
      <c r="AO58" s="135"/>
      <c r="AQ58" s="148">
        <f t="shared" si="19"/>
        <v>0</v>
      </c>
      <c r="AR58" s="148">
        <f t="shared" si="20"/>
        <v>0</v>
      </c>
      <c r="AS58" s="148">
        <f t="shared" si="21"/>
        <v>0</v>
      </c>
      <c r="AT58" s="148">
        <f t="shared" si="6"/>
        <v>0</v>
      </c>
      <c r="AU58" s="148" t="b">
        <f t="shared" si="22"/>
        <v>0</v>
      </c>
      <c r="AV58" s="148" t="b">
        <f>AND(F58&gt;=20,F58&lt;=22,J58=※編集不可※選択項目!$E$4)</f>
        <v>0</v>
      </c>
      <c r="AW58" s="148" t="b">
        <f>AND(F58&gt;=40,F58&lt;=49,K58=※編集不可※選択項目!$F$4)</f>
        <v>0</v>
      </c>
      <c r="AX58" s="148">
        <f>IF(AND($C58&lt;&gt;"",AND(AA58&lt;&gt;※編集不可※選択項目!$L$6,AE58="")),1,0)</f>
        <v>0</v>
      </c>
      <c r="AY58" s="148">
        <f>IF(AND($H58&lt;&gt;"",AND(I58=※編集不可※選択項目!$D$4,AG58="")),1,0)</f>
        <v>0</v>
      </c>
      <c r="AZ58" s="148">
        <f t="shared" si="7"/>
        <v>0</v>
      </c>
      <c r="BA58" s="148">
        <f t="shared" si="23"/>
        <v>0</v>
      </c>
      <c r="BB58" s="148">
        <f t="shared" si="24"/>
        <v>0</v>
      </c>
      <c r="BC58" s="148">
        <f t="shared" si="8"/>
        <v>0</v>
      </c>
      <c r="BD58" s="148" t="b">
        <f t="shared" si="25"/>
        <v>1</v>
      </c>
      <c r="BE58" s="148" t="b">
        <f>AND($F58&gt;=20,$F58&lt;=22,$J58&lt;&gt;※編集不可※選択項目!$E$4)</f>
        <v>0</v>
      </c>
      <c r="BF58" s="148" t="b">
        <f>AND($F58&gt;=40,$F58&lt;=49,$K58&lt;&gt;※編集不可※選択項目!$F$4)</f>
        <v>0</v>
      </c>
      <c r="BG58" s="148" t="str">
        <f t="shared" si="26"/>
        <v/>
      </c>
      <c r="BH58" s="8">
        <f t="shared" si="27"/>
        <v>0</v>
      </c>
      <c r="BI58" s="8">
        <f t="shared" si="28"/>
        <v>0</v>
      </c>
    </row>
    <row r="59" spans="1:61" s="4" customFormat="1" ht="34.5" customHeight="1" x14ac:dyDescent="0.15">
      <c r="A59" s="74">
        <f t="shared" si="4"/>
        <v>47</v>
      </c>
      <c r="B59" s="80" t="str">
        <f t="shared" si="10"/>
        <v/>
      </c>
      <c r="C59" s="20"/>
      <c r="D59" s="21" t="str">
        <f t="shared" si="11"/>
        <v/>
      </c>
      <c r="E59" s="21" t="str">
        <f t="shared" si="12"/>
        <v/>
      </c>
      <c r="F59" s="133"/>
      <c r="G59" s="22"/>
      <c r="H59" s="22"/>
      <c r="I59" s="151"/>
      <c r="J59" s="22"/>
      <c r="K59" s="22"/>
      <c r="L59" s="22"/>
      <c r="M59" s="23"/>
      <c r="N59" s="24"/>
      <c r="O59" s="156"/>
      <c r="P59" s="24"/>
      <c r="Q59" s="156"/>
      <c r="R59" s="25" t="str">
        <f t="shared" si="13"/>
        <v/>
      </c>
      <c r="S59" s="23"/>
      <c r="T59" s="23"/>
      <c r="U59" s="26" t="str">
        <f t="shared" si="5"/>
        <v/>
      </c>
      <c r="V59" s="27"/>
      <c r="W59" s="28" t="str">
        <f t="shared" si="14"/>
        <v/>
      </c>
      <c r="X59" s="28" t="str">
        <f t="shared" si="15"/>
        <v/>
      </c>
      <c r="Y59" s="154"/>
      <c r="Z59" s="50"/>
      <c r="AA59" s="29"/>
      <c r="AB59" s="154"/>
      <c r="AC59" s="52" t="str">
        <f t="shared" si="16"/>
        <v/>
      </c>
      <c r="AD59" s="30" t="str">
        <f t="shared" si="17"/>
        <v/>
      </c>
      <c r="AE59" s="154"/>
      <c r="AF59" s="60" t="str">
        <f t="shared" si="18"/>
        <v/>
      </c>
      <c r="AG59" s="205"/>
      <c r="AH59" s="151"/>
      <c r="AI59" s="22"/>
      <c r="AJ59" s="62"/>
      <c r="AK59" s="186"/>
      <c r="AL59" s="187"/>
      <c r="AM59" s="186"/>
      <c r="AN59" s="184"/>
      <c r="AO59" s="135"/>
      <c r="AQ59" s="148">
        <f t="shared" si="19"/>
        <v>0</v>
      </c>
      <c r="AR59" s="148">
        <f t="shared" si="20"/>
        <v>0</v>
      </c>
      <c r="AS59" s="148">
        <f t="shared" si="21"/>
        <v>0</v>
      </c>
      <c r="AT59" s="148">
        <f t="shared" si="6"/>
        <v>0</v>
      </c>
      <c r="AU59" s="148" t="b">
        <f t="shared" si="22"/>
        <v>0</v>
      </c>
      <c r="AV59" s="148" t="b">
        <f>AND(F59&gt;=20,F59&lt;=22,J59=※編集不可※選択項目!$E$4)</f>
        <v>0</v>
      </c>
      <c r="AW59" s="148" t="b">
        <f>AND(F59&gt;=40,F59&lt;=49,K59=※編集不可※選択項目!$F$4)</f>
        <v>0</v>
      </c>
      <c r="AX59" s="148">
        <f>IF(AND($C59&lt;&gt;"",AND(AA59&lt;&gt;※編集不可※選択項目!$L$6,AE59="")),1,0)</f>
        <v>0</v>
      </c>
      <c r="AY59" s="148">
        <f>IF(AND($H59&lt;&gt;"",AND(I59=※編集不可※選択項目!$D$4,AG59="")),1,0)</f>
        <v>0</v>
      </c>
      <c r="AZ59" s="148">
        <f t="shared" si="7"/>
        <v>0</v>
      </c>
      <c r="BA59" s="148">
        <f t="shared" si="23"/>
        <v>0</v>
      </c>
      <c r="BB59" s="148">
        <f t="shared" si="24"/>
        <v>0</v>
      </c>
      <c r="BC59" s="148">
        <f t="shared" si="8"/>
        <v>0</v>
      </c>
      <c r="BD59" s="148" t="b">
        <f t="shared" si="25"/>
        <v>1</v>
      </c>
      <c r="BE59" s="148" t="b">
        <f>AND($F59&gt;=20,$F59&lt;=22,$J59&lt;&gt;※編集不可※選択項目!$E$4)</f>
        <v>0</v>
      </c>
      <c r="BF59" s="148" t="b">
        <f>AND($F59&gt;=40,$F59&lt;=49,$K59&lt;&gt;※編集不可※選択項目!$F$4)</f>
        <v>0</v>
      </c>
      <c r="BG59" s="148" t="str">
        <f t="shared" si="26"/>
        <v/>
      </c>
      <c r="BH59" s="8">
        <f t="shared" si="27"/>
        <v>0</v>
      </c>
      <c r="BI59" s="8">
        <f t="shared" si="28"/>
        <v>0</v>
      </c>
    </row>
    <row r="60" spans="1:61" s="4" customFormat="1" ht="34.5" customHeight="1" x14ac:dyDescent="0.15">
      <c r="A60" s="74">
        <f t="shared" si="4"/>
        <v>48</v>
      </c>
      <c r="B60" s="80" t="str">
        <f t="shared" si="10"/>
        <v/>
      </c>
      <c r="C60" s="20"/>
      <c r="D60" s="21" t="str">
        <f t="shared" si="11"/>
        <v/>
      </c>
      <c r="E60" s="21" t="str">
        <f t="shared" si="12"/>
        <v/>
      </c>
      <c r="F60" s="133"/>
      <c r="G60" s="22"/>
      <c r="H60" s="22"/>
      <c r="I60" s="151"/>
      <c r="J60" s="22"/>
      <c r="K60" s="22"/>
      <c r="L60" s="22"/>
      <c r="M60" s="23"/>
      <c r="N60" s="24"/>
      <c r="O60" s="156"/>
      <c r="P60" s="24"/>
      <c r="Q60" s="156"/>
      <c r="R60" s="25" t="str">
        <f t="shared" si="13"/>
        <v/>
      </c>
      <c r="S60" s="23"/>
      <c r="T60" s="23"/>
      <c r="U60" s="26" t="str">
        <f t="shared" si="5"/>
        <v/>
      </c>
      <c r="V60" s="27"/>
      <c r="W60" s="28" t="str">
        <f t="shared" si="14"/>
        <v/>
      </c>
      <c r="X60" s="28" t="str">
        <f t="shared" si="15"/>
        <v/>
      </c>
      <c r="Y60" s="154"/>
      <c r="Z60" s="50"/>
      <c r="AA60" s="29"/>
      <c r="AB60" s="154"/>
      <c r="AC60" s="52" t="str">
        <f t="shared" si="16"/>
        <v/>
      </c>
      <c r="AD60" s="30" t="str">
        <f t="shared" si="17"/>
        <v/>
      </c>
      <c r="AE60" s="154"/>
      <c r="AF60" s="60" t="str">
        <f t="shared" si="18"/>
        <v/>
      </c>
      <c r="AG60" s="205"/>
      <c r="AH60" s="151"/>
      <c r="AI60" s="22"/>
      <c r="AJ60" s="62"/>
      <c r="AK60" s="186"/>
      <c r="AL60" s="187"/>
      <c r="AM60" s="186"/>
      <c r="AN60" s="184"/>
      <c r="AO60" s="135"/>
      <c r="AQ60" s="148">
        <f t="shared" si="19"/>
        <v>0</v>
      </c>
      <c r="AR60" s="148">
        <f t="shared" si="20"/>
        <v>0</v>
      </c>
      <c r="AS60" s="148">
        <f t="shared" si="21"/>
        <v>0</v>
      </c>
      <c r="AT60" s="148">
        <f t="shared" si="6"/>
        <v>0</v>
      </c>
      <c r="AU60" s="148" t="b">
        <f t="shared" si="22"/>
        <v>0</v>
      </c>
      <c r="AV60" s="148" t="b">
        <f>AND(F60&gt;=20,F60&lt;=22,J60=※編集不可※選択項目!$E$4)</f>
        <v>0</v>
      </c>
      <c r="AW60" s="148" t="b">
        <f>AND(F60&gt;=40,F60&lt;=49,K60=※編集不可※選択項目!$F$4)</f>
        <v>0</v>
      </c>
      <c r="AX60" s="148">
        <f>IF(AND($C60&lt;&gt;"",AND(AA60&lt;&gt;※編集不可※選択項目!$L$6,AE60="")),1,0)</f>
        <v>0</v>
      </c>
      <c r="AY60" s="148">
        <f>IF(AND($H60&lt;&gt;"",AND(I60=※編集不可※選択項目!$D$4,AG60="")),1,0)</f>
        <v>0</v>
      </c>
      <c r="AZ60" s="148">
        <f t="shared" si="7"/>
        <v>0</v>
      </c>
      <c r="BA60" s="148">
        <f t="shared" si="23"/>
        <v>0</v>
      </c>
      <c r="BB60" s="148">
        <f t="shared" si="24"/>
        <v>0</v>
      </c>
      <c r="BC60" s="148">
        <f t="shared" si="8"/>
        <v>0</v>
      </c>
      <c r="BD60" s="148" t="b">
        <f t="shared" si="25"/>
        <v>1</v>
      </c>
      <c r="BE60" s="148" t="b">
        <f>AND($F60&gt;=20,$F60&lt;=22,$J60&lt;&gt;※編集不可※選択項目!$E$4)</f>
        <v>0</v>
      </c>
      <c r="BF60" s="148" t="b">
        <f>AND($F60&gt;=40,$F60&lt;=49,$K60&lt;&gt;※編集不可※選択項目!$F$4)</f>
        <v>0</v>
      </c>
      <c r="BG60" s="148" t="str">
        <f t="shared" si="26"/>
        <v/>
      </c>
      <c r="BH60" s="8">
        <f t="shared" si="27"/>
        <v>0</v>
      </c>
      <c r="BI60" s="8">
        <f t="shared" si="28"/>
        <v>0</v>
      </c>
    </row>
    <row r="61" spans="1:61" s="4" customFormat="1" ht="34.5" customHeight="1" x14ac:dyDescent="0.15">
      <c r="A61" s="74">
        <f t="shared" si="4"/>
        <v>49</v>
      </c>
      <c r="B61" s="80" t="str">
        <f t="shared" si="10"/>
        <v/>
      </c>
      <c r="C61" s="20"/>
      <c r="D61" s="21" t="str">
        <f t="shared" si="11"/>
        <v/>
      </c>
      <c r="E61" s="21" t="str">
        <f t="shared" si="12"/>
        <v/>
      </c>
      <c r="F61" s="133"/>
      <c r="G61" s="22"/>
      <c r="H61" s="22"/>
      <c r="I61" s="151"/>
      <c r="J61" s="22"/>
      <c r="K61" s="22"/>
      <c r="L61" s="22"/>
      <c r="M61" s="23"/>
      <c r="N61" s="24"/>
      <c r="O61" s="156"/>
      <c r="P61" s="24"/>
      <c r="Q61" s="156"/>
      <c r="R61" s="25" t="str">
        <f t="shared" si="13"/>
        <v/>
      </c>
      <c r="S61" s="23"/>
      <c r="T61" s="23"/>
      <c r="U61" s="26" t="str">
        <f t="shared" si="5"/>
        <v/>
      </c>
      <c r="V61" s="27"/>
      <c r="W61" s="28" t="str">
        <f t="shared" si="14"/>
        <v/>
      </c>
      <c r="X61" s="28" t="str">
        <f t="shared" si="15"/>
        <v/>
      </c>
      <c r="Y61" s="154"/>
      <c r="Z61" s="50"/>
      <c r="AA61" s="29"/>
      <c r="AB61" s="154"/>
      <c r="AC61" s="52" t="str">
        <f t="shared" si="16"/>
        <v/>
      </c>
      <c r="AD61" s="30" t="str">
        <f t="shared" si="17"/>
        <v/>
      </c>
      <c r="AE61" s="154"/>
      <c r="AF61" s="60" t="str">
        <f t="shared" si="18"/>
        <v/>
      </c>
      <c r="AG61" s="205"/>
      <c r="AH61" s="151"/>
      <c r="AI61" s="22"/>
      <c r="AJ61" s="62"/>
      <c r="AK61" s="186"/>
      <c r="AL61" s="187"/>
      <c r="AM61" s="186"/>
      <c r="AN61" s="184"/>
      <c r="AO61" s="135"/>
      <c r="AQ61" s="148">
        <f t="shared" si="19"/>
        <v>0</v>
      </c>
      <c r="AR61" s="148">
        <f t="shared" si="20"/>
        <v>0</v>
      </c>
      <c r="AS61" s="148">
        <f t="shared" si="21"/>
        <v>0</v>
      </c>
      <c r="AT61" s="148">
        <f t="shared" si="6"/>
        <v>0</v>
      </c>
      <c r="AU61" s="148" t="b">
        <f t="shared" si="22"/>
        <v>0</v>
      </c>
      <c r="AV61" s="148" t="b">
        <f>AND(F61&gt;=20,F61&lt;=22,J61=※編集不可※選択項目!$E$4)</f>
        <v>0</v>
      </c>
      <c r="AW61" s="148" t="b">
        <f>AND(F61&gt;=40,F61&lt;=49,K61=※編集不可※選択項目!$F$4)</f>
        <v>0</v>
      </c>
      <c r="AX61" s="148">
        <f>IF(AND($C61&lt;&gt;"",AND(AA61&lt;&gt;※編集不可※選択項目!$L$6,AE61="")),1,0)</f>
        <v>0</v>
      </c>
      <c r="AY61" s="148">
        <f>IF(AND($H61&lt;&gt;"",AND(I61=※編集不可※選択項目!$D$4,AG61="")),1,0)</f>
        <v>0</v>
      </c>
      <c r="AZ61" s="148">
        <f t="shared" si="7"/>
        <v>0</v>
      </c>
      <c r="BA61" s="148">
        <f t="shared" si="23"/>
        <v>0</v>
      </c>
      <c r="BB61" s="148">
        <f t="shared" si="24"/>
        <v>0</v>
      </c>
      <c r="BC61" s="148">
        <f t="shared" si="8"/>
        <v>0</v>
      </c>
      <c r="BD61" s="148" t="b">
        <f t="shared" si="25"/>
        <v>1</v>
      </c>
      <c r="BE61" s="148" t="b">
        <f>AND($F61&gt;=20,$F61&lt;=22,$J61&lt;&gt;※編集不可※選択項目!$E$4)</f>
        <v>0</v>
      </c>
      <c r="BF61" s="148" t="b">
        <f>AND($F61&gt;=40,$F61&lt;=49,$K61&lt;&gt;※編集不可※選択項目!$F$4)</f>
        <v>0</v>
      </c>
      <c r="BG61" s="148" t="str">
        <f t="shared" si="26"/>
        <v/>
      </c>
      <c r="BH61" s="8">
        <f t="shared" si="27"/>
        <v>0</v>
      </c>
      <c r="BI61" s="8">
        <f t="shared" si="28"/>
        <v>0</v>
      </c>
    </row>
    <row r="62" spans="1:61" s="4" customFormat="1" ht="34.5" customHeight="1" x14ac:dyDescent="0.15">
      <c r="A62" s="74">
        <f t="shared" si="4"/>
        <v>50</v>
      </c>
      <c r="B62" s="80" t="str">
        <f t="shared" si="10"/>
        <v/>
      </c>
      <c r="C62" s="20"/>
      <c r="D62" s="21" t="str">
        <f t="shared" si="11"/>
        <v/>
      </c>
      <c r="E62" s="21" t="str">
        <f t="shared" si="12"/>
        <v/>
      </c>
      <c r="F62" s="133"/>
      <c r="G62" s="22"/>
      <c r="H62" s="22"/>
      <c r="I62" s="151"/>
      <c r="J62" s="22"/>
      <c r="K62" s="22"/>
      <c r="L62" s="22"/>
      <c r="M62" s="23"/>
      <c r="N62" s="24"/>
      <c r="O62" s="156"/>
      <c r="P62" s="24"/>
      <c r="Q62" s="156"/>
      <c r="R62" s="25" t="str">
        <f t="shared" si="13"/>
        <v/>
      </c>
      <c r="S62" s="23"/>
      <c r="T62" s="23"/>
      <c r="U62" s="26" t="str">
        <f t="shared" si="5"/>
        <v/>
      </c>
      <c r="V62" s="27"/>
      <c r="W62" s="28" t="str">
        <f t="shared" si="14"/>
        <v/>
      </c>
      <c r="X62" s="28" t="str">
        <f t="shared" si="15"/>
        <v/>
      </c>
      <c r="Y62" s="154"/>
      <c r="Z62" s="50"/>
      <c r="AA62" s="29"/>
      <c r="AB62" s="154"/>
      <c r="AC62" s="52" t="str">
        <f t="shared" si="16"/>
        <v/>
      </c>
      <c r="AD62" s="30" t="str">
        <f t="shared" si="17"/>
        <v/>
      </c>
      <c r="AE62" s="154"/>
      <c r="AF62" s="60" t="str">
        <f t="shared" si="18"/>
        <v/>
      </c>
      <c r="AG62" s="205"/>
      <c r="AH62" s="151"/>
      <c r="AI62" s="22"/>
      <c r="AJ62" s="62"/>
      <c r="AK62" s="186"/>
      <c r="AL62" s="187"/>
      <c r="AM62" s="186"/>
      <c r="AN62" s="184"/>
      <c r="AO62" s="135"/>
      <c r="AQ62" s="148">
        <f t="shared" si="19"/>
        <v>0</v>
      </c>
      <c r="AR62" s="148">
        <f t="shared" si="20"/>
        <v>0</v>
      </c>
      <c r="AS62" s="148">
        <f t="shared" si="21"/>
        <v>0</v>
      </c>
      <c r="AT62" s="148">
        <f t="shared" si="6"/>
        <v>0</v>
      </c>
      <c r="AU62" s="148" t="b">
        <f t="shared" si="22"/>
        <v>0</v>
      </c>
      <c r="AV62" s="148" t="b">
        <f>AND(F62&gt;=20,F62&lt;=22,J62=※編集不可※選択項目!$E$4)</f>
        <v>0</v>
      </c>
      <c r="AW62" s="148" t="b">
        <f>AND(F62&gt;=40,F62&lt;=49,K62=※編集不可※選択項目!$F$4)</f>
        <v>0</v>
      </c>
      <c r="AX62" s="148">
        <f>IF(AND($C62&lt;&gt;"",AND(AA62&lt;&gt;※編集不可※選択項目!$L$6,AE62="")),1,0)</f>
        <v>0</v>
      </c>
      <c r="AY62" s="148">
        <f>IF(AND($H62&lt;&gt;"",AND(I62=※編集不可※選択項目!$D$4,AG62="")),1,0)</f>
        <v>0</v>
      </c>
      <c r="AZ62" s="148">
        <f t="shared" si="7"/>
        <v>0</v>
      </c>
      <c r="BA62" s="148">
        <f t="shared" si="23"/>
        <v>0</v>
      </c>
      <c r="BB62" s="148">
        <f t="shared" si="24"/>
        <v>0</v>
      </c>
      <c r="BC62" s="148">
        <f t="shared" si="8"/>
        <v>0</v>
      </c>
      <c r="BD62" s="148" t="b">
        <f t="shared" si="25"/>
        <v>1</v>
      </c>
      <c r="BE62" s="148" t="b">
        <f>AND($F62&gt;=20,$F62&lt;=22,$J62&lt;&gt;※編集不可※選択項目!$E$4)</f>
        <v>0</v>
      </c>
      <c r="BF62" s="148" t="b">
        <f>AND($F62&gt;=40,$F62&lt;=49,$K62&lt;&gt;※編集不可※選択項目!$F$4)</f>
        <v>0</v>
      </c>
      <c r="BG62" s="148" t="str">
        <f t="shared" si="26"/>
        <v/>
      </c>
      <c r="BH62" s="8">
        <f t="shared" si="27"/>
        <v>0</v>
      </c>
      <c r="BI62" s="8">
        <f t="shared" si="28"/>
        <v>0</v>
      </c>
    </row>
    <row r="63" spans="1:61" s="4" customFormat="1" ht="34.5" customHeight="1" x14ac:dyDescent="0.15">
      <c r="A63" s="74">
        <f t="shared" si="4"/>
        <v>51</v>
      </c>
      <c r="B63" s="80" t="str">
        <f t="shared" si="10"/>
        <v/>
      </c>
      <c r="C63" s="20"/>
      <c r="D63" s="21" t="str">
        <f t="shared" si="11"/>
        <v/>
      </c>
      <c r="E63" s="21" t="str">
        <f t="shared" si="12"/>
        <v/>
      </c>
      <c r="F63" s="133"/>
      <c r="G63" s="22"/>
      <c r="H63" s="22"/>
      <c r="I63" s="151"/>
      <c r="J63" s="22"/>
      <c r="K63" s="22"/>
      <c r="L63" s="22"/>
      <c r="M63" s="23"/>
      <c r="N63" s="24"/>
      <c r="O63" s="156"/>
      <c r="P63" s="24"/>
      <c r="Q63" s="156"/>
      <c r="R63" s="25" t="str">
        <f t="shared" si="13"/>
        <v/>
      </c>
      <c r="S63" s="23"/>
      <c r="T63" s="23"/>
      <c r="U63" s="26" t="str">
        <f t="shared" si="5"/>
        <v/>
      </c>
      <c r="V63" s="27"/>
      <c r="W63" s="28" t="str">
        <f t="shared" si="14"/>
        <v/>
      </c>
      <c r="X63" s="28" t="str">
        <f t="shared" si="15"/>
        <v/>
      </c>
      <c r="Y63" s="154"/>
      <c r="Z63" s="50"/>
      <c r="AA63" s="29"/>
      <c r="AB63" s="154"/>
      <c r="AC63" s="52" t="str">
        <f t="shared" si="16"/>
        <v/>
      </c>
      <c r="AD63" s="30" t="str">
        <f t="shared" si="17"/>
        <v/>
      </c>
      <c r="AE63" s="154"/>
      <c r="AF63" s="60" t="str">
        <f t="shared" si="18"/>
        <v/>
      </c>
      <c r="AG63" s="205"/>
      <c r="AH63" s="151"/>
      <c r="AI63" s="22"/>
      <c r="AJ63" s="62"/>
      <c r="AK63" s="186"/>
      <c r="AL63" s="187"/>
      <c r="AM63" s="186"/>
      <c r="AN63" s="184"/>
      <c r="AO63" s="135"/>
      <c r="AQ63" s="148">
        <f t="shared" si="19"/>
        <v>0</v>
      </c>
      <c r="AR63" s="148">
        <f t="shared" si="20"/>
        <v>0</v>
      </c>
      <c r="AS63" s="148">
        <f t="shared" si="21"/>
        <v>0</v>
      </c>
      <c r="AT63" s="148">
        <f t="shared" si="6"/>
        <v>0</v>
      </c>
      <c r="AU63" s="148" t="b">
        <f t="shared" si="22"/>
        <v>0</v>
      </c>
      <c r="AV63" s="148" t="b">
        <f>AND(F63&gt;=20,F63&lt;=22,J63=※編集不可※選択項目!$E$4)</f>
        <v>0</v>
      </c>
      <c r="AW63" s="148" t="b">
        <f>AND(F63&gt;=40,F63&lt;=49,K63=※編集不可※選択項目!$F$4)</f>
        <v>0</v>
      </c>
      <c r="AX63" s="148">
        <f>IF(AND($C63&lt;&gt;"",AND(AA63&lt;&gt;※編集不可※選択項目!$L$6,AE63="")),1,0)</f>
        <v>0</v>
      </c>
      <c r="AY63" s="148">
        <f>IF(AND($H63&lt;&gt;"",AND(I63=※編集不可※選択項目!$D$4,AG63="")),1,0)</f>
        <v>0</v>
      </c>
      <c r="AZ63" s="148">
        <f t="shared" si="7"/>
        <v>0</v>
      </c>
      <c r="BA63" s="148">
        <f t="shared" si="23"/>
        <v>0</v>
      </c>
      <c r="BB63" s="148">
        <f t="shared" si="24"/>
        <v>0</v>
      </c>
      <c r="BC63" s="148">
        <f t="shared" si="8"/>
        <v>0</v>
      </c>
      <c r="BD63" s="148" t="b">
        <f t="shared" si="25"/>
        <v>1</v>
      </c>
      <c r="BE63" s="148" t="b">
        <f>AND($F63&gt;=20,$F63&lt;=22,$J63&lt;&gt;※編集不可※選択項目!$E$4)</f>
        <v>0</v>
      </c>
      <c r="BF63" s="148" t="b">
        <f>AND($F63&gt;=40,$F63&lt;=49,$K63&lt;&gt;※編集不可※選択項目!$F$4)</f>
        <v>0</v>
      </c>
      <c r="BG63" s="148" t="str">
        <f t="shared" si="26"/>
        <v/>
      </c>
      <c r="BH63" s="8">
        <f t="shared" si="27"/>
        <v>0</v>
      </c>
      <c r="BI63" s="8">
        <f t="shared" si="28"/>
        <v>0</v>
      </c>
    </row>
    <row r="64" spans="1:61" s="4" customFormat="1" ht="34.5" customHeight="1" x14ac:dyDescent="0.15">
      <c r="A64" s="74">
        <f t="shared" si="4"/>
        <v>52</v>
      </c>
      <c r="B64" s="80" t="str">
        <f t="shared" si="10"/>
        <v/>
      </c>
      <c r="C64" s="20"/>
      <c r="D64" s="21" t="str">
        <f t="shared" si="11"/>
        <v/>
      </c>
      <c r="E64" s="21" t="str">
        <f t="shared" si="12"/>
        <v/>
      </c>
      <c r="F64" s="133"/>
      <c r="G64" s="22"/>
      <c r="H64" s="22"/>
      <c r="I64" s="151"/>
      <c r="J64" s="22"/>
      <c r="K64" s="22"/>
      <c r="L64" s="22"/>
      <c r="M64" s="23"/>
      <c r="N64" s="24"/>
      <c r="O64" s="156"/>
      <c r="P64" s="24"/>
      <c r="Q64" s="156"/>
      <c r="R64" s="25" t="str">
        <f t="shared" si="13"/>
        <v/>
      </c>
      <c r="S64" s="23"/>
      <c r="T64" s="23"/>
      <c r="U64" s="26" t="str">
        <f t="shared" si="5"/>
        <v/>
      </c>
      <c r="V64" s="27"/>
      <c r="W64" s="28" t="str">
        <f t="shared" si="14"/>
        <v/>
      </c>
      <c r="X64" s="28" t="str">
        <f t="shared" si="15"/>
        <v/>
      </c>
      <c r="Y64" s="154"/>
      <c r="Z64" s="50"/>
      <c r="AA64" s="29"/>
      <c r="AB64" s="154"/>
      <c r="AC64" s="52" t="str">
        <f t="shared" si="16"/>
        <v/>
      </c>
      <c r="AD64" s="30" t="str">
        <f t="shared" si="17"/>
        <v/>
      </c>
      <c r="AE64" s="154"/>
      <c r="AF64" s="60" t="str">
        <f t="shared" si="18"/>
        <v/>
      </c>
      <c r="AG64" s="205"/>
      <c r="AH64" s="151"/>
      <c r="AI64" s="22"/>
      <c r="AJ64" s="62"/>
      <c r="AK64" s="186"/>
      <c r="AL64" s="187"/>
      <c r="AM64" s="186"/>
      <c r="AN64" s="184"/>
      <c r="AO64" s="135"/>
      <c r="AQ64" s="148">
        <f t="shared" si="19"/>
        <v>0</v>
      </c>
      <c r="AR64" s="148">
        <f t="shared" si="20"/>
        <v>0</v>
      </c>
      <c r="AS64" s="148">
        <f t="shared" si="21"/>
        <v>0</v>
      </c>
      <c r="AT64" s="148">
        <f t="shared" si="6"/>
        <v>0</v>
      </c>
      <c r="AU64" s="148" t="b">
        <f t="shared" si="22"/>
        <v>0</v>
      </c>
      <c r="AV64" s="148" t="b">
        <f>AND(F64&gt;=20,F64&lt;=22,J64=※編集不可※選択項目!$E$4)</f>
        <v>0</v>
      </c>
      <c r="AW64" s="148" t="b">
        <f>AND(F64&gt;=40,F64&lt;=49,K64=※編集不可※選択項目!$F$4)</f>
        <v>0</v>
      </c>
      <c r="AX64" s="148">
        <f>IF(AND($C64&lt;&gt;"",AND(AA64&lt;&gt;※編集不可※選択項目!$L$6,AE64="")),1,0)</f>
        <v>0</v>
      </c>
      <c r="AY64" s="148">
        <f>IF(AND($H64&lt;&gt;"",AND(I64=※編集不可※選択項目!$D$4,AG64="")),1,0)</f>
        <v>0</v>
      </c>
      <c r="AZ64" s="148">
        <f t="shared" si="7"/>
        <v>0</v>
      </c>
      <c r="BA64" s="148">
        <f t="shared" si="23"/>
        <v>0</v>
      </c>
      <c r="BB64" s="148">
        <f t="shared" si="24"/>
        <v>0</v>
      </c>
      <c r="BC64" s="148">
        <f t="shared" si="8"/>
        <v>0</v>
      </c>
      <c r="BD64" s="148" t="b">
        <f t="shared" si="25"/>
        <v>1</v>
      </c>
      <c r="BE64" s="148" t="b">
        <f>AND($F64&gt;=20,$F64&lt;=22,$J64&lt;&gt;※編集不可※選択項目!$E$4)</f>
        <v>0</v>
      </c>
      <c r="BF64" s="148" t="b">
        <f>AND($F64&gt;=40,$F64&lt;=49,$K64&lt;&gt;※編集不可※選択項目!$F$4)</f>
        <v>0</v>
      </c>
      <c r="BG64" s="148" t="str">
        <f t="shared" si="26"/>
        <v/>
      </c>
      <c r="BH64" s="8">
        <f t="shared" si="27"/>
        <v>0</v>
      </c>
      <c r="BI64" s="8">
        <f t="shared" si="28"/>
        <v>0</v>
      </c>
    </row>
    <row r="65" spans="1:61" s="4" customFormat="1" ht="34.5" customHeight="1" x14ac:dyDescent="0.15">
      <c r="A65" s="74">
        <f t="shared" si="4"/>
        <v>53</v>
      </c>
      <c r="B65" s="80" t="str">
        <f t="shared" si="10"/>
        <v/>
      </c>
      <c r="C65" s="20"/>
      <c r="D65" s="21" t="str">
        <f t="shared" si="11"/>
        <v/>
      </c>
      <c r="E65" s="21" t="str">
        <f t="shared" si="12"/>
        <v/>
      </c>
      <c r="F65" s="133"/>
      <c r="G65" s="22"/>
      <c r="H65" s="22"/>
      <c r="I65" s="151"/>
      <c r="J65" s="22"/>
      <c r="K65" s="22"/>
      <c r="L65" s="22"/>
      <c r="M65" s="23"/>
      <c r="N65" s="24"/>
      <c r="O65" s="156"/>
      <c r="P65" s="24"/>
      <c r="Q65" s="156"/>
      <c r="R65" s="25" t="str">
        <f t="shared" si="13"/>
        <v/>
      </c>
      <c r="S65" s="23"/>
      <c r="T65" s="23"/>
      <c r="U65" s="26" t="str">
        <f t="shared" si="5"/>
        <v/>
      </c>
      <c r="V65" s="27"/>
      <c r="W65" s="28" t="str">
        <f t="shared" si="14"/>
        <v/>
      </c>
      <c r="X65" s="28" t="str">
        <f t="shared" si="15"/>
        <v/>
      </c>
      <c r="Y65" s="154"/>
      <c r="Z65" s="50"/>
      <c r="AA65" s="29"/>
      <c r="AB65" s="154"/>
      <c r="AC65" s="52" t="str">
        <f t="shared" si="16"/>
        <v/>
      </c>
      <c r="AD65" s="30" t="str">
        <f t="shared" si="17"/>
        <v/>
      </c>
      <c r="AE65" s="154"/>
      <c r="AF65" s="60" t="str">
        <f t="shared" si="18"/>
        <v/>
      </c>
      <c r="AG65" s="205"/>
      <c r="AH65" s="151"/>
      <c r="AI65" s="22"/>
      <c r="AJ65" s="62"/>
      <c r="AK65" s="186"/>
      <c r="AL65" s="187"/>
      <c r="AM65" s="186"/>
      <c r="AN65" s="184"/>
      <c r="AO65" s="135"/>
      <c r="AQ65" s="148">
        <f t="shared" si="19"/>
        <v>0</v>
      </c>
      <c r="AR65" s="148">
        <f t="shared" si="20"/>
        <v>0</v>
      </c>
      <c r="AS65" s="148">
        <f t="shared" si="21"/>
        <v>0</v>
      </c>
      <c r="AT65" s="148">
        <f t="shared" si="6"/>
        <v>0</v>
      </c>
      <c r="AU65" s="148" t="b">
        <f t="shared" si="22"/>
        <v>0</v>
      </c>
      <c r="AV65" s="148" t="b">
        <f>AND(F65&gt;=20,F65&lt;=22,J65=※編集不可※選択項目!$E$4)</f>
        <v>0</v>
      </c>
      <c r="AW65" s="148" t="b">
        <f>AND(F65&gt;=40,F65&lt;=49,K65=※編集不可※選択項目!$F$4)</f>
        <v>0</v>
      </c>
      <c r="AX65" s="148">
        <f>IF(AND($C65&lt;&gt;"",AND(AA65&lt;&gt;※編集不可※選択項目!$L$6,AE65="")),1,0)</f>
        <v>0</v>
      </c>
      <c r="AY65" s="148">
        <f>IF(AND($H65&lt;&gt;"",AND(I65=※編集不可※選択項目!$D$4,AG65="")),1,0)</f>
        <v>0</v>
      </c>
      <c r="AZ65" s="148">
        <f t="shared" si="7"/>
        <v>0</v>
      </c>
      <c r="BA65" s="148">
        <f t="shared" si="23"/>
        <v>0</v>
      </c>
      <c r="BB65" s="148">
        <f t="shared" si="24"/>
        <v>0</v>
      </c>
      <c r="BC65" s="148">
        <f t="shared" si="8"/>
        <v>0</v>
      </c>
      <c r="BD65" s="148" t="b">
        <f t="shared" si="25"/>
        <v>1</v>
      </c>
      <c r="BE65" s="148" t="b">
        <f>AND($F65&gt;=20,$F65&lt;=22,$J65&lt;&gt;※編集不可※選択項目!$E$4)</f>
        <v>0</v>
      </c>
      <c r="BF65" s="148" t="b">
        <f>AND($F65&gt;=40,$F65&lt;=49,$K65&lt;&gt;※編集不可※選択項目!$F$4)</f>
        <v>0</v>
      </c>
      <c r="BG65" s="148" t="str">
        <f t="shared" si="26"/>
        <v/>
      </c>
      <c r="BH65" s="8">
        <f t="shared" si="27"/>
        <v>0</v>
      </c>
      <c r="BI65" s="8">
        <f t="shared" si="28"/>
        <v>0</v>
      </c>
    </row>
    <row r="66" spans="1:61" s="4" customFormat="1" ht="34.5" customHeight="1" x14ac:dyDescent="0.15">
      <c r="A66" s="74">
        <f t="shared" si="4"/>
        <v>54</v>
      </c>
      <c r="B66" s="80" t="str">
        <f t="shared" si="10"/>
        <v/>
      </c>
      <c r="C66" s="20"/>
      <c r="D66" s="21" t="str">
        <f t="shared" si="11"/>
        <v/>
      </c>
      <c r="E66" s="21" t="str">
        <f t="shared" si="12"/>
        <v/>
      </c>
      <c r="F66" s="133"/>
      <c r="G66" s="22"/>
      <c r="H66" s="22"/>
      <c r="I66" s="151"/>
      <c r="J66" s="22"/>
      <c r="K66" s="22"/>
      <c r="L66" s="22"/>
      <c r="M66" s="23"/>
      <c r="N66" s="24"/>
      <c r="O66" s="156"/>
      <c r="P66" s="24"/>
      <c r="Q66" s="156"/>
      <c r="R66" s="25" t="str">
        <f t="shared" si="13"/>
        <v/>
      </c>
      <c r="S66" s="23"/>
      <c r="T66" s="23"/>
      <c r="U66" s="26" t="str">
        <f t="shared" si="5"/>
        <v/>
      </c>
      <c r="V66" s="27"/>
      <c r="W66" s="28" t="str">
        <f t="shared" si="14"/>
        <v/>
      </c>
      <c r="X66" s="28" t="str">
        <f t="shared" si="15"/>
        <v/>
      </c>
      <c r="Y66" s="154"/>
      <c r="Z66" s="50"/>
      <c r="AA66" s="29"/>
      <c r="AB66" s="154"/>
      <c r="AC66" s="52" t="str">
        <f t="shared" si="16"/>
        <v/>
      </c>
      <c r="AD66" s="30" t="str">
        <f t="shared" si="17"/>
        <v/>
      </c>
      <c r="AE66" s="154"/>
      <c r="AF66" s="60" t="str">
        <f t="shared" si="18"/>
        <v/>
      </c>
      <c r="AG66" s="205"/>
      <c r="AH66" s="151"/>
      <c r="AI66" s="22"/>
      <c r="AJ66" s="62"/>
      <c r="AK66" s="186"/>
      <c r="AL66" s="187"/>
      <c r="AM66" s="186"/>
      <c r="AN66" s="184"/>
      <c r="AO66" s="135"/>
      <c r="AQ66" s="148">
        <f t="shared" si="19"/>
        <v>0</v>
      </c>
      <c r="AR66" s="148">
        <f t="shared" si="20"/>
        <v>0</v>
      </c>
      <c r="AS66" s="148">
        <f t="shared" si="21"/>
        <v>0</v>
      </c>
      <c r="AT66" s="148">
        <f t="shared" si="6"/>
        <v>0</v>
      </c>
      <c r="AU66" s="148" t="b">
        <f t="shared" si="22"/>
        <v>0</v>
      </c>
      <c r="AV66" s="148" t="b">
        <f>AND(F66&gt;=20,F66&lt;=22,J66=※編集不可※選択項目!$E$4)</f>
        <v>0</v>
      </c>
      <c r="AW66" s="148" t="b">
        <f>AND(F66&gt;=40,F66&lt;=49,K66=※編集不可※選択項目!$F$4)</f>
        <v>0</v>
      </c>
      <c r="AX66" s="148">
        <f>IF(AND($C66&lt;&gt;"",AND(AA66&lt;&gt;※編集不可※選択項目!$L$6,AE66="")),1,0)</f>
        <v>0</v>
      </c>
      <c r="AY66" s="148">
        <f>IF(AND($H66&lt;&gt;"",AND(I66=※編集不可※選択項目!$D$4,AG66="")),1,0)</f>
        <v>0</v>
      </c>
      <c r="AZ66" s="148">
        <f t="shared" si="7"/>
        <v>0</v>
      </c>
      <c r="BA66" s="148">
        <f t="shared" si="23"/>
        <v>0</v>
      </c>
      <c r="BB66" s="148">
        <f t="shared" si="24"/>
        <v>0</v>
      </c>
      <c r="BC66" s="148">
        <f t="shared" si="8"/>
        <v>0</v>
      </c>
      <c r="BD66" s="148" t="b">
        <f t="shared" si="25"/>
        <v>1</v>
      </c>
      <c r="BE66" s="148" t="b">
        <f>AND($F66&gt;=20,$F66&lt;=22,$J66&lt;&gt;※編集不可※選択項目!$E$4)</f>
        <v>0</v>
      </c>
      <c r="BF66" s="148" t="b">
        <f>AND($F66&gt;=40,$F66&lt;=49,$K66&lt;&gt;※編集不可※選択項目!$F$4)</f>
        <v>0</v>
      </c>
      <c r="BG66" s="148" t="str">
        <f t="shared" si="26"/>
        <v/>
      </c>
      <c r="BH66" s="8">
        <f t="shared" si="27"/>
        <v>0</v>
      </c>
      <c r="BI66" s="8">
        <f t="shared" si="28"/>
        <v>0</v>
      </c>
    </row>
    <row r="67" spans="1:61" s="4" customFormat="1" ht="34.5" customHeight="1" x14ac:dyDescent="0.15">
      <c r="A67" s="74">
        <f t="shared" si="4"/>
        <v>55</v>
      </c>
      <c r="B67" s="80" t="str">
        <f t="shared" si="10"/>
        <v/>
      </c>
      <c r="C67" s="20"/>
      <c r="D67" s="21" t="str">
        <f t="shared" si="11"/>
        <v/>
      </c>
      <c r="E67" s="21" t="str">
        <f t="shared" si="12"/>
        <v/>
      </c>
      <c r="F67" s="133"/>
      <c r="G67" s="22"/>
      <c r="H67" s="22"/>
      <c r="I67" s="151"/>
      <c r="J67" s="22"/>
      <c r="K67" s="22"/>
      <c r="L67" s="22"/>
      <c r="M67" s="23"/>
      <c r="N67" s="24"/>
      <c r="O67" s="156"/>
      <c r="P67" s="24"/>
      <c r="Q67" s="156"/>
      <c r="R67" s="25" t="str">
        <f t="shared" si="13"/>
        <v/>
      </c>
      <c r="S67" s="23"/>
      <c r="T67" s="23"/>
      <c r="U67" s="26" t="str">
        <f t="shared" si="5"/>
        <v/>
      </c>
      <c r="V67" s="27"/>
      <c r="W67" s="28" t="str">
        <f t="shared" si="14"/>
        <v/>
      </c>
      <c r="X67" s="28" t="str">
        <f t="shared" si="15"/>
        <v/>
      </c>
      <c r="Y67" s="154"/>
      <c r="Z67" s="50"/>
      <c r="AA67" s="29"/>
      <c r="AB67" s="154"/>
      <c r="AC67" s="52" t="str">
        <f t="shared" si="16"/>
        <v/>
      </c>
      <c r="AD67" s="30" t="str">
        <f t="shared" si="17"/>
        <v/>
      </c>
      <c r="AE67" s="154"/>
      <c r="AF67" s="60" t="str">
        <f t="shared" si="18"/>
        <v/>
      </c>
      <c r="AG67" s="205"/>
      <c r="AH67" s="151"/>
      <c r="AI67" s="22"/>
      <c r="AJ67" s="62"/>
      <c r="AK67" s="186"/>
      <c r="AL67" s="187"/>
      <c r="AM67" s="186"/>
      <c r="AN67" s="184"/>
      <c r="AO67" s="135"/>
      <c r="AQ67" s="148">
        <f t="shared" si="19"/>
        <v>0</v>
      </c>
      <c r="AR67" s="148">
        <f t="shared" si="20"/>
        <v>0</v>
      </c>
      <c r="AS67" s="148">
        <f t="shared" si="21"/>
        <v>0</v>
      </c>
      <c r="AT67" s="148">
        <f t="shared" si="6"/>
        <v>0</v>
      </c>
      <c r="AU67" s="148" t="b">
        <f t="shared" si="22"/>
        <v>0</v>
      </c>
      <c r="AV67" s="148" t="b">
        <f>AND(F67&gt;=20,F67&lt;=22,J67=※編集不可※選択項目!$E$4)</f>
        <v>0</v>
      </c>
      <c r="AW67" s="148" t="b">
        <f>AND(F67&gt;=40,F67&lt;=49,K67=※編集不可※選択項目!$F$4)</f>
        <v>0</v>
      </c>
      <c r="AX67" s="148">
        <f>IF(AND($C67&lt;&gt;"",AND(AA67&lt;&gt;※編集不可※選択項目!$L$6,AE67="")),1,0)</f>
        <v>0</v>
      </c>
      <c r="AY67" s="148">
        <f>IF(AND($H67&lt;&gt;"",AND(I67=※編集不可※選択項目!$D$4,AG67="")),1,0)</f>
        <v>0</v>
      </c>
      <c r="AZ67" s="148">
        <f t="shared" si="7"/>
        <v>0</v>
      </c>
      <c r="BA67" s="148">
        <f t="shared" si="23"/>
        <v>0</v>
      </c>
      <c r="BB67" s="148">
        <f t="shared" si="24"/>
        <v>0</v>
      </c>
      <c r="BC67" s="148">
        <f t="shared" si="8"/>
        <v>0</v>
      </c>
      <c r="BD67" s="148" t="b">
        <f t="shared" si="25"/>
        <v>1</v>
      </c>
      <c r="BE67" s="148" t="b">
        <f>AND($F67&gt;=20,$F67&lt;=22,$J67&lt;&gt;※編集不可※選択項目!$E$4)</f>
        <v>0</v>
      </c>
      <c r="BF67" s="148" t="b">
        <f>AND($F67&gt;=40,$F67&lt;=49,$K67&lt;&gt;※編集不可※選択項目!$F$4)</f>
        <v>0</v>
      </c>
      <c r="BG67" s="148" t="str">
        <f t="shared" si="26"/>
        <v/>
      </c>
      <c r="BH67" s="8">
        <f t="shared" si="27"/>
        <v>0</v>
      </c>
      <c r="BI67" s="8">
        <f t="shared" si="28"/>
        <v>0</v>
      </c>
    </row>
    <row r="68" spans="1:61" s="4" customFormat="1" ht="34.5" customHeight="1" x14ac:dyDescent="0.15">
      <c r="A68" s="74">
        <f t="shared" si="4"/>
        <v>56</v>
      </c>
      <c r="B68" s="80" t="str">
        <f t="shared" si="10"/>
        <v/>
      </c>
      <c r="C68" s="20"/>
      <c r="D68" s="21" t="str">
        <f t="shared" si="11"/>
        <v/>
      </c>
      <c r="E68" s="21" t="str">
        <f t="shared" si="12"/>
        <v/>
      </c>
      <c r="F68" s="133"/>
      <c r="G68" s="22"/>
      <c r="H68" s="22"/>
      <c r="I68" s="151"/>
      <c r="J68" s="22"/>
      <c r="K68" s="22"/>
      <c r="L68" s="22"/>
      <c r="M68" s="23"/>
      <c r="N68" s="24"/>
      <c r="O68" s="156"/>
      <c r="P68" s="24"/>
      <c r="Q68" s="156"/>
      <c r="R68" s="25" t="str">
        <f t="shared" si="13"/>
        <v/>
      </c>
      <c r="S68" s="23"/>
      <c r="T68" s="23"/>
      <c r="U68" s="26" t="str">
        <f t="shared" si="5"/>
        <v/>
      </c>
      <c r="V68" s="27"/>
      <c r="W68" s="28" t="str">
        <f t="shared" si="14"/>
        <v/>
      </c>
      <c r="X68" s="28" t="str">
        <f t="shared" si="15"/>
        <v/>
      </c>
      <c r="Y68" s="154"/>
      <c r="Z68" s="50"/>
      <c r="AA68" s="29"/>
      <c r="AB68" s="154"/>
      <c r="AC68" s="52" t="str">
        <f t="shared" si="16"/>
        <v/>
      </c>
      <c r="AD68" s="30" t="str">
        <f t="shared" si="17"/>
        <v/>
      </c>
      <c r="AE68" s="154"/>
      <c r="AF68" s="60" t="str">
        <f t="shared" si="18"/>
        <v/>
      </c>
      <c r="AG68" s="205"/>
      <c r="AH68" s="151"/>
      <c r="AI68" s="22"/>
      <c r="AJ68" s="62"/>
      <c r="AK68" s="186"/>
      <c r="AL68" s="187"/>
      <c r="AM68" s="186"/>
      <c r="AN68" s="184"/>
      <c r="AO68" s="135"/>
      <c r="AQ68" s="148">
        <f t="shared" si="19"/>
        <v>0</v>
      </c>
      <c r="AR68" s="148">
        <f t="shared" si="20"/>
        <v>0</v>
      </c>
      <c r="AS68" s="148">
        <f t="shared" si="21"/>
        <v>0</v>
      </c>
      <c r="AT68" s="148">
        <f t="shared" si="6"/>
        <v>0</v>
      </c>
      <c r="AU68" s="148" t="b">
        <f t="shared" si="22"/>
        <v>0</v>
      </c>
      <c r="AV68" s="148" t="b">
        <f>AND(F68&gt;=20,F68&lt;=22,J68=※編集不可※選択項目!$E$4)</f>
        <v>0</v>
      </c>
      <c r="AW68" s="148" t="b">
        <f>AND(F68&gt;=40,F68&lt;=49,K68=※編集不可※選択項目!$F$4)</f>
        <v>0</v>
      </c>
      <c r="AX68" s="148">
        <f>IF(AND($C68&lt;&gt;"",AND(AA68&lt;&gt;※編集不可※選択項目!$L$6,AE68="")),1,0)</f>
        <v>0</v>
      </c>
      <c r="AY68" s="148">
        <f>IF(AND($H68&lt;&gt;"",AND(I68=※編集不可※選択項目!$D$4,AG68="")),1,0)</f>
        <v>0</v>
      </c>
      <c r="AZ68" s="148">
        <f t="shared" si="7"/>
        <v>0</v>
      </c>
      <c r="BA68" s="148">
        <f t="shared" si="23"/>
        <v>0</v>
      </c>
      <c r="BB68" s="148">
        <f t="shared" si="24"/>
        <v>0</v>
      </c>
      <c r="BC68" s="148">
        <f t="shared" si="8"/>
        <v>0</v>
      </c>
      <c r="BD68" s="148" t="b">
        <f t="shared" si="25"/>
        <v>1</v>
      </c>
      <c r="BE68" s="148" t="b">
        <f>AND($F68&gt;=20,$F68&lt;=22,$J68&lt;&gt;※編集不可※選択項目!$E$4)</f>
        <v>0</v>
      </c>
      <c r="BF68" s="148" t="b">
        <f>AND($F68&gt;=40,$F68&lt;=49,$K68&lt;&gt;※編集不可※選択項目!$F$4)</f>
        <v>0</v>
      </c>
      <c r="BG68" s="148" t="str">
        <f t="shared" si="26"/>
        <v/>
      </c>
      <c r="BH68" s="8">
        <f t="shared" si="27"/>
        <v>0</v>
      </c>
      <c r="BI68" s="8">
        <f t="shared" si="28"/>
        <v>0</v>
      </c>
    </row>
    <row r="69" spans="1:61" s="4" customFormat="1" ht="34.5" customHeight="1" x14ac:dyDescent="0.15">
      <c r="A69" s="74">
        <f t="shared" si="4"/>
        <v>57</v>
      </c>
      <c r="B69" s="80" t="str">
        <f t="shared" si="10"/>
        <v/>
      </c>
      <c r="C69" s="20"/>
      <c r="D69" s="21" t="str">
        <f t="shared" si="11"/>
        <v/>
      </c>
      <c r="E69" s="21" t="str">
        <f t="shared" si="12"/>
        <v/>
      </c>
      <c r="F69" s="133"/>
      <c r="G69" s="22"/>
      <c r="H69" s="22"/>
      <c r="I69" s="151"/>
      <c r="J69" s="22"/>
      <c r="K69" s="22"/>
      <c r="L69" s="22"/>
      <c r="M69" s="23"/>
      <c r="N69" s="24"/>
      <c r="O69" s="156"/>
      <c r="P69" s="24"/>
      <c r="Q69" s="156"/>
      <c r="R69" s="25" t="str">
        <f t="shared" si="13"/>
        <v/>
      </c>
      <c r="S69" s="23"/>
      <c r="T69" s="23"/>
      <c r="U69" s="26" t="str">
        <f t="shared" si="5"/>
        <v/>
      </c>
      <c r="V69" s="27"/>
      <c r="W69" s="28" t="str">
        <f t="shared" si="14"/>
        <v/>
      </c>
      <c r="X69" s="28" t="str">
        <f t="shared" si="15"/>
        <v/>
      </c>
      <c r="Y69" s="154"/>
      <c r="Z69" s="50"/>
      <c r="AA69" s="29"/>
      <c r="AB69" s="154"/>
      <c r="AC69" s="52" t="str">
        <f t="shared" si="16"/>
        <v/>
      </c>
      <c r="AD69" s="30" t="str">
        <f t="shared" si="17"/>
        <v/>
      </c>
      <c r="AE69" s="154"/>
      <c r="AF69" s="60" t="str">
        <f t="shared" si="18"/>
        <v/>
      </c>
      <c r="AG69" s="205"/>
      <c r="AH69" s="151"/>
      <c r="AI69" s="22"/>
      <c r="AJ69" s="62"/>
      <c r="AK69" s="186"/>
      <c r="AL69" s="187"/>
      <c r="AM69" s="186"/>
      <c r="AN69" s="184"/>
      <c r="AO69" s="135"/>
      <c r="AQ69" s="148">
        <f t="shared" si="19"/>
        <v>0</v>
      </c>
      <c r="AR69" s="148">
        <f t="shared" si="20"/>
        <v>0</v>
      </c>
      <c r="AS69" s="148">
        <f t="shared" si="21"/>
        <v>0</v>
      </c>
      <c r="AT69" s="148">
        <f t="shared" si="6"/>
        <v>0</v>
      </c>
      <c r="AU69" s="148" t="b">
        <f t="shared" si="22"/>
        <v>0</v>
      </c>
      <c r="AV69" s="148" t="b">
        <f>AND(F69&gt;=20,F69&lt;=22,J69=※編集不可※選択項目!$E$4)</f>
        <v>0</v>
      </c>
      <c r="AW69" s="148" t="b">
        <f>AND(F69&gt;=40,F69&lt;=49,K69=※編集不可※選択項目!$F$4)</f>
        <v>0</v>
      </c>
      <c r="AX69" s="148">
        <f>IF(AND($C69&lt;&gt;"",AND(AA69&lt;&gt;※編集不可※選択項目!$L$6,AE69="")),1,0)</f>
        <v>0</v>
      </c>
      <c r="AY69" s="148">
        <f>IF(AND($H69&lt;&gt;"",AND(I69=※編集不可※選択項目!$D$4,AG69="")),1,0)</f>
        <v>0</v>
      </c>
      <c r="AZ69" s="148">
        <f t="shared" si="7"/>
        <v>0</v>
      </c>
      <c r="BA69" s="148">
        <f t="shared" si="23"/>
        <v>0</v>
      </c>
      <c r="BB69" s="148">
        <f t="shared" si="24"/>
        <v>0</v>
      </c>
      <c r="BC69" s="148">
        <f t="shared" si="8"/>
        <v>0</v>
      </c>
      <c r="BD69" s="148" t="b">
        <f t="shared" si="25"/>
        <v>1</v>
      </c>
      <c r="BE69" s="148" t="b">
        <f>AND($F69&gt;=20,$F69&lt;=22,$J69&lt;&gt;※編集不可※選択項目!$E$4)</f>
        <v>0</v>
      </c>
      <c r="BF69" s="148" t="b">
        <f>AND($F69&gt;=40,$F69&lt;=49,$K69&lt;&gt;※編集不可※選択項目!$F$4)</f>
        <v>0</v>
      </c>
      <c r="BG69" s="148" t="str">
        <f t="shared" si="26"/>
        <v/>
      </c>
      <c r="BH69" s="8">
        <f t="shared" si="27"/>
        <v>0</v>
      </c>
      <c r="BI69" s="8">
        <f t="shared" si="28"/>
        <v>0</v>
      </c>
    </row>
    <row r="70" spans="1:61" s="4" customFormat="1" ht="34.5" customHeight="1" x14ac:dyDescent="0.15">
      <c r="A70" s="74">
        <f t="shared" si="4"/>
        <v>58</v>
      </c>
      <c r="B70" s="80" t="str">
        <f t="shared" si="10"/>
        <v/>
      </c>
      <c r="C70" s="20"/>
      <c r="D70" s="21" t="str">
        <f t="shared" si="11"/>
        <v/>
      </c>
      <c r="E70" s="21" t="str">
        <f t="shared" si="12"/>
        <v/>
      </c>
      <c r="F70" s="133"/>
      <c r="G70" s="22"/>
      <c r="H70" s="22"/>
      <c r="I70" s="151"/>
      <c r="J70" s="22"/>
      <c r="K70" s="22"/>
      <c r="L70" s="22"/>
      <c r="M70" s="23"/>
      <c r="N70" s="24"/>
      <c r="O70" s="156"/>
      <c r="P70" s="24"/>
      <c r="Q70" s="156"/>
      <c r="R70" s="25" t="str">
        <f t="shared" si="13"/>
        <v/>
      </c>
      <c r="S70" s="23"/>
      <c r="T70" s="23"/>
      <c r="U70" s="26" t="str">
        <f t="shared" si="5"/>
        <v/>
      </c>
      <c r="V70" s="27"/>
      <c r="W70" s="28" t="str">
        <f t="shared" si="14"/>
        <v/>
      </c>
      <c r="X70" s="28" t="str">
        <f t="shared" si="15"/>
        <v/>
      </c>
      <c r="Y70" s="154"/>
      <c r="Z70" s="50"/>
      <c r="AA70" s="29"/>
      <c r="AB70" s="154"/>
      <c r="AC70" s="52" t="str">
        <f t="shared" si="16"/>
        <v/>
      </c>
      <c r="AD70" s="30" t="str">
        <f t="shared" si="17"/>
        <v/>
      </c>
      <c r="AE70" s="154"/>
      <c r="AF70" s="60" t="str">
        <f t="shared" si="18"/>
        <v/>
      </c>
      <c r="AG70" s="205"/>
      <c r="AH70" s="151"/>
      <c r="AI70" s="22"/>
      <c r="AJ70" s="62"/>
      <c r="AK70" s="186"/>
      <c r="AL70" s="187"/>
      <c r="AM70" s="186"/>
      <c r="AN70" s="184"/>
      <c r="AO70" s="135"/>
      <c r="AQ70" s="148">
        <f t="shared" si="19"/>
        <v>0</v>
      </c>
      <c r="AR70" s="148">
        <f t="shared" si="20"/>
        <v>0</v>
      </c>
      <c r="AS70" s="148">
        <f t="shared" si="21"/>
        <v>0</v>
      </c>
      <c r="AT70" s="148">
        <f t="shared" si="6"/>
        <v>0</v>
      </c>
      <c r="AU70" s="148" t="b">
        <f t="shared" si="22"/>
        <v>0</v>
      </c>
      <c r="AV70" s="148" t="b">
        <f>AND(F70&gt;=20,F70&lt;=22,J70=※編集不可※選択項目!$E$4)</f>
        <v>0</v>
      </c>
      <c r="AW70" s="148" t="b">
        <f>AND(F70&gt;=40,F70&lt;=49,K70=※編集不可※選択項目!$F$4)</f>
        <v>0</v>
      </c>
      <c r="AX70" s="148">
        <f>IF(AND($C70&lt;&gt;"",AND(AA70&lt;&gt;※編集不可※選択項目!$L$6,AE70="")),1,0)</f>
        <v>0</v>
      </c>
      <c r="AY70" s="148">
        <f>IF(AND($H70&lt;&gt;"",AND(I70=※編集不可※選択項目!$D$4,AG70="")),1,0)</f>
        <v>0</v>
      </c>
      <c r="AZ70" s="148">
        <f t="shared" si="7"/>
        <v>0</v>
      </c>
      <c r="BA70" s="148">
        <f t="shared" si="23"/>
        <v>0</v>
      </c>
      <c r="BB70" s="148">
        <f t="shared" si="24"/>
        <v>0</v>
      </c>
      <c r="BC70" s="148">
        <f t="shared" si="8"/>
        <v>0</v>
      </c>
      <c r="BD70" s="148" t="b">
        <f t="shared" si="25"/>
        <v>1</v>
      </c>
      <c r="BE70" s="148" t="b">
        <f>AND($F70&gt;=20,$F70&lt;=22,$J70&lt;&gt;※編集不可※選択項目!$E$4)</f>
        <v>0</v>
      </c>
      <c r="BF70" s="148" t="b">
        <f>AND($F70&gt;=40,$F70&lt;=49,$K70&lt;&gt;※編集不可※選択項目!$F$4)</f>
        <v>0</v>
      </c>
      <c r="BG70" s="148" t="str">
        <f t="shared" si="26"/>
        <v/>
      </c>
      <c r="BH70" s="8">
        <f t="shared" si="27"/>
        <v>0</v>
      </c>
      <c r="BI70" s="8">
        <f t="shared" si="28"/>
        <v>0</v>
      </c>
    </row>
    <row r="71" spans="1:61" s="4" customFormat="1" ht="34.5" customHeight="1" x14ac:dyDescent="0.15">
      <c r="A71" s="74">
        <f t="shared" si="4"/>
        <v>59</v>
      </c>
      <c r="B71" s="80" t="str">
        <f t="shared" si="10"/>
        <v/>
      </c>
      <c r="C71" s="20"/>
      <c r="D71" s="21" t="str">
        <f t="shared" si="11"/>
        <v/>
      </c>
      <c r="E71" s="21" t="str">
        <f t="shared" si="12"/>
        <v/>
      </c>
      <c r="F71" s="133"/>
      <c r="G71" s="22"/>
      <c r="H71" s="22"/>
      <c r="I71" s="151"/>
      <c r="J71" s="22"/>
      <c r="K71" s="22"/>
      <c r="L71" s="22"/>
      <c r="M71" s="23"/>
      <c r="N71" s="24"/>
      <c r="O71" s="156"/>
      <c r="P71" s="24"/>
      <c r="Q71" s="156"/>
      <c r="R71" s="25" t="str">
        <f t="shared" si="13"/>
        <v/>
      </c>
      <c r="S71" s="23"/>
      <c r="T71" s="23"/>
      <c r="U71" s="26" t="str">
        <f t="shared" si="5"/>
        <v/>
      </c>
      <c r="V71" s="27"/>
      <c r="W71" s="28" t="str">
        <f t="shared" si="14"/>
        <v/>
      </c>
      <c r="X71" s="28" t="str">
        <f t="shared" si="15"/>
        <v/>
      </c>
      <c r="Y71" s="154"/>
      <c r="Z71" s="50"/>
      <c r="AA71" s="29"/>
      <c r="AB71" s="154"/>
      <c r="AC71" s="52" t="str">
        <f t="shared" si="16"/>
        <v/>
      </c>
      <c r="AD71" s="30" t="str">
        <f t="shared" si="17"/>
        <v/>
      </c>
      <c r="AE71" s="154"/>
      <c r="AF71" s="60" t="str">
        <f t="shared" si="18"/>
        <v/>
      </c>
      <c r="AG71" s="205"/>
      <c r="AH71" s="151"/>
      <c r="AI71" s="22"/>
      <c r="AJ71" s="62"/>
      <c r="AK71" s="186"/>
      <c r="AL71" s="187"/>
      <c r="AM71" s="186"/>
      <c r="AN71" s="184"/>
      <c r="AO71" s="135"/>
      <c r="AQ71" s="148">
        <f t="shared" si="19"/>
        <v>0</v>
      </c>
      <c r="AR71" s="148">
        <f t="shared" si="20"/>
        <v>0</v>
      </c>
      <c r="AS71" s="148">
        <f t="shared" si="21"/>
        <v>0</v>
      </c>
      <c r="AT71" s="148">
        <f t="shared" si="6"/>
        <v>0</v>
      </c>
      <c r="AU71" s="148" t="b">
        <f t="shared" si="22"/>
        <v>0</v>
      </c>
      <c r="AV71" s="148" t="b">
        <f>AND(F71&gt;=20,F71&lt;=22,J71=※編集不可※選択項目!$E$4)</f>
        <v>0</v>
      </c>
      <c r="AW71" s="148" t="b">
        <f>AND(F71&gt;=40,F71&lt;=49,K71=※編集不可※選択項目!$F$4)</f>
        <v>0</v>
      </c>
      <c r="AX71" s="148">
        <f>IF(AND($C71&lt;&gt;"",AND(AA71&lt;&gt;※編集不可※選択項目!$L$6,AE71="")),1,0)</f>
        <v>0</v>
      </c>
      <c r="AY71" s="148">
        <f>IF(AND($H71&lt;&gt;"",AND(I71=※編集不可※選択項目!$D$4,AG71="")),1,0)</f>
        <v>0</v>
      </c>
      <c r="AZ71" s="148">
        <f t="shared" si="7"/>
        <v>0</v>
      </c>
      <c r="BA71" s="148">
        <f t="shared" si="23"/>
        <v>0</v>
      </c>
      <c r="BB71" s="148">
        <f t="shared" si="24"/>
        <v>0</v>
      </c>
      <c r="BC71" s="148">
        <f t="shared" si="8"/>
        <v>0</v>
      </c>
      <c r="BD71" s="148" t="b">
        <f t="shared" si="25"/>
        <v>1</v>
      </c>
      <c r="BE71" s="148" t="b">
        <f>AND($F71&gt;=20,$F71&lt;=22,$J71&lt;&gt;※編集不可※選択項目!$E$4)</f>
        <v>0</v>
      </c>
      <c r="BF71" s="148" t="b">
        <f>AND($F71&gt;=40,$F71&lt;=49,$K71&lt;&gt;※編集不可※選択項目!$F$4)</f>
        <v>0</v>
      </c>
      <c r="BG71" s="148" t="str">
        <f t="shared" si="26"/>
        <v/>
      </c>
      <c r="BH71" s="8">
        <f t="shared" si="27"/>
        <v>0</v>
      </c>
      <c r="BI71" s="8">
        <f t="shared" si="28"/>
        <v>0</v>
      </c>
    </row>
    <row r="72" spans="1:61" s="4" customFormat="1" ht="34.5" customHeight="1" x14ac:dyDescent="0.15">
      <c r="A72" s="74">
        <f t="shared" si="4"/>
        <v>60</v>
      </c>
      <c r="B72" s="80" t="str">
        <f t="shared" si="10"/>
        <v/>
      </c>
      <c r="C72" s="20"/>
      <c r="D72" s="21" t="str">
        <f t="shared" si="11"/>
        <v/>
      </c>
      <c r="E72" s="21" t="str">
        <f t="shared" si="12"/>
        <v/>
      </c>
      <c r="F72" s="133"/>
      <c r="G72" s="22"/>
      <c r="H72" s="22"/>
      <c r="I72" s="151"/>
      <c r="J72" s="22"/>
      <c r="K72" s="22"/>
      <c r="L72" s="22"/>
      <c r="M72" s="23"/>
      <c r="N72" s="24"/>
      <c r="O72" s="156"/>
      <c r="P72" s="24"/>
      <c r="Q72" s="156"/>
      <c r="R72" s="25" t="str">
        <f t="shared" si="13"/>
        <v/>
      </c>
      <c r="S72" s="23"/>
      <c r="T72" s="23"/>
      <c r="U72" s="26" t="str">
        <f t="shared" si="5"/>
        <v/>
      </c>
      <c r="V72" s="27"/>
      <c r="W72" s="28" t="str">
        <f t="shared" si="14"/>
        <v/>
      </c>
      <c r="X72" s="28" t="str">
        <f t="shared" si="15"/>
        <v/>
      </c>
      <c r="Y72" s="154"/>
      <c r="Z72" s="50"/>
      <c r="AA72" s="29"/>
      <c r="AB72" s="154"/>
      <c r="AC72" s="52" t="str">
        <f t="shared" si="16"/>
        <v/>
      </c>
      <c r="AD72" s="30" t="str">
        <f t="shared" si="17"/>
        <v/>
      </c>
      <c r="AE72" s="154"/>
      <c r="AF72" s="60" t="str">
        <f t="shared" si="18"/>
        <v/>
      </c>
      <c r="AG72" s="205"/>
      <c r="AH72" s="151"/>
      <c r="AI72" s="22"/>
      <c r="AJ72" s="62"/>
      <c r="AK72" s="186"/>
      <c r="AL72" s="187"/>
      <c r="AM72" s="186"/>
      <c r="AN72" s="184"/>
      <c r="AO72" s="135"/>
      <c r="AQ72" s="148">
        <f t="shared" si="19"/>
        <v>0</v>
      </c>
      <c r="AR72" s="148">
        <f t="shared" si="20"/>
        <v>0</v>
      </c>
      <c r="AS72" s="148">
        <f t="shared" si="21"/>
        <v>0</v>
      </c>
      <c r="AT72" s="148">
        <f t="shared" si="6"/>
        <v>0</v>
      </c>
      <c r="AU72" s="148" t="b">
        <f t="shared" si="22"/>
        <v>0</v>
      </c>
      <c r="AV72" s="148" t="b">
        <f>AND(F72&gt;=20,F72&lt;=22,J72=※編集不可※選択項目!$E$4)</f>
        <v>0</v>
      </c>
      <c r="AW72" s="148" t="b">
        <f>AND(F72&gt;=40,F72&lt;=49,K72=※編集不可※選択項目!$F$4)</f>
        <v>0</v>
      </c>
      <c r="AX72" s="148">
        <f>IF(AND($C72&lt;&gt;"",AND(AA72&lt;&gt;※編集不可※選択項目!$L$6,AE72="")),1,0)</f>
        <v>0</v>
      </c>
      <c r="AY72" s="148">
        <f>IF(AND($H72&lt;&gt;"",AND(I72=※編集不可※選択項目!$D$4,AG72="")),1,0)</f>
        <v>0</v>
      </c>
      <c r="AZ72" s="148">
        <f t="shared" si="7"/>
        <v>0</v>
      </c>
      <c r="BA72" s="148">
        <f t="shared" si="23"/>
        <v>0</v>
      </c>
      <c r="BB72" s="148">
        <f t="shared" si="24"/>
        <v>0</v>
      </c>
      <c r="BC72" s="148">
        <f t="shared" si="8"/>
        <v>0</v>
      </c>
      <c r="BD72" s="148" t="b">
        <f t="shared" si="25"/>
        <v>1</v>
      </c>
      <c r="BE72" s="148" t="b">
        <f>AND($F72&gt;=20,$F72&lt;=22,$J72&lt;&gt;※編集不可※選択項目!$E$4)</f>
        <v>0</v>
      </c>
      <c r="BF72" s="148" t="b">
        <f>AND($F72&gt;=40,$F72&lt;=49,$K72&lt;&gt;※編集不可※選択項目!$F$4)</f>
        <v>0</v>
      </c>
      <c r="BG72" s="148" t="str">
        <f t="shared" si="26"/>
        <v/>
      </c>
      <c r="BH72" s="8">
        <f t="shared" si="27"/>
        <v>0</v>
      </c>
      <c r="BI72" s="8">
        <f t="shared" si="28"/>
        <v>0</v>
      </c>
    </row>
    <row r="73" spans="1:61" s="4" customFormat="1" ht="34.5" customHeight="1" x14ac:dyDescent="0.15">
      <c r="A73" s="74">
        <f t="shared" si="4"/>
        <v>61</v>
      </c>
      <c r="B73" s="80" t="str">
        <f t="shared" si="10"/>
        <v/>
      </c>
      <c r="C73" s="20"/>
      <c r="D73" s="21" t="str">
        <f t="shared" si="11"/>
        <v/>
      </c>
      <c r="E73" s="21" t="str">
        <f t="shared" si="12"/>
        <v/>
      </c>
      <c r="F73" s="133"/>
      <c r="G73" s="22"/>
      <c r="H73" s="22"/>
      <c r="I73" s="151"/>
      <c r="J73" s="22"/>
      <c r="K73" s="22"/>
      <c r="L73" s="22"/>
      <c r="M73" s="23"/>
      <c r="N73" s="24"/>
      <c r="O73" s="156"/>
      <c r="P73" s="24"/>
      <c r="Q73" s="156"/>
      <c r="R73" s="25" t="str">
        <f t="shared" si="13"/>
        <v/>
      </c>
      <c r="S73" s="23"/>
      <c r="T73" s="23"/>
      <c r="U73" s="26" t="str">
        <f t="shared" si="5"/>
        <v/>
      </c>
      <c r="V73" s="27"/>
      <c r="W73" s="28" t="str">
        <f t="shared" si="14"/>
        <v/>
      </c>
      <c r="X73" s="28" t="str">
        <f t="shared" si="15"/>
        <v/>
      </c>
      <c r="Y73" s="154"/>
      <c r="Z73" s="50"/>
      <c r="AA73" s="29"/>
      <c r="AB73" s="154"/>
      <c r="AC73" s="52" t="str">
        <f t="shared" si="16"/>
        <v/>
      </c>
      <c r="AD73" s="30" t="str">
        <f t="shared" si="17"/>
        <v/>
      </c>
      <c r="AE73" s="154"/>
      <c r="AF73" s="60" t="str">
        <f t="shared" si="18"/>
        <v/>
      </c>
      <c r="AG73" s="205"/>
      <c r="AH73" s="151"/>
      <c r="AI73" s="22"/>
      <c r="AJ73" s="62"/>
      <c r="AK73" s="186"/>
      <c r="AL73" s="187"/>
      <c r="AM73" s="186"/>
      <c r="AN73" s="184"/>
      <c r="AO73" s="135"/>
      <c r="AQ73" s="148">
        <f t="shared" si="19"/>
        <v>0</v>
      </c>
      <c r="AR73" s="148">
        <f t="shared" si="20"/>
        <v>0</v>
      </c>
      <c r="AS73" s="148">
        <f t="shared" si="21"/>
        <v>0</v>
      </c>
      <c r="AT73" s="148">
        <f t="shared" si="6"/>
        <v>0</v>
      </c>
      <c r="AU73" s="148" t="b">
        <f t="shared" si="22"/>
        <v>0</v>
      </c>
      <c r="AV73" s="148" t="b">
        <f>AND(F73&gt;=20,F73&lt;=22,J73=※編集不可※選択項目!$E$4)</f>
        <v>0</v>
      </c>
      <c r="AW73" s="148" t="b">
        <f>AND(F73&gt;=40,F73&lt;=49,K73=※編集不可※選択項目!$F$4)</f>
        <v>0</v>
      </c>
      <c r="AX73" s="148">
        <f>IF(AND($C73&lt;&gt;"",AND(AA73&lt;&gt;※編集不可※選択項目!$L$6,AE73="")),1,0)</f>
        <v>0</v>
      </c>
      <c r="AY73" s="148">
        <f>IF(AND($H73&lt;&gt;"",AND(I73=※編集不可※選択項目!$D$4,AG73="")),1,0)</f>
        <v>0</v>
      </c>
      <c r="AZ73" s="148">
        <f t="shared" si="7"/>
        <v>0</v>
      </c>
      <c r="BA73" s="148">
        <f t="shared" si="23"/>
        <v>0</v>
      </c>
      <c r="BB73" s="148">
        <f t="shared" si="24"/>
        <v>0</v>
      </c>
      <c r="BC73" s="148">
        <f t="shared" si="8"/>
        <v>0</v>
      </c>
      <c r="BD73" s="148" t="b">
        <f t="shared" si="25"/>
        <v>1</v>
      </c>
      <c r="BE73" s="148" t="b">
        <f>AND($F73&gt;=20,$F73&lt;=22,$J73&lt;&gt;※編集不可※選択項目!$E$4)</f>
        <v>0</v>
      </c>
      <c r="BF73" s="148" t="b">
        <f>AND($F73&gt;=40,$F73&lt;=49,$K73&lt;&gt;※編集不可※選択項目!$F$4)</f>
        <v>0</v>
      </c>
      <c r="BG73" s="148" t="str">
        <f t="shared" si="26"/>
        <v/>
      </c>
      <c r="BH73" s="8">
        <f t="shared" si="27"/>
        <v>0</v>
      </c>
      <c r="BI73" s="8">
        <f t="shared" si="28"/>
        <v>0</v>
      </c>
    </row>
    <row r="74" spans="1:61" s="4" customFormat="1" ht="34.5" customHeight="1" x14ac:dyDescent="0.15">
      <c r="A74" s="74">
        <f t="shared" si="4"/>
        <v>62</v>
      </c>
      <c r="B74" s="80" t="str">
        <f t="shared" si="10"/>
        <v/>
      </c>
      <c r="C74" s="20"/>
      <c r="D74" s="21" t="str">
        <f t="shared" si="11"/>
        <v/>
      </c>
      <c r="E74" s="21" t="str">
        <f t="shared" si="12"/>
        <v/>
      </c>
      <c r="F74" s="133"/>
      <c r="G74" s="22"/>
      <c r="H74" s="22"/>
      <c r="I74" s="151"/>
      <c r="J74" s="22"/>
      <c r="K74" s="22"/>
      <c r="L74" s="22"/>
      <c r="M74" s="23"/>
      <c r="N74" s="24"/>
      <c r="O74" s="156"/>
      <c r="P74" s="24"/>
      <c r="Q74" s="156"/>
      <c r="R74" s="25" t="str">
        <f t="shared" si="13"/>
        <v/>
      </c>
      <c r="S74" s="23"/>
      <c r="T74" s="23"/>
      <c r="U74" s="26" t="str">
        <f t="shared" si="5"/>
        <v/>
      </c>
      <c r="V74" s="27"/>
      <c r="W74" s="28" t="str">
        <f t="shared" si="14"/>
        <v/>
      </c>
      <c r="X74" s="28" t="str">
        <f t="shared" si="15"/>
        <v/>
      </c>
      <c r="Y74" s="154"/>
      <c r="Z74" s="50"/>
      <c r="AA74" s="29"/>
      <c r="AB74" s="154"/>
      <c r="AC74" s="52" t="str">
        <f t="shared" si="16"/>
        <v/>
      </c>
      <c r="AD74" s="30" t="str">
        <f t="shared" si="17"/>
        <v/>
      </c>
      <c r="AE74" s="154"/>
      <c r="AF74" s="60" t="str">
        <f t="shared" si="18"/>
        <v/>
      </c>
      <c r="AG74" s="205"/>
      <c r="AH74" s="151"/>
      <c r="AI74" s="22"/>
      <c r="AJ74" s="62"/>
      <c r="AK74" s="186"/>
      <c r="AL74" s="187"/>
      <c r="AM74" s="186"/>
      <c r="AN74" s="184"/>
      <c r="AO74" s="135"/>
      <c r="AQ74" s="148">
        <f t="shared" si="19"/>
        <v>0</v>
      </c>
      <c r="AR74" s="148">
        <f t="shared" si="20"/>
        <v>0</v>
      </c>
      <c r="AS74" s="148">
        <f t="shared" si="21"/>
        <v>0</v>
      </c>
      <c r="AT74" s="148">
        <f t="shared" si="6"/>
        <v>0</v>
      </c>
      <c r="AU74" s="148" t="b">
        <f t="shared" si="22"/>
        <v>0</v>
      </c>
      <c r="AV74" s="148" t="b">
        <f>AND(F74&gt;=20,F74&lt;=22,J74=※編集不可※選択項目!$E$4)</f>
        <v>0</v>
      </c>
      <c r="AW74" s="148" t="b">
        <f>AND(F74&gt;=40,F74&lt;=49,K74=※編集不可※選択項目!$F$4)</f>
        <v>0</v>
      </c>
      <c r="AX74" s="148">
        <f>IF(AND($C74&lt;&gt;"",AND(AA74&lt;&gt;※編集不可※選択項目!$L$6,AE74="")),1,0)</f>
        <v>0</v>
      </c>
      <c r="AY74" s="148">
        <f>IF(AND($H74&lt;&gt;"",AND(I74=※編集不可※選択項目!$D$4,AG74="")),1,0)</f>
        <v>0</v>
      </c>
      <c r="AZ74" s="148">
        <f t="shared" si="7"/>
        <v>0</v>
      </c>
      <c r="BA74" s="148">
        <f t="shared" si="23"/>
        <v>0</v>
      </c>
      <c r="BB74" s="148">
        <f t="shared" si="24"/>
        <v>0</v>
      </c>
      <c r="BC74" s="148">
        <f t="shared" si="8"/>
        <v>0</v>
      </c>
      <c r="BD74" s="148" t="b">
        <f t="shared" si="25"/>
        <v>1</v>
      </c>
      <c r="BE74" s="148" t="b">
        <f>AND($F74&gt;=20,$F74&lt;=22,$J74&lt;&gt;※編集不可※選択項目!$E$4)</f>
        <v>0</v>
      </c>
      <c r="BF74" s="148" t="b">
        <f>AND($F74&gt;=40,$F74&lt;=49,$K74&lt;&gt;※編集不可※選択項目!$F$4)</f>
        <v>0</v>
      </c>
      <c r="BG74" s="148" t="str">
        <f t="shared" si="26"/>
        <v/>
      </c>
      <c r="BH74" s="8">
        <f t="shared" si="27"/>
        <v>0</v>
      </c>
      <c r="BI74" s="8">
        <f t="shared" si="28"/>
        <v>0</v>
      </c>
    </row>
    <row r="75" spans="1:61" s="4" customFormat="1" ht="34.5" customHeight="1" x14ac:dyDescent="0.15">
      <c r="A75" s="74">
        <f t="shared" si="4"/>
        <v>63</v>
      </c>
      <c r="B75" s="80" t="str">
        <f t="shared" si="10"/>
        <v/>
      </c>
      <c r="C75" s="20"/>
      <c r="D75" s="21" t="str">
        <f t="shared" si="11"/>
        <v/>
      </c>
      <c r="E75" s="21" t="str">
        <f t="shared" si="12"/>
        <v/>
      </c>
      <c r="F75" s="133"/>
      <c r="G75" s="22"/>
      <c r="H75" s="22"/>
      <c r="I75" s="151"/>
      <c r="J75" s="22"/>
      <c r="K75" s="22"/>
      <c r="L75" s="22"/>
      <c r="M75" s="23"/>
      <c r="N75" s="24"/>
      <c r="O75" s="156"/>
      <c r="P75" s="24"/>
      <c r="Q75" s="156"/>
      <c r="R75" s="25" t="str">
        <f t="shared" si="13"/>
        <v/>
      </c>
      <c r="S75" s="23"/>
      <c r="T75" s="23"/>
      <c r="U75" s="26" t="str">
        <f t="shared" si="5"/>
        <v/>
      </c>
      <c r="V75" s="27"/>
      <c r="W75" s="28" t="str">
        <f t="shared" si="14"/>
        <v/>
      </c>
      <c r="X75" s="28" t="str">
        <f t="shared" si="15"/>
        <v/>
      </c>
      <c r="Y75" s="154"/>
      <c r="Z75" s="50"/>
      <c r="AA75" s="29"/>
      <c r="AB75" s="154"/>
      <c r="AC75" s="52" t="str">
        <f t="shared" si="16"/>
        <v/>
      </c>
      <c r="AD75" s="30" t="str">
        <f t="shared" si="17"/>
        <v/>
      </c>
      <c r="AE75" s="154"/>
      <c r="AF75" s="60" t="str">
        <f t="shared" si="18"/>
        <v/>
      </c>
      <c r="AG75" s="205"/>
      <c r="AH75" s="151"/>
      <c r="AI75" s="22"/>
      <c r="AJ75" s="62"/>
      <c r="AK75" s="186"/>
      <c r="AL75" s="187"/>
      <c r="AM75" s="186"/>
      <c r="AN75" s="184"/>
      <c r="AO75" s="135"/>
      <c r="AQ75" s="148">
        <f t="shared" si="19"/>
        <v>0</v>
      </c>
      <c r="AR75" s="148">
        <f t="shared" si="20"/>
        <v>0</v>
      </c>
      <c r="AS75" s="148">
        <f t="shared" si="21"/>
        <v>0</v>
      </c>
      <c r="AT75" s="148">
        <f t="shared" si="6"/>
        <v>0</v>
      </c>
      <c r="AU75" s="148" t="b">
        <f t="shared" si="22"/>
        <v>0</v>
      </c>
      <c r="AV75" s="148" t="b">
        <f>AND(F75&gt;=20,F75&lt;=22,J75=※編集不可※選択項目!$E$4)</f>
        <v>0</v>
      </c>
      <c r="AW75" s="148" t="b">
        <f>AND(F75&gt;=40,F75&lt;=49,K75=※編集不可※選択項目!$F$4)</f>
        <v>0</v>
      </c>
      <c r="AX75" s="148">
        <f>IF(AND($C75&lt;&gt;"",AND(AA75&lt;&gt;※編集不可※選択項目!$L$6,AE75="")),1,0)</f>
        <v>0</v>
      </c>
      <c r="AY75" s="148">
        <f>IF(AND($H75&lt;&gt;"",AND(I75=※編集不可※選択項目!$D$4,AG75="")),1,0)</f>
        <v>0</v>
      </c>
      <c r="AZ75" s="148">
        <f t="shared" si="7"/>
        <v>0</v>
      </c>
      <c r="BA75" s="148">
        <f t="shared" si="23"/>
        <v>0</v>
      </c>
      <c r="BB75" s="148">
        <f t="shared" si="24"/>
        <v>0</v>
      </c>
      <c r="BC75" s="148">
        <f t="shared" si="8"/>
        <v>0</v>
      </c>
      <c r="BD75" s="148" t="b">
        <f t="shared" si="25"/>
        <v>1</v>
      </c>
      <c r="BE75" s="148" t="b">
        <f>AND($F75&gt;=20,$F75&lt;=22,$J75&lt;&gt;※編集不可※選択項目!$E$4)</f>
        <v>0</v>
      </c>
      <c r="BF75" s="148" t="b">
        <f>AND($F75&gt;=40,$F75&lt;=49,$K75&lt;&gt;※編集不可※選択項目!$F$4)</f>
        <v>0</v>
      </c>
      <c r="BG75" s="148" t="str">
        <f t="shared" si="26"/>
        <v/>
      </c>
      <c r="BH75" s="8">
        <f t="shared" si="27"/>
        <v>0</v>
      </c>
      <c r="BI75" s="8">
        <f t="shared" si="28"/>
        <v>0</v>
      </c>
    </row>
    <row r="76" spans="1:61" s="4" customFormat="1" ht="34.5" customHeight="1" x14ac:dyDescent="0.15">
      <c r="A76" s="74">
        <f t="shared" si="4"/>
        <v>64</v>
      </c>
      <c r="B76" s="80" t="str">
        <f t="shared" si="10"/>
        <v/>
      </c>
      <c r="C76" s="20"/>
      <c r="D76" s="21" t="str">
        <f t="shared" si="11"/>
        <v/>
      </c>
      <c r="E76" s="21" t="str">
        <f t="shared" si="12"/>
        <v/>
      </c>
      <c r="F76" s="133"/>
      <c r="G76" s="22"/>
      <c r="H76" s="22"/>
      <c r="I76" s="151"/>
      <c r="J76" s="22"/>
      <c r="K76" s="22"/>
      <c r="L76" s="22"/>
      <c r="M76" s="23"/>
      <c r="N76" s="24"/>
      <c r="O76" s="156"/>
      <c r="P76" s="24"/>
      <c r="Q76" s="156"/>
      <c r="R76" s="25" t="str">
        <f t="shared" si="13"/>
        <v/>
      </c>
      <c r="S76" s="23"/>
      <c r="T76" s="23"/>
      <c r="U76" s="26" t="str">
        <f t="shared" si="5"/>
        <v/>
      </c>
      <c r="V76" s="27"/>
      <c r="W76" s="28" t="str">
        <f t="shared" si="14"/>
        <v/>
      </c>
      <c r="X76" s="28" t="str">
        <f t="shared" si="15"/>
        <v/>
      </c>
      <c r="Y76" s="154"/>
      <c r="Z76" s="50"/>
      <c r="AA76" s="29"/>
      <c r="AB76" s="154"/>
      <c r="AC76" s="52" t="str">
        <f t="shared" si="16"/>
        <v/>
      </c>
      <c r="AD76" s="30" t="str">
        <f t="shared" si="17"/>
        <v/>
      </c>
      <c r="AE76" s="154"/>
      <c r="AF76" s="60" t="str">
        <f t="shared" si="18"/>
        <v/>
      </c>
      <c r="AG76" s="205"/>
      <c r="AH76" s="151"/>
      <c r="AI76" s="22"/>
      <c r="AJ76" s="62"/>
      <c r="AK76" s="186"/>
      <c r="AL76" s="187"/>
      <c r="AM76" s="186"/>
      <c r="AN76" s="184"/>
      <c r="AO76" s="135"/>
      <c r="AQ76" s="148">
        <f t="shared" si="19"/>
        <v>0</v>
      </c>
      <c r="AR76" s="148">
        <f t="shared" si="20"/>
        <v>0</v>
      </c>
      <c r="AS76" s="148">
        <f t="shared" si="21"/>
        <v>0</v>
      </c>
      <c r="AT76" s="148">
        <f t="shared" si="6"/>
        <v>0</v>
      </c>
      <c r="AU76" s="148" t="b">
        <f t="shared" si="22"/>
        <v>0</v>
      </c>
      <c r="AV76" s="148" t="b">
        <f>AND(F76&gt;=20,F76&lt;=22,J76=※編集不可※選択項目!$E$4)</f>
        <v>0</v>
      </c>
      <c r="AW76" s="148" t="b">
        <f>AND(F76&gt;=40,F76&lt;=49,K76=※編集不可※選択項目!$F$4)</f>
        <v>0</v>
      </c>
      <c r="AX76" s="148">
        <f>IF(AND($C76&lt;&gt;"",AND(AA76&lt;&gt;※編集不可※選択項目!$L$6,AE76="")),1,0)</f>
        <v>0</v>
      </c>
      <c r="AY76" s="148">
        <f>IF(AND($H76&lt;&gt;"",AND(I76=※編集不可※選択項目!$D$4,AG76="")),1,0)</f>
        <v>0</v>
      </c>
      <c r="AZ76" s="148">
        <f t="shared" si="7"/>
        <v>0</v>
      </c>
      <c r="BA76" s="148">
        <f t="shared" si="23"/>
        <v>0</v>
      </c>
      <c r="BB76" s="148">
        <f t="shared" si="24"/>
        <v>0</v>
      </c>
      <c r="BC76" s="148">
        <f t="shared" si="8"/>
        <v>0</v>
      </c>
      <c r="BD76" s="148" t="b">
        <f t="shared" si="25"/>
        <v>1</v>
      </c>
      <c r="BE76" s="148" t="b">
        <f>AND($F76&gt;=20,$F76&lt;=22,$J76&lt;&gt;※編集不可※選択項目!$E$4)</f>
        <v>0</v>
      </c>
      <c r="BF76" s="148" t="b">
        <f>AND($F76&gt;=40,$F76&lt;=49,$K76&lt;&gt;※編集不可※選択項目!$F$4)</f>
        <v>0</v>
      </c>
      <c r="BG76" s="148" t="str">
        <f t="shared" si="26"/>
        <v/>
      </c>
      <c r="BH76" s="8">
        <f t="shared" si="27"/>
        <v>0</v>
      </c>
      <c r="BI76" s="8">
        <f t="shared" si="28"/>
        <v>0</v>
      </c>
    </row>
    <row r="77" spans="1:61" s="4" customFormat="1" ht="34.5" customHeight="1" x14ac:dyDescent="0.15">
      <c r="A77" s="74">
        <f t="shared" ref="A77:A140" si="29">ROW()-12</f>
        <v>65</v>
      </c>
      <c r="B77" s="80" t="str">
        <f t="shared" si="10"/>
        <v/>
      </c>
      <c r="C77" s="20"/>
      <c r="D77" s="21" t="str">
        <f t="shared" si="11"/>
        <v/>
      </c>
      <c r="E77" s="21" t="str">
        <f t="shared" si="12"/>
        <v/>
      </c>
      <c r="F77" s="133"/>
      <c r="G77" s="22"/>
      <c r="H77" s="22"/>
      <c r="I77" s="151"/>
      <c r="J77" s="22"/>
      <c r="K77" s="22"/>
      <c r="L77" s="22"/>
      <c r="M77" s="23"/>
      <c r="N77" s="24"/>
      <c r="O77" s="156"/>
      <c r="P77" s="24"/>
      <c r="Q77" s="156"/>
      <c r="R77" s="25" t="str">
        <f t="shared" si="13"/>
        <v/>
      </c>
      <c r="S77" s="23"/>
      <c r="T77" s="23"/>
      <c r="U77" s="26" t="str">
        <f t="shared" ref="U77:U140" si="30">IFERROR(IF($O77="","",ROUNDDOWN((ABS($O77-$Q77)/$O77)/IF($T77="","",IF(($T77-$S77)=0,1,($T77-$S77)))*100,1)),"")</f>
        <v/>
      </c>
      <c r="V77" s="27"/>
      <c r="W77" s="28" t="str">
        <f t="shared" si="14"/>
        <v/>
      </c>
      <c r="X77" s="28" t="str">
        <f t="shared" si="15"/>
        <v/>
      </c>
      <c r="Y77" s="154"/>
      <c r="Z77" s="50"/>
      <c r="AA77" s="29"/>
      <c r="AB77" s="154"/>
      <c r="AC77" s="52" t="str">
        <f t="shared" si="16"/>
        <v/>
      </c>
      <c r="AD77" s="30" t="str">
        <f t="shared" si="17"/>
        <v/>
      </c>
      <c r="AE77" s="154"/>
      <c r="AF77" s="60" t="str">
        <f t="shared" si="18"/>
        <v/>
      </c>
      <c r="AG77" s="205"/>
      <c r="AH77" s="151"/>
      <c r="AI77" s="22"/>
      <c r="AJ77" s="62"/>
      <c r="AK77" s="186"/>
      <c r="AL77" s="187"/>
      <c r="AM77" s="186"/>
      <c r="AN77" s="184"/>
      <c r="AO77" s="135"/>
      <c r="AQ77" s="148">
        <f t="shared" si="19"/>
        <v>0</v>
      </c>
      <c r="AR77" s="148">
        <f t="shared" si="20"/>
        <v>0</v>
      </c>
      <c r="AS77" s="148">
        <f t="shared" si="21"/>
        <v>0</v>
      </c>
      <c r="AT77" s="148">
        <f t="shared" ref="AT77:AT140" si="31">IF(AND(L77="",OR(AU77,AV77,AW77)),1,0)</f>
        <v>0</v>
      </c>
      <c r="AU77" s="148" t="b">
        <f t="shared" si="22"/>
        <v>0</v>
      </c>
      <c r="AV77" s="148" t="b">
        <f>AND(F77&gt;=20,F77&lt;=22,J77=※編集不可※選択項目!$E$4)</f>
        <v>0</v>
      </c>
      <c r="AW77" s="148" t="b">
        <f>AND(F77&gt;=40,F77&lt;=49,K77=※編集不可※選択項目!$F$4)</f>
        <v>0</v>
      </c>
      <c r="AX77" s="148">
        <f>IF(AND($C77&lt;&gt;"",AND(AA77&lt;&gt;※編集不可※選択項目!$L$6,AE77="")),1,0)</f>
        <v>0</v>
      </c>
      <c r="AY77" s="148">
        <f>IF(AND($H77&lt;&gt;"",AND(I77=※編集不可※選択項目!$D$4,AG77="")),1,0)</f>
        <v>0</v>
      </c>
      <c r="AZ77" s="148">
        <f t="shared" ref="AZ77:AZ140" si="32">IF(AND($H77&lt;&gt;"",COUNTIF($H77,"*■*")&gt;0,$AI77=""),1,0)</f>
        <v>0</v>
      </c>
      <c r="BA77" s="148">
        <f t="shared" si="23"/>
        <v>0</v>
      </c>
      <c r="BB77" s="148">
        <f t="shared" si="24"/>
        <v>0</v>
      </c>
      <c r="BC77" s="148">
        <f t="shared" ref="BC77:BC140" si="33">IF(AND($F77&gt;=1,OR(BD77,BE77,BF77)),1,0)</f>
        <v>0</v>
      </c>
      <c r="BD77" s="148" t="b">
        <f t="shared" si="25"/>
        <v>1</v>
      </c>
      <c r="BE77" s="148" t="b">
        <f>AND($F77&gt;=20,$F77&lt;=22,$J77&lt;&gt;※編集不可※選択項目!$E$4)</f>
        <v>0</v>
      </c>
      <c r="BF77" s="148" t="b">
        <f>AND($F77&gt;=40,$F77&lt;=49,$K77&lt;&gt;※編集不可※選択項目!$F$4)</f>
        <v>0</v>
      </c>
      <c r="BG77" s="148" t="str">
        <f t="shared" si="26"/>
        <v/>
      </c>
      <c r="BH77" s="8">
        <f t="shared" si="27"/>
        <v>0</v>
      </c>
      <c r="BI77" s="8">
        <f t="shared" si="28"/>
        <v>0</v>
      </c>
    </row>
    <row r="78" spans="1:61" s="4" customFormat="1" ht="34.5" customHeight="1" x14ac:dyDescent="0.15">
      <c r="A78" s="74">
        <f t="shared" si="29"/>
        <v>66</v>
      </c>
      <c r="B78" s="80" t="str">
        <f t="shared" ref="B78:B141" si="34">IF($C78="","","印刷機械")</f>
        <v/>
      </c>
      <c r="C78" s="20"/>
      <c r="D78" s="21" t="str">
        <f t="shared" ref="D78:D141" si="35">IF($C$2="","",IF($B78&lt;&gt;"",$C$2,""))</f>
        <v/>
      </c>
      <c r="E78" s="21" t="str">
        <f t="shared" ref="E78:E141" si="36">IF($F$2="","",IF($B78&lt;&gt;"",$F$2,""))</f>
        <v/>
      </c>
      <c r="F78" s="133"/>
      <c r="G78" s="22"/>
      <c r="H78" s="22"/>
      <c r="I78" s="151"/>
      <c r="J78" s="22"/>
      <c r="K78" s="22"/>
      <c r="L78" s="22"/>
      <c r="M78" s="23"/>
      <c r="N78" s="24"/>
      <c r="O78" s="156"/>
      <c r="P78" s="24"/>
      <c r="Q78" s="156"/>
      <c r="R78" s="25" t="str">
        <f t="shared" ref="R78:R141" si="37">IF(P78="","",P78)</f>
        <v/>
      </c>
      <c r="S78" s="23"/>
      <c r="T78" s="23"/>
      <c r="U78" s="26" t="str">
        <f t="shared" si="30"/>
        <v/>
      </c>
      <c r="V78" s="27"/>
      <c r="W78" s="28" t="str">
        <f t="shared" ref="W78:W141" si="38">Y78&amp;Z78</f>
        <v/>
      </c>
      <c r="X78" s="28" t="str">
        <f t="shared" ref="X78:X141" si="39">AA78&amp;AB78&amp;AC78&amp;AD78&amp;AE78&amp;AF78</f>
        <v/>
      </c>
      <c r="Y78" s="154"/>
      <c r="Z78" s="50"/>
      <c r="AA78" s="29"/>
      <c r="AB78" s="154"/>
      <c r="AC78" s="52" t="str">
        <f t="shared" ref="AC78:AC141" si="40">IF(AA78="","",IF(AA78="(最大紙幅)","mmロール紙","mm"))</f>
        <v/>
      </c>
      <c r="AD78" s="30" t="str">
        <f t="shared" ref="AD78:AD141" si="41">IF(AA78="","",IF(AC78="mmロール紙","","×"))</f>
        <v/>
      </c>
      <c r="AE78" s="154"/>
      <c r="AF78" s="60" t="str">
        <f t="shared" ref="AF78:AF141" si="42">IF(AC78="mm","mm","")</f>
        <v/>
      </c>
      <c r="AG78" s="205"/>
      <c r="AH78" s="151"/>
      <c r="AI78" s="22"/>
      <c r="AJ78" s="62"/>
      <c r="AK78" s="186"/>
      <c r="AL78" s="187"/>
      <c r="AM78" s="186"/>
      <c r="AN78" s="184"/>
      <c r="AO78" s="135"/>
      <c r="AQ78" s="148">
        <f t="shared" ref="AQ78:AQ141" si="43">IF(AND($C78&lt;&gt;"",OR(F78="",G78="",H78="",I78="",M78="",N78="",O78="",P78="",Q78="",S78="",T78="",V78="",Y78="",Z78="",AA78="",AB78="")),1,0)</f>
        <v>0</v>
      </c>
      <c r="AR78" s="148">
        <f t="shared" ref="AR78:AR141" si="44">IF(AND(F78&gt;=20,F78&lt;=22,J78=""),1,0)</f>
        <v>0</v>
      </c>
      <c r="AS78" s="148">
        <f t="shared" ref="AS78:AS141" si="45">IF(AND(F78&gt;=40,F78&lt;=49,K78=""),1,0)</f>
        <v>0</v>
      </c>
      <c r="AT78" s="148">
        <f t="shared" si="31"/>
        <v>0</v>
      </c>
      <c r="AU78" s="148" t="b">
        <f t="shared" ref="AU78:AU141" si="46">OR(AND(F78&gt;=3,F78&lt;=14),AND(F78&gt;=23,F78&lt;=25))</f>
        <v>0</v>
      </c>
      <c r="AV78" s="148" t="b">
        <f>AND(F78&gt;=20,F78&lt;=22,J78=※編集不可※選択項目!$E$4)</f>
        <v>0</v>
      </c>
      <c r="AW78" s="148" t="b">
        <f>AND(F78&gt;=40,F78&lt;=49,K78=※編集不可※選択項目!$F$4)</f>
        <v>0</v>
      </c>
      <c r="AX78" s="148">
        <f>IF(AND($C78&lt;&gt;"",AND(AA78&lt;&gt;※編集不可※選択項目!$L$6,AE78="")),1,0)</f>
        <v>0</v>
      </c>
      <c r="AY78" s="148">
        <f>IF(AND($H78&lt;&gt;"",AND(I78=※編集不可※選択項目!$D$4,AG78="")),1,0)</f>
        <v>0</v>
      </c>
      <c r="AZ78" s="148">
        <f t="shared" si="32"/>
        <v>0</v>
      </c>
      <c r="BA78" s="148">
        <f t="shared" ref="BA78:BA141" si="47">IF(AND($F78&gt;=1,OR($F78&lt;20,$F78&gt;22)),1,0)</f>
        <v>0</v>
      </c>
      <c r="BB78" s="148">
        <f t="shared" ref="BB78:BB141" si="48">IF(AND($F78&gt;=1,OR($F78&lt;40,$F78&gt;49)),1,0)</f>
        <v>0</v>
      </c>
      <c r="BC78" s="148">
        <f t="shared" si="33"/>
        <v>0</v>
      </c>
      <c r="BD78" s="148" t="b">
        <f t="shared" ref="BD78:BD141" si="49">OR($F78&lt;3,AND($F78&gt;14,$F78&lt;20),AND($F78&gt;25,$F78&lt;40),$F78&gt;49)</f>
        <v>1</v>
      </c>
      <c r="BE78" s="148" t="b">
        <f>AND($F78&gt;=20,$F78&lt;=22,$J78&lt;&gt;※編集不可※選択項目!$E$4)</f>
        <v>0</v>
      </c>
      <c r="BF78" s="148" t="b">
        <f>AND($F78&gt;=40,$F78&lt;=49,$K78&lt;&gt;※編集不可※選択項目!$F$4)</f>
        <v>0</v>
      </c>
      <c r="BG78" s="148" t="str">
        <f t="shared" ref="BG78:BG141" si="50">IF(H78="","",TEXT(H78,"G/標準"))</f>
        <v/>
      </c>
      <c r="BH78" s="8">
        <f t="shared" ref="BH78:BH141" si="51">IF(BG78="",0,COUNTIF($BG$13:$BG$1048576,BG78))</f>
        <v>0</v>
      </c>
      <c r="BI78" s="8">
        <f t="shared" ref="BI78:BI141" si="52">IF(U78&lt;1,1,0)</f>
        <v>0</v>
      </c>
    </row>
    <row r="79" spans="1:61" s="4" customFormat="1" ht="34.5" customHeight="1" x14ac:dyDescent="0.15">
      <c r="A79" s="74">
        <f t="shared" si="29"/>
        <v>67</v>
      </c>
      <c r="B79" s="80" t="str">
        <f t="shared" si="34"/>
        <v/>
      </c>
      <c r="C79" s="20"/>
      <c r="D79" s="21" t="str">
        <f t="shared" si="35"/>
        <v/>
      </c>
      <c r="E79" s="21" t="str">
        <f t="shared" si="36"/>
        <v/>
      </c>
      <c r="F79" s="133"/>
      <c r="G79" s="22"/>
      <c r="H79" s="22"/>
      <c r="I79" s="151"/>
      <c r="J79" s="22"/>
      <c r="K79" s="22"/>
      <c r="L79" s="22"/>
      <c r="M79" s="23"/>
      <c r="N79" s="24"/>
      <c r="O79" s="156"/>
      <c r="P79" s="24"/>
      <c r="Q79" s="156"/>
      <c r="R79" s="25" t="str">
        <f t="shared" si="37"/>
        <v/>
      </c>
      <c r="S79" s="23"/>
      <c r="T79" s="23"/>
      <c r="U79" s="26" t="str">
        <f t="shared" si="30"/>
        <v/>
      </c>
      <c r="V79" s="27"/>
      <c r="W79" s="28" t="str">
        <f t="shared" si="38"/>
        <v/>
      </c>
      <c r="X79" s="28" t="str">
        <f t="shared" si="39"/>
        <v/>
      </c>
      <c r="Y79" s="154"/>
      <c r="Z79" s="50"/>
      <c r="AA79" s="29"/>
      <c r="AB79" s="154"/>
      <c r="AC79" s="52" t="str">
        <f t="shared" si="40"/>
        <v/>
      </c>
      <c r="AD79" s="30" t="str">
        <f t="shared" si="41"/>
        <v/>
      </c>
      <c r="AE79" s="154"/>
      <c r="AF79" s="60" t="str">
        <f t="shared" si="42"/>
        <v/>
      </c>
      <c r="AG79" s="205"/>
      <c r="AH79" s="151"/>
      <c r="AI79" s="22"/>
      <c r="AJ79" s="62"/>
      <c r="AK79" s="186"/>
      <c r="AL79" s="187"/>
      <c r="AM79" s="186"/>
      <c r="AN79" s="184"/>
      <c r="AO79" s="135"/>
      <c r="AQ79" s="148">
        <f t="shared" si="43"/>
        <v>0</v>
      </c>
      <c r="AR79" s="148">
        <f t="shared" si="44"/>
        <v>0</v>
      </c>
      <c r="AS79" s="148">
        <f t="shared" si="45"/>
        <v>0</v>
      </c>
      <c r="AT79" s="148">
        <f t="shared" si="31"/>
        <v>0</v>
      </c>
      <c r="AU79" s="148" t="b">
        <f t="shared" si="46"/>
        <v>0</v>
      </c>
      <c r="AV79" s="148" t="b">
        <f>AND(F79&gt;=20,F79&lt;=22,J79=※編集不可※選択項目!$E$4)</f>
        <v>0</v>
      </c>
      <c r="AW79" s="148" t="b">
        <f>AND(F79&gt;=40,F79&lt;=49,K79=※編集不可※選択項目!$F$4)</f>
        <v>0</v>
      </c>
      <c r="AX79" s="148">
        <f>IF(AND($C79&lt;&gt;"",AND(AA79&lt;&gt;※編集不可※選択項目!$L$6,AE79="")),1,0)</f>
        <v>0</v>
      </c>
      <c r="AY79" s="148">
        <f>IF(AND($H79&lt;&gt;"",AND(I79=※編集不可※選択項目!$D$4,AG79="")),1,0)</f>
        <v>0</v>
      </c>
      <c r="AZ79" s="148">
        <f t="shared" si="32"/>
        <v>0</v>
      </c>
      <c r="BA79" s="148">
        <f t="shared" si="47"/>
        <v>0</v>
      </c>
      <c r="BB79" s="148">
        <f t="shared" si="48"/>
        <v>0</v>
      </c>
      <c r="BC79" s="148">
        <f t="shared" si="33"/>
        <v>0</v>
      </c>
      <c r="BD79" s="148" t="b">
        <f t="shared" si="49"/>
        <v>1</v>
      </c>
      <c r="BE79" s="148" t="b">
        <f>AND($F79&gt;=20,$F79&lt;=22,$J79&lt;&gt;※編集不可※選択項目!$E$4)</f>
        <v>0</v>
      </c>
      <c r="BF79" s="148" t="b">
        <f>AND($F79&gt;=40,$F79&lt;=49,$K79&lt;&gt;※編集不可※選択項目!$F$4)</f>
        <v>0</v>
      </c>
      <c r="BG79" s="148" t="str">
        <f t="shared" si="50"/>
        <v/>
      </c>
      <c r="BH79" s="8">
        <f t="shared" si="51"/>
        <v>0</v>
      </c>
      <c r="BI79" s="8">
        <f t="shared" si="52"/>
        <v>0</v>
      </c>
    </row>
    <row r="80" spans="1:61" s="4" customFormat="1" ht="34.5" customHeight="1" x14ac:dyDescent="0.15">
      <c r="A80" s="74">
        <f t="shared" si="29"/>
        <v>68</v>
      </c>
      <c r="B80" s="80" t="str">
        <f t="shared" si="34"/>
        <v/>
      </c>
      <c r="C80" s="20"/>
      <c r="D80" s="21" t="str">
        <f t="shared" si="35"/>
        <v/>
      </c>
      <c r="E80" s="21" t="str">
        <f t="shared" si="36"/>
        <v/>
      </c>
      <c r="F80" s="133"/>
      <c r="G80" s="22"/>
      <c r="H80" s="22"/>
      <c r="I80" s="151"/>
      <c r="J80" s="22"/>
      <c r="K80" s="22"/>
      <c r="L80" s="22"/>
      <c r="M80" s="23"/>
      <c r="N80" s="24"/>
      <c r="O80" s="156"/>
      <c r="P80" s="24"/>
      <c r="Q80" s="156"/>
      <c r="R80" s="25" t="str">
        <f t="shared" si="37"/>
        <v/>
      </c>
      <c r="S80" s="23"/>
      <c r="T80" s="23"/>
      <c r="U80" s="26" t="str">
        <f t="shared" si="30"/>
        <v/>
      </c>
      <c r="V80" s="27"/>
      <c r="W80" s="28" t="str">
        <f t="shared" si="38"/>
        <v/>
      </c>
      <c r="X80" s="28" t="str">
        <f t="shared" si="39"/>
        <v/>
      </c>
      <c r="Y80" s="154"/>
      <c r="Z80" s="50"/>
      <c r="AA80" s="29"/>
      <c r="AB80" s="154"/>
      <c r="AC80" s="52" t="str">
        <f t="shared" si="40"/>
        <v/>
      </c>
      <c r="AD80" s="30" t="str">
        <f t="shared" si="41"/>
        <v/>
      </c>
      <c r="AE80" s="154"/>
      <c r="AF80" s="60" t="str">
        <f t="shared" si="42"/>
        <v/>
      </c>
      <c r="AG80" s="205"/>
      <c r="AH80" s="151"/>
      <c r="AI80" s="22"/>
      <c r="AJ80" s="62"/>
      <c r="AK80" s="186"/>
      <c r="AL80" s="187"/>
      <c r="AM80" s="186"/>
      <c r="AN80" s="184"/>
      <c r="AO80" s="135"/>
      <c r="AQ80" s="148">
        <f t="shared" si="43"/>
        <v>0</v>
      </c>
      <c r="AR80" s="148">
        <f t="shared" si="44"/>
        <v>0</v>
      </c>
      <c r="AS80" s="148">
        <f t="shared" si="45"/>
        <v>0</v>
      </c>
      <c r="AT80" s="148">
        <f t="shared" si="31"/>
        <v>0</v>
      </c>
      <c r="AU80" s="148" t="b">
        <f t="shared" si="46"/>
        <v>0</v>
      </c>
      <c r="AV80" s="148" t="b">
        <f>AND(F80&gt;=20,F80&lt;=22,J80=※編集不可※選択項目!$E$4)</f>
        <v>0</v>
      </c>
      <c r="AW80" s="148" t="b">
        <f>AND(F80&gt;=40,F80&lt;=49,K80=※編集不可※選択項目!$F$4)</f>
        <v>0</v>
      </c>
      <c r="AX80" s="148">
        <f>IF(AND($C80&lt;&gt;"",AND(AA80&lt;&gt;※編集不可※選択項目!$L$6,AE80="")),1,0)</f>
        <v>0</v>
      </c>
      <c r="AY80" s="148">
        <f>IF(AND($H80&lt;&gt;"",AND(I80=※編集不可※選択項目!$D$4,AG80="")),1,0)</f>
        <v>0</v>
      </c>
      <c r="AZ80" s="148">
        <f t="shared" si="32"/>
        <v>0</v>
      </c>
      <c r="BA80" s="148">
        <f t="shared" si="47"/>
        <v>0</v>
      </c>
      <c r="BB80" s="148">
        <f t="shared" si="48"/>
        <v>0</v>
      </c>
      <c r="BC80" s="148">
        <f t="shared" si="33"/>
        <v>0</v>
      </c>
      <c r="BD80" s="148" t="b">
        <f t="shared" si="49"/>
        <v>1</v>
      </c>
      <c r="BE80" s="148" t="b">
        <f>AND($F80&gt;=20,$F80&lt;=22,$J80&lt;&gt;※編集不可※選択項目!$E$4)</f>
        <v>0</v>
      </c>
      <c r="BF80" s="148" t="b">
        <f>AND($F80&gt;=40,$F80&lt;=49,$K80&lt;&gt;※編集不可※選択項目!$F$4)</f>
        <v>0</v>
      </c>
      <c r="BG80" s="148" t="str">
        <f t="shared" si="50"/>
        <v/>
      </c>
      <c r="BH80" s="8">
        <f t="shared" si="51"/>
        <v>0</v>
      </c>
      <c r="BI80" s="8">
        <f t="shared" si="52"/>
        <v>0</v>
      </c>
    </row>
    <row r="81" spans="1:61" s="4" customFormat="1" ht="34.5" customHeight="1" x14ac:dyDescent="0.15">
      <c r="A81" s="74">
        <f t="shared" si="29"/>
        <v>69</v>
      </c>
      <c r="B81" s="80" t="str">
        <f t="shared" si="34"/>
        <v/>
      </c>
      <c r="C81" s="20"/>
      <c r="D81" s="21" t="str">
        <f t="shared" si="35"/>
        <v/>
      </c>
      <c r="E81" s="21" t="str">
        <f t="shared" si="36"/>
        <v/>
      </c>
      <c r="F81" s="133"/>
      <c r="G81" s="22"/>
      <c r="H81" s="22"/>
      <c r="I81" s="151"/>
      <c r="J81" s="22"/>
      <c r="K81" s="22"/>
      <c r="L81" s="22"/>
      <c r="M81" s="23"/>
      <c r="N81" s="24"/>
      <c r="O81" s="156"/>
      <c r="P81" s="24"/>
      <c r="Q81" s="156"/>
      <c r="R81" s="25" t="str">
        <f t="shared" si="37"/>
        <v/>
      </c>
      <c r="S81" s="23"/>
      <c r="T81" s="23"/>
      <c r="U81" s="26" t="str">
        <f t="shared" si="30"/>
        <v/>
      </c>
      <c r="V81" s="27"/>
      <c r="W81" s="28" t="str">
        <f t="shared" si="38"/>
        <v/>
      </c>
      <c r="X81" s="28" t="str">
        <f t="shared" si="39"/>
        <v/>
      </c>
      <c r="Y81" s="154"/>
      <c r="Z81" s="50"/>
      <c r="AA81" s="29"/>
      <c r="AB81" s="154"/>
      <c r="AC81" s="52" t="str">
        <f t="shared" si="40"/>
        <v/>
      </c>
      <c r="AD81" s="30" t="str">
        <f t="shared" si="41"/>
        <v/>
      </c>
      <c r="AE81" s="154"/>
      <c r="AF81" s="60" t="str">
        <f t="shared" si="42"/>
        <v/>
      </c>
      <c r="AG81" s="205"/>
      <c r="AH81" s="151"/>
      <c r="AI81" s="22"/>
      <c r="AJ81" s="62"/>
      <c r="AK81" s="186"/>
      <c r="AL81" s="187"/>
      <c r="AM81" s="186"/>
      <c r="AN81" s="184"/>
      <c r="AO81" s="135"/>
      <c r="AQ81" s="148">
        <f t="shared" si="43"/>
        <v>0</v>
      </c>
      <c r="AR81" s="148">
        <f t="shared" si="44"/>
        <v>0</v>
      </c>
      <c r="AS81" s="148">
        <f t="shared" si="45"/>
        <v>0</v>
      </c>
      <c r="AT81" s="148">
        <f t="shared" si="31"/>
        <v>0</v>
      </c>
      <c r="AU81" s="148" t="b">
        <f t="shared" si="46"/>
        <v>0</v>
      </c>
      <c r="AV81" s="148" t="b">
        <f>AND(F81&gt;=20,F81&lt;=22,J81=※編集不可※選択項目!$E$4)</f>
        <v>0</v>
      </c>
      <c r="AW81" s="148" t="b">
        <f>AND(F81&gt;=40,F81&lt;=49,K81=※編集不可※選択項目!$F$4)</f>
        <v>0</v>
      </c>
      <c r="AX81" s="148">
        <f>IF(AND($C81&lt;&gt;"",AND(AA81&lt;&gt;※編集不可※選択項目!$L$6,AE81="")),1,0)</f>
        <v>0</v>
      </c>
      <c r="AY81" s="148">
        <f>IF(AND($H81&lt;&gt;"",AND(I81=※編集不可※選択項目!$D$4,AG81="")),1,0)</f>
        <v>0</v>
      </c>
      <c r="AZ81" s="148">
        <f t="shared" si="32"/>
        <v>0</v>
      </c>
      <c r="BA81" s="148">
        <f t="shared" si="47"/>
        <v>0</v>
      </c>
      <c r="BB81" s="148">
        <f t="shared" si="48"/>
        <v>0</v>
      </c>
      <c r="BC81" s="148">
        <f t="shared" si="33"/>
        <v>0</v>
      </c>
      <c r="BD81" s="148" t="b">
        <f t="shared" si="49"/>
        <v>1</v>
      </c>
      <c r="BE81" s="148" t="b">
        <f>AND($F81&gt;=20,$F81&lt;=22,$J81&lt;&gt;※編集不可※選択項目!$E$4)</f>
        <v>0</v>
      </c>
      <c r="BF81" s="148" t="b">
        <f>AND($F81&gt;=40,$F81&lt;=49,$K81&lt;&gt;※編集不可※選択項目!$F$4)</f>
        <v>0</v>
      </c>
      <c r="BG81" s="148" t="str">
        <f t="shared" si="50"/>
        <v/>
      </c>
      <c r="BH81" s="8">
        <f t="shared" si="51"/>
        <v>0</v>
      </c>
      <c r="BI81" s="8">
        <f t="shared" si="52"/>
        <v>0</v>
      </c>
    </row>
    <row r="82" spans="1:61" s="4" customFormat="1" ht="34.5" customHeight="1" x14ac:dyDescent="0.15">
      <c r="A82" s="74">
        <f t="shared" si="29"/>
        <v>70</v>
      </c>
      <c r="B82" s="80" t="str">
        <f t="shared" si="34"/>
        <v/>
      </c>
      <c r="C82" s="20"/>
      <c r="D82" s="21" t="str">
        <f t="shared" si="35"/>
        <v/>
      </c>
      <c r="E82" s="21" t="str">
        <f t="shared" si="36"/>
        <v/>
      </c>
      <c r="F82" s="133"/>
      <c r="G82" s="22"/>
      <c r="H82" s="22"/>
      <c r="I82" s="151"/>
      <c r="J82" s="22"/>
      <c r="K82" s="22"/>
      <c r="L82" s="22"/>
      <c r="M82" s="23"/>
      <c r="N82" s="24"/>
      <c r="O82" s="156"/>
      <c r="P82" s="24"/>
      <c r="Q82" s="156"/>
      <c r="R82" s="25" t="str">
        <f t="shared" si="37"/>
        <v/>
      </c>
      <c r="S82" s="23"/>
      <c r="T82" s="23"/>
      <c r="U82" s="26" t="str">
        <f t="shared" si="30"/>
        <v/>
      </c>
      <c r="V82" s="27"/>
      <c r="W82" s="28" t="str">
        <f t="shared" si="38"/>
        <v/>
      </c>
      <c r="X82" s="28" t="str">
        <f t="shared" si="39"/>
        <v/>
      </c>
      <c r="Y82" s="154"/>
      <c r="Z82" s="50"/>
      <c r="AA82" s="29"/>
      <c r="AB82" s="154"/>
      <c r="AC82" s="52" t="str">
        <f t="shared" si="40"/>
        <v/>
      </c>
      <c r="AD82" s="30" t="str">
        <f t="shared" si="41"/>
        <v/>
      </c>
      <c r="AE82" s="154"/>
      <c r="AF82" s="60" t="str">
        <f t="shared" si="42"/>
        <v/>
      </c>
      <c r="AG82" s="205"/>
      <c r="AH82" s="151"/>
      <c r="AI82" s="22"/>
      <c r="AJ82" s="62"/>
      <c r="AK82" s="186"/>
      <c r="AL82" s="187"/>
      <c r="AM82" s="186"/>
      <c r="AN82" s="184"/>
      <c r="AO82" s="135"/>
      <c r="AQ82" s="148">
        <f t="shared" si="43"/>
        <v>0</v>
      </c>
      <c r="AR82" s="148">
        <f t="shared" si="44"/>
        <v>0</v>
      </c>
      <c r="AS82" s="148">
        <f t="shared" si="45"/>
        <v>0</v>
      </c>
      <c r="AT82" s="148">
        <f t="shared" si="31"/>
        <v>0</v>
      </c>
      <c r="AU82" s="148" t="b">
        <f t="shared" si="46"/>
        <v>0</v>
      </c>
      <c r="AV82" s="148" t="b">
        <f>AND(F82&gt;=20,F82&lt;=22,J82=※編集不可※選択項目!$E$4)</f>
        <v>0</v>
      </c>
      <c r="AW82" s="148" t="b">
        <f>AND(F82&gt;=40,F82&lt;=49,K82=※編集不可※選択項目!$F$4)</f>
        <v>0</v>
      </c>
      <c r="AX82" s="148">
        <f>IF(AND($C82&lt;&gt;"",AND(AA82&lt;&gt;※編集不可※選択項目!$L$6,AE82="")),1,0)</f>
        <v>0</v>
      </c>
      <c r="AY82" s="148">
        <f>IF(AND($H82&lt;&gt;"",AND(I82=※編集不可※選択項目!$D$4,AG82="")),1,0)</f>
        <v>0</v>
      </c>
      <c r="AZ82" s="148">
        <f t="shared" si="32"/>
        <v>0</v>
      </c>
      <c r="BA82" s="148">
        <f t="shared" si="47"/>
        <v>0</v>
      </c>
      <c r="BB82" s="148">
        <f t="shared" si="48"/>
        <v>0</v>
      </c>
      <c r="BC82" s="148">
        <f t="shared" si="33"/>
        <v>0</v>
      </c>
      <c r="BD82" s="148" t="b">
        <f t="shared" si="49"/>
        <v>1</v>
      </c>
      <c r="BE82" s="148" t="b">
        <f>AND($F82&gt;=20,$F82&lt;=22,$J82&lt;&gt;※編集不可※選択項目!$E$4)</f>
        <v>0</v>
      </c>
      <c r="BF82" s="148" t="b">
        <f>AND($F82&gt;=40,$F82&lt;=49,$K82&lt;&gt;※編集不可※選択項目!$F$4)</f>
        <v>0</v>
      </c>
      <c r="BG82" s="148" t="str">
        <f t="shared" si="50"/>
        <v/>
      </c>
      <c r="BH82" s="8">
        <f t="shared" si="51"/>
        <v>0</v>
      </c>
      <c r="BI82" s="8">
        <f t="shared" si="52"/>
        <v>0</v>
      </c>
    </row>
    <row r="83" spans="1:61" s="4" customFormat="1" ht="34.5" customHeight="1" x14ac:dyDescent="0.15">
      <c r="A83" s="74">
        <f t="shared" si="29"/>
        <v>71</v>
      </c>
      <c r="B83" s="80" t="str">
        <f t="shared" si="34"/>
        <v/>
      </c>
      <c r="C83" s="20"/>
      <c r="D83" s="21" t="str">
        <f t="shared" si="35"/>
        <v/>
      </c>
      <c r="E83" s="21" t="str">
        <f t="shared" si="36"/>
        <v/>
      </c>
      <c r="F83" s="133"/>
      <c r="G83" s="22"/>
      <c r="H83" s="22"/>
      <c r="I83" s="151"/>
      <c r="J83" s="22"/>
      <c r="K83" s="22"/>
      <c r="L83" s="22"/>
      <c r="M83" s="23"/>
      <c r="N83" s="24"/>
      <c r="O83" s="156"/>
      <c r="P83" s="24"/>
      <c r="Q83" s="156"/>
      <c r="R83" s="25" t="str">
        <f t="shared" si="37"/>
        <v/>
      </c>
      <c r="S83" s="23"/>
      <c r="T83" s="23"/>
      <c r="U83" s="26" t="str">
        <f t="shared" si="30"/>
        <v/>
      </c>
      <c r="V83" s="27"/>
      <c r="W83" s="28" t="str">
        <f t="shared" si="38"/>
        <v/>
      </c>
      <c r="X83" s="28" t="str">
        <f t="shared" si="39"/>
        <v/>
      </c>
      <c r="Y83" s="154"/>
      <c r="Z83" s="50"/>
      <c r="AA83" s="29"/>
      <c r="AB83" s="154"/>
      <c r="AC83" s="52" t="str">
        <f t="shared" si="40"/>
        <v/>
      </c>
      <c r="AD83" s="30" t="str">
        <f t="shared" si="41"/>
        <v/>
      </c>
      <c r="AE83" s="154"/>
      <c r="AF83" s="60" t="str">
        <f t="shared" si="42"/>
        <v/>
      </c>
      <c r="AG83" s="205"/>
      <c r="AH83" s="151"/>
      <c r="AI83" s="22"/>
      <c r="AJ83" s="62"/>
      <c r="AK83" s="186"/>
      <c r="AL83" s="187"/>
      <c r="AM83" s="186"/>
      <c r="AN83" s="184"/>
      <c r="AO83" s="135"/>
      <c r="AQ83" s="148">
        <f t="shared" si="43"/>
        <v>0</v>
      </c>
      <c r="AR83" s="148">
        <f t="shared" si="44"/>
        <v>0</v>
      </c>
      <c r="AS83" s="148">
        <f t="shared" si="45"/>
        <v>0</v>
      </c>
      <c r="AT83" s="148">
        <f t="shared" si="31"/>
        <v>0</v>
      </c>
      <c r="AU83" s="148" t="b">
        <f t="shared" si="46"/>
        <v>0</v>
      </c>
      <c r="AV83" s="148" t="b">
        <f>AND(F83&gt;=20,F83&lt;=22,J83=※編集不可※選択項目!$E$4)</f>
        <v>0</v>
      </c>
      <c r="AW83" s="148" t="b">
        <f>AND(F83&gt;=40,F83&lt;=49,K83=※編集不可※選択項目!$F$4)</f>
        <v>0</v>
      </c>
      <c r="AX83" s="148">
        <f>IF(AND($C83&lt;&gt;"",AND(AA83&lt;&gt;※編集不可※選択項目!$L$6,AE83="")),1,0)</f>
        <v>0</v>
      </c>
      <c r="AY83" s="148">
        <f>IF(AND($H83&lt;&gt;"",AND(I83=※編集不可※選択項目!$D$4,AG83="")),1,0)</f>
        <v>0</v>
      </c>
      <c r="AZ83" s="148">
        <f t="shared" si="32"/>
        <v>0</v>
      </c>
      <c r="BA83" s="148">
        <f t="shared" si="47"/>
        <v>0</v>
      </c>
      <c r="BB83" s="148">
        <f t="shared" si="48"/>
        <v>0</v>
      </c>
      <c r="BC83" s="148">
        <f t="shared" si="33"/>
        <v>0</v>
      </c>
      <c r="BD83" s="148" t="b">
        <f t="shared" si="49"/>
        <v>1</v>
      </c>
      <c r="BE83" s="148" t="b">
        <f>AND($F83&gt;=20,$F83&lt;=22,$J83&lt;&gt;※編集不可※選択項目!$E$4)</f>
        <v>0</v>
      </c>
      <c r="BF83" s="148" t="b">
        <f>AND($F83&gt;=40,$F83&lt;=49,$K83&lt;&gt;※編集不可※選択項目!$F$4)</f>
        <v>0</v>
      </c>
      <c r="BG83" s="148" t="str">
        <f t="shared" si="50"/>
        <v/>
      </c>
      <c r="BH83" s="8">
        <f t="shared" si="51"/>
        <v>0</v>
      </c>
      <c r="BI83" s="8">
        <f t="shared" si="52"/>
        <v>0</v>
      </c>
    </row>
    <row r="84" spans="1:61" s="4" customFormat="1" ht="34.5" customHeight="1" x14ac:dyDescent="0.15">
      <c r="A84" s="74">
        <f t="shared" si="29"/>
        <v>72</v>
      </c>
      <c r="B84" s="80" t="str">
        <f t="shared" si="34"/>
        <v/>
      </c>
      <c r="C84" s="20"/>
      <c r="D84" s="21" t="str">
        <f t="shared" si="35"/>
        <v/>
      </c>
      <c r="E84" s="21" t="str">
        <f t="shared" si="36"/>
        <v/>
      </c>
      <c r="F84" s="133"/>
      <c r="G84" s="22"/>
      <c r="H84" s="22"/>
      <c r="I84" s="151"/>
      <c r="J84" s="22"/>
      <c r="K84" s="22"/>
      <c r="L84" s="22"/>
      <c r="M84" s="23"/>
      <c r="N84" s="24"/>
      <c r="O84" s="156"/>
      <c r="P84" s="24"/>
      <c r="Q84" s="156"/>
      <c r="R84" s="25" t="str">
        <f t="shared" si="37"/>
        <v/>
      </c>
      <c r="S84" s="23"/>
      <c r="T84" s="23"/>
      <c r="U84" s="26" t="str">
        <f t="shared" si="30"/>
        <v/>
      </c>
      <c r="V84" s="27"/>
      <c r="W84" s="28" t="str">
        <f t="shared" si="38"/>
        <v/>
      </c>
      <c r="X84" s="28" t="str">
        <f t="shared" si="39"/>
        <v/>
      </c>
      <c r="Y84" s="154"/>
      <c r="Z84" s="50"/>
      <c r="AA84" s="29"/>
      <c r="AB84" s="154"/>
      <c r="AC84" s="52" t="str">
        <f t="shared" si="40"/>
        <v/>
      </c>
      <c r="AD84" s="30" t="str">
        <f t="shared" si="41"/>
        <v/>
      </c>
      <c r="AE84" s="154"/>
      <c r="AF84" s="60" t="str">
        <f t="shared" si="42"/>
        <v/>
      </c>
      <c r="AG84" s="205"/>
      <c r="AH84" s="151"/>
      <c r="AI84" s="22"/>
      <c r="AJ84" s="62"/>
      <c r="AK84" s="186"/>
      <c r="AL84" s="187"/>
      <c r="AM84" s="186"/>
      <c r="AN84" s="184"/>
      <c r="AO84" s="135"/>
      <c r="AQ84" s="148">
        <f t="shared" si="43"/>
        <v>0</v>
      </c>
      <c r="AR84" s="148">
        <f t="shared" si="44"/>
        <v>0</v>
      </c>
      <c r="AS84" s="148">
        <f t="shared" si="45"/>
        <v>0</v>
      </c>
      <c r="AT84" s="148">
        <f t="shared" si="31"/>
        <v>0</v>
      </c>
      <c r="AU84" s="148" t="b">
        <f t="shared" si="46"/>
        <v>0</v>
      </c>
      <c r="AV84" s="148" t="b">
        <f>AND(F84&gt;=20,F84&lt;=22,J84=※編集不可※選択項目!$E$4)</f>
        <v>0</v>
      </c>
      <c r="AW84" s="148" t="b">
        <f>AND(F84&gt;=40,F84&lt;=49,K84=※編集不可※選択項目!$F$4)</f>
        <v>0</v>
      </c>
      <c r="AX84" s="148">
        <f>IF(AND($C84&lt;&gt;"",AND(AA84&lt;&gt;※編集不可※選択項目!$L$6,AE84="")),1,0)</f>
        <v>0</v>
      </c>
      <c r="AY84" s="148">
        <f>IF(AND($H84&lt;&gt;"",AND(I84=※編集不可※選択項目!$D$4,AG84="")),1,0)</f>
        <v>0</v>
      </c>
      <c r="AZ84" s="148">
        <f t="shared" si="32"/>
        <v>0</v>
      </c>
      <c r="BA84" s="148">
        <f t="shared" si="47"/>
        <v>0</v>
      </c>
      <c r="BB84" s="148">
        <f t="shared" si="48"/>
        <v>0</v>
      </c>
      <c r="BC84" s="148">
        <f t="shared" si="33"/>
        <v>0</v>
      </c>
      <c r="BD84" s="148" t="b">
        <f t="shared" si="49"/>
        <v>1</v>
      </c>
      <c r="BE84" s="148" t="b">
        <f>AND($F84&gt;=20,$F84&lt;=22,$J84&lt;&gt;※編集不可※選択項目!$E$4)</f>
        <v>0</v>
      </c>
      <c r="BF84" s="148" t="b">
        <f>AND($F84&gt;=40,$F84&lt;=49,$K84&lt;&gt;※編集不可※選択項目!$F$4)</f>
        <v>0</v>
      </c>
      <c r="BG84" s="148" t="str">
        <f t="shared" si="50"/>
        <v/>
      </c>
      <c r="BH84" s="8">
        <f t="shared" si="51"/>
        <v>0</v>
      </c>
      <c r="BI84" s="8">
        <f t="shared" si="52"/>
        <v>0</v>
      </c>
    </row>
    <row r="85" spans="1:61" s="4" customFormat="1" ht="34.5" customHeight="1" x14ac:dyDescent="0.15">
      <c r="A85" s="74">
        <f t="shared" si="29"/>
        <v>73</v>
      </c>
      <c r="B85" s="80" t="str">
        <f t="shared" si="34"/>
        <v/>
      </c>
      <c r="C85" s="20"/>
      <c r="D85" s="21" t="str">
        <f t="shared" si="35"/>
        <v/>
      </c>
      <c r="E85" s="21" t="str">
        <f t="shared" si="36"/>
        <v/>
      </c>
      <c r="F85" s="133"/>
      <c r="G85" s="22"/>
      <c r="H85" s="22"/>
      <c r="I85" s="151"/>
      <c r="J85" s="22"/>
      <c r="K85" s="22"/>
      <c r="L85" s="22"/>
      <c r="M85" s="23"/>
      <c r="N85" s="24"/>
      <c r="O85" s="156"/>
      <c r="P85" s="24"/>
      <c r="Q85" s="156"/>
      <c r="R85" s="25" t="str">
        <f t="shared" si="37"/>
        <v/>
      </c>
      <c r="S85" s="23"/>
      <c r="T85" s="23"/>
      <c r="U85" s="26" t="str">
        <f t="shared" si="30"/>
        <v/>
      </c>
      <c r="V85" s="27"/>
      <c r="W85" s="28" t="str">
        <f t="shared" si="38"/>
        <v/>
      </c>
      <c r="X85" s="28" t="str">
        <f t="shared" si="39"/>
        <v/>
      </c>
      <c r="Y85" s="154"/>
      <c r="Z85" s="50"/>
      <c r="AA85" s="29"/>
      <c r="AB85" s="154"/>
      <c r="AC85" s="52" t="str">
        <f t="shared" si="40"/>
        <v/>
      </c>
      <c r="AD85" s="30" t="str">
        <f t="shared" si="41"/>
        <v/>
      </c>
      <c r="AE85" s="154"/>
      <c r="AF85" s="60" t="str">
        <f t="shared" si="42"/>
        <v/>
      </c>
      <c r="AG85" s="205"/>
      <c r="AH85" s="151"/>
      <c r="AI85" s="22"/>
      <c r="AJ85" s="62"/>
      <c r="AK85" s="186"/>
      <c r="AL85" s="187"/>
      <c r="AM85" s="186"/>
      <c r="AN85" s="184"/>
      <c r="AO85" s="135"/>
      <c r="AQ85" s="148">
        <f t="shared" si="43"/>
        <v>0</v>
      </c>
      <c r="AR85" s="148">
        <f t="shared" si="44"/>
        <v>0</v>
      </c>
      <c r="AS85" s="148">
        <f t="shared" si="45"/>
        <v>0</v>
      </c>
      <c r="AT85" s="148">
        <f t="shared" si="31"/>
        <v>0</v>
      </c>
      <c r="AU85" s="148" t="b">
        <f t="shared" si="46"/>
        <v>0</v>
      </c>
      <c r="AV85" s="148" t="b">
        <f>AND(F85&gt;=20,F85&lt;=22,J85=※編集不可※選択項目!$E$4)</f>
        <v>0</v>
      </c>
      <c r="AW85" s="148" t="b">
        <f>AND(F85&gt;=40,F85&lt;=49,K85=※編集不可※選択項目!$F$4)</f>
        <v>0</v>
      </c>
      <c r="AX85" s="148">
        <f>IF(AND($C85&lt;&gt;"",AND(AA85&lt;&gt;※編集不可※選択項目!$L$6,AE85="")),1,0)</f>
        <v>0</v>
      </c>
      <c r="AY85" s="148">
        <f>IF(AND($H85&lt;&gt;"",AND(I85=※編集不可※選択項目!$D$4,AG85="")),1,0)</f>
        <v>0</v>
      </c>
      <c r="AZ85" s="148">
        <f t="shared" si="32"/>
        <v>0</v>
      </c>
      <c r="BA85" s="148">
        <f t="shared" si="47"/>
        <v>0</v>
      </c>
      <c r="BB85" s="148">
        <f t="shared" si="48"/>
        <v>0</v>
      </c>
      <c r="BC85" s="148">
        <f t="shared" si="33"/>
        <v>0</v>
      </c>
      <c r="BD85" s="148" t="b">
        <f t="shared" si="49"/>
        <v>1</v>
      </c>
      <c r="BE85" s="148" t="b">
        <f>AND($F85&gt;=20,$F85&lt;=22,$J85&lt;&gt;※編集不可※選択項目!$E$4)</f>
        <v>0</v>
      </c>
      <c r="BF85" s="148" t="b">
        <f>AND($F85&gt;=40,$F85&lt;=49,$K85&lt;&gt;※編集不可※選択項目!$F$4)</f>
        <v>0</v>
      </c>
      <c r="BG85" s="148" t="str">
        <f t="shared" si="50"/>
        <v/>
      </c>
      <c r="BH85" s="8">
        <f t="shared" si="51"/>
        <v>0</v>
      </c>
      <c r="BI85" s="8">
        <f t="shared" si="52"/>
        <v>0</v>
      </c>
    </row>
    <row r="86" spans="1:61" s="4" customFormat="1" ht="34.5" customHeight="1" x14ac:dyDescent="0.15">
      <c r="A86" s="74">
        <f t="shared" si="29"/>
        <v>74</v>
      </c>
      <c r="B86" s="80" t="str">
        <f t="shared" si="34"/>
        <v/>
      </c>
      <c r="C86" s="20"/>
      <c r="D86" s="21" t="str">
        <f t="shared" si="35"/>
        <v/>
      </c>
      <c r="E86" s="21" t="str">
        <f t="shared" si="36"/>
        <v/>
      </c>
      <c r="F86" s="133"/>
      <c r="G86" s="22"/>
      <c r="H86" s="22"/>
      <c r="I86" s="151"/>
      <c r="J86" s="22"/>
      <c r="K86" s="22"/>
      <c r="L86" s="22"/>
      <c r="M86" s="23"/>
      <c r="N86" s="24"/>
      <c r="O86" s="156"/>
      <c r="P86" s="24"/>
      <c r="Q86" s="156"/>
      <c r="R86" s="25" t="str">
        <f t="shared" si="37"/>
        <v/>
      </c>
      <c r="S86" s="23"/>
      <c r="T86" s="23"/>
      <c r="U86" s="26" t="str">
        <f t="shared" si="30"/>
        <v/>
      </c>
      <c r="V86" s="27"/>
      <c r="W86" s="28" t="str">
        <f t="shared" si="38"/>
        <v/>
      </c>
      <c r="X86" s="28" t="str">
        <f t="shared" si="39"/>
        <v/>
      </c>
      <c r="Y86" s="154"/>
      <c r="Z86" s="50"/>
      <c r="AA86" s="29"/>
      <c r="AB86" s="154"/>
      <c r="AC86" s="52" t="str">
        <f t="shared" si="40"/>
        <v/>
      </c>
      <c r="AD86" s="30" t="str">
        <f t="shared" si="41"/>
        <v/>
      </c>
      <c r="AE86" s="154"/>
      <c r="AF86" s="60" t="str">
        <f t="shared" si="42"/>
        <v/>
      </c>
      <c r="AG86" s="205"/>
      <c r="AH86" s="151"/>
      <c r="AI86" s="22"/>
      <c r="AJ86" s="62"/>
      <c r="AK86" s="186"/>
      <c r="AL86" s="187"/>
      <c r="AM86" s="186"/>
      <c r="AN86" s="184"/>
      <c r="AO86" s="135"/>
      <c r="AQ86" s="148">
        <f t="shared" si="43"/>
        <v>0</v>
      </c>
      <c r="AR86" s="148">
        <f t="shared" si="44"/>
        <v>0</v>
      </c>
      <c r="AS86" s="148">
        <f t="shared" si="45"/>
        <v>0</v>
      </c>
      <c r="AT86" s="148">
        <f t="shared" si="31"/>
        <v>0</v>
      </c>
      <c r="AU86" s="148" t="b">
        <f t="shared" si="46"/>
        <v>0</v>
      </c>
      <c r="AV86" s="148" t="b">
        <f>AND(F86&gt;=20,F86&lt;=22,J86=※編集不可※選択項目!$E$4)</f>
        <v>0</v>
      </c>
      <c r="AW86" s="148" t="b">
        <f>AND(F86&gt;=40,F86&lt;=49,K86=※編集不可※選択項目!$F$4)</f>
        <v>0</v>
      </c>
      <c r="AX86" s="148">
        <f>IF(AND($C86&lt;&gt;"",AND(AA86&lt;&gt;※編集不可※選択項目!$L$6,AE86="")),1,0)</f>
        <v>0</v>
      </c>
      <c r="AY86" s="148">
        <f>IF(AND($H86&lt;&gt;"",AND(I86=※編集不可※選択項目!$D$4,AG86="")),1,0)</f>
        <v>0</v>
      </c>
      <c r="AZ86" s="148">
        <f t="shared" si="32"/>
        <v>0</v>
      </c>
      <c r="BA86" s="148">
        <f t="shared" si="47"/>
        <v>0</v>
      </c>
      <c r="BB86" s="148">
        <f t="shared" si="48"/>
        <v>0</v>
      </c>
      <c r="BC86" s="148">
        <f t="shared" si="33"/>
        <v>0</v>
      </c>
      <c r="BD86" s="148" t="b">
        <f t="shared" si="49"/>
        <v>1</v>
      </c>
      <c r="BE86" s="148" t="b">
        <f>AND($F86&gt;=20,$F86&lt;=22,$J86&lt;&gt;※編集不可※選択項目!$E$4)</f>
        <v>0</v>
      </c>
      <c r="BF86" s="148" t="b">
        <f>AND($F86&gt;=40,$F86&lt;=49,$K86&lt;&gt;※編集不可※選択項目!$F$4)</f>
        <v>0</v>
      </c>
      <c r="BG86" s="148" t="str">
        <f t="shared" si="50"/>
        <v/>
      </c>
      <c r="BH86" s="8">
        <f t="shared" si="51"/>
        <v>0</v>
      </c>
      <c r="BI86" s="8">
        <f t="shared" si="52"/>
        <v>0</v>
      </c>
    </row>
    <row r="87" spans="1:61" s="4" customFormat="1" ht="34.5" customHeight="1" x14ac:dyDescent="0.15">
      <c r="A87" s="74">
        <f t="shared" si="29"/>
        <v>75</v>
      </c>
      <c r="B87" s="80" t="str">
        <f t="shared" si="34"/>
        <v/>
      </c>
      <c r="C87" s="20"/>
      <c r="D87" s="21" t="str">
        <f t="shared" si="35"/>
        <v/>
      </c>
      <c r="E87" s="21" t="str">
        <f t="shared" si="36"/>
        <v/>
      </c>
      <c r="F87" s="133"/>
      <c r="G87" s="22"/>
      <c r="H87" s="22"/>
      <c r="I87" s="151"/>
      <c r="J87" s="22"/>
      <c r="K87" s="22"/>
      <c r="L87" s="22"/>
      <c r="M87" s="23"/>
      <c r="N87" s="24"/>
      <c r="O87" s="156"/>
      <c r="P87" s="24"/>
      <c r="Q87" s="156"/>
      <c r="R87" s="25" t="str">
        <f t="shared" si="37"/>
        <v/>
      </c>
      <c r="S87" s="23"/>
      <c r="T87" s="23"/>
      <c r="U87" s="26" t="str">
        <f t="shared" si="30"/>
        <v/>
      </c>
      <c r="V87" s="27"/>
      <c r="W87" s="28" t="str">
        <f t="shared" si="38"/>
        <v/>
      </c>
      <c r="X87" s="28" t="str">
        <f t="shared" si="39"/>
        <v/>
      </c>
      <c r="Y87" s="154"/>
      <c r="Z87" s="50"/>
      <c r="AA87" s="29"/>
      <c r="AB87" s="154"/>
      <c r="AC87" s="52" t="str">
        <f t="shared" si="40"/>
        <v/>
      </c>
      <c r="AD87" s="30" t="str">
        <f t="shared" si="41"/>
        <v/>
      </c>
      <c r="AE87" s="154"/>
      <c r="AF87" s="60" t="str">
        <f t="shared" si="42"/>
        <v/>
      </c>
      <c r="AG87" s="205"/>
      <c r="AH87" s="151"/>
      <c r="AI87" s="22"/>
      <c r="AJ87" s="62"/>
      <c r="AK87" s="186"/>
      <c r="AL87" s="187"/>
      <c r="AM87" s="186"/>
      <c r="AN87" s="184"/>
      <c r="AO87" s="135"/>
      <c r="AQ87" s="148">
        <f t="shared" si="43"/>
        <v>0</v>
      </c>
      <c r="AR87" s="148">
        <f t="shared" si="44"/>
        <v>0</v>
      </c>
      <c r="AS87" s="148">
        <f t="shared" si="45"/>
        <v>0</v>
      </c>
      <c r="AT87" s="148">
        <f t="shared" si="31"/>
        <v>0</v>
      </c>
      <c r="AU87" s="148" t="b">
        <f t="shared" si="46"/>
        <v>0</v>
      </c>
      <c r="AV87" s="148" t="b">
        <f>AND(F87&gt;=20,F87&lt;=22,J87=※編集不可※選択項目!$E$4)</f>
        <v>0</v>
      </c>
      <c r="AW87" s="148" t="b">
        <f>AND(F87&gt;=40,F87&lt;=49,K87=※編集不可※選択項目!$F$4)</f>
        <v>0</v>
      </c>
      <c r="AX87" s="148">
        <f>IF(AND($C87&lt;&gt;"",AND(AA87&lt;&gt;※編集不可※選択項目!$L$6,AE87="")),1,0)</f>
        <v>0</v>
      </c>
      <c r="AY87" s="148">
        <f>IF(AND($H87&lt;&gt;"",AND(I87=※編集不可※選択項目!$D$4,AG87="")),1,0)</f>
        <v>0</v>
      </c>
      <c r="AZ87" s="148">
        <f t="shared" si="32"/>
        <v>0</v>
      </c>
      <c r="BA87" s="148">
        <f t="shared" si="47"/>
        <v>0</v>
      </c>
      <c r="BB87" s="148">
        <f t="shared" si="48"/>
        <v>0</v>
      </c>
      <c r="BC87" s="148">
        <f t="shared" si="33"/>
        <v>0</v>
      </c>
      <c r="BD87" s="148" t="b">
        <f t="shared" si="49"/>
        <v>1</v>
      </c>
      <c r="BE87" s="148" t="b">
        <f>AND($F87&gt;=20,$F87&lt;=22,$J87&lt;&gt;※編集不可※選択項目!$E$4)</f>
        <v>0</v>
      </c>
      <c r="BF87" s="148" t="b">
        <f>AND($F87&gt;=40,$F87&lt;=49,$K87&lt;&gt;※編集不可※選択項目!$F$4)</f>
        <v>0</v>
      </c>
      <c r="BG87" s="148" t="str">
        <f t="shared" si="50"/>
        <v/>
      </c>
      <c r="BH87" s="8">
        <f t="shared" si="51"/>
        <v>0</v>
      </c>
      <c r="BI87" s="8">
        <f t="shared" si="52"/>
        <v>0</v>
      </c>
    </row>
    <row r="88" spans="1:61" s="4" customFormat="1" ht="34.5" customHeight="1" x14ac:dyDescent="0.15">
      <c r="A88" s="74">
        <f t="shared" si="29"/>
        <v>76</v>
      </c>
      <c r="B88" s="80" t="str">
        <f t="shared" si="34"/>
        <v/>
      </c>
      <c r="C88" s="20"/>
      <c r="D88" s="21" t="str">
        <f t="shared" si="35"/>
        <v/>
      </c>
      <c r="E88" s="21" t="str">
        <f t="shared" si="36"/>
        <v/>
      </c>
      <c r="F88" s="133"/>
      <c r="G88" s="22"/>
      <c r="H88" s="22"/>
      <c r="I88" s="151"/>
      <c r="J88" s="22"/>
      <c r="K88" s="22"/>
      <c r="L88" s="22"/>
      <c r="M88" s="23"/>
      <c r="N88" s="24"/>
      <c r="O88" s="156"/>
      <c r="P88" s="24"/>
      <c r="Q88" s="156"/>
      <c r="R88" s="25" t="str">
        <f t="shared" si="37"/>
        <v/>
      </c>
      <c r="S88" s="23"/>
      <c r="T88" s="23"/>
      <c r="U88" s="26" t="str">
        <f t="shared" si="30"/>
        <v/>
      </c>
      <c r="V88" s="27"/>
      <c r="W88" s="28" t="str">
        <f t="shared" si="38"/>
        <v/>
      </c>
      <c r="X88" s="28" t="str">
        <f t="shared" si="39"/>
        <v/>
      </c>
      <c r="Y88" s="154"/>
      <c r="Z88" s="50"/>
      <c r="AA88" s="29"/>
      <c r="AB88" s="154"/>
      <c r="AC88" s="52" t="str">
        <f t="shared" si="40"/>
        <v/>
      </c>
      <c r="AD88" s="30" t="str">
        <f t="shared" si="41"/>
        <v/>
      </c>
      <c r="AE88" s="154"/>
      <c r="AF88" s="60" t="str">
        <f t="shared" si="42"/>
        <v/>
      </c>
      <c r="AG88" s="205"/>
      <c r="AH88" s="151"/>
      <c r="AI88" s="22"/>
      <c r="AJ88" s="62"/>
      <c r="AK88" s="186"/>
      <c r="AL88" s="187"/>
      <c r="AM88" s="186"/>
      <c r="AN88" s="184"/>
      <c r="AO88" s="135"/>
      <c r="AQ88" s="148">
        <f t="shared" si="43"/>
        <v>0</v>
      </c>
      <c r="AR88" s="148">
        <f t="shared" si="44"/>
        <v>0</v>
      </c>
      <c r="AS88" s="148">
        <f t="shared" si="45"/>
        <v>0</v>
      </c>
      <c r="AT88" s="148">
        <f t="shared" si="31"/>
        <v>0</v>
      </c>
      <c r="AU88" s="148" t="b">
        <f t="shared" si="46"/>
        <v>0</v>
      </c>
      <c r="AV88" s="148" t="b">
        <f>AND(F88&gt;=20,F88&lt;=22,J88=※編集不可※選択項目!$E$4)</f>
        <v>0</v>
      </c>
      <c r="AW88" s="148" t="b">
        <f>AND(F88&gt;=40,F88&lt;=49,K88=※編集不可※選択項目!$F$4)</f>
        <v>0</v>
      </c>
      <c r="AX88" s="148">
        <f>IF(AND($C88&lt;&gt;"",AND(AA88&lt;&gt;※編集不可※選択項目!$L$6,AE88="")),1,0)</f>
        <v>0</v>
      </c>
      <c r="AY88" s="148">
        <f>IF(AND($H88&lt;&gt;"",AND(I88=※編集不可※選択項目!$D$4,AG88="")),1,0)</f>
        <v>0</v>
      </c>
      <c r="AZ88" s="148">
        <f t="shared" si="32"/>
        <v>0</v>
      </c>
      <c r="BA88" s="148">
        <f t="shared" si="47"/>
        <v>0</v>
      </c>
      <c r="BB88" s="148">
        <f t="shared" si="48"/>
        <v>0</v>
      </c>
      <c r="BC88" s="148">
        <f t="shared" si="33"/>
        <v>0</v>
      </c>
      <c r="BD88" s="148" t="b">
        <f t="shared" si="49"/>
        <v>1</v>
      </c>
      <c r="BE88" s="148" t="b">
        <f>AND($F88&gt;=20,$F88&lt;=22,$J88&lt;&gt;※編集不可※選択項目!$E$4)</f>
        <v>0</v>
      </c>
      <c r="BF88" s="148" t="b">
        <f>AND($F88&gt;=40,$F88&lt;=49,$K88&lt;&gt;※編集不可※選択項目!$F$4)</f>
        <v>0</v>
      </c>
      <c r="BG88" s="148" t="str">
        <f t="shared" si="50"/>
        <v/>
      </c>
      <c r="BH88" s="8">
        <f t="shared" si="51"/>
        <v>0</v>
      </c>
      <c r="BI88" s="8">
        <f t="shared" si="52"/>
        <v>0</v>
      </c>
    </row>
    <row r="89" spans="1:61" s="4" customFormat="1" ht="34.5" customHeight="1" x14ac:dyDescent="0.15">
      <c r="A89" s="74">
        <f t="shared" si="29"/>
        <v>77</v>
      </c>
      <c r="B89" s="80" t="str">
        <f t="shared" si="34"/>
        <v/>
      </c>
      <c r="C89" s="20"/>
      <c r="D89" s="21" t="str">
        <f t="shared" si="35"/>
        <v/>
      </c>
      <c r="E89" s="21" t="str">
        <f t="shared" si="36"/>
        <v/>
      </c>
      <c r="F89" s="133"/>
      <c r="G89" s="22"/>
      <c r="H89" s="22"/>
      <c r="I89" s="151"/>
      <c r="J89" s="22"/>
      <c r="K89" s="22"/>
      <c r="L89" s="22"/>
      <c r="M89" s="23"/>
      <c r="N89" s="24"/>
      <c r="O89" s="156"/>
      <c r="P89" s="24"/>
      <c r="Q89" s="156"/>
      <c r="R89" s="25" t="str">
        <f t="shared" si="37"/>
        <v/>
      </c>
      <c r="S89" s="23"/>
      <c r="T89" s="23"/>
      <c r="U89" s="26" t="str">
        <f t="shared" si="30"/>
        <v/>
      </c>
      <c r="V89" s="27"/>
      <c r="W89" s="28" t="str">
        <f t="shared" si="38"/>
        <v/>
      </c>
      <c r="X89" s="28" t="str">
        <f t="shared" si="39"/>
        <v/>
      </c>
      <c r="Y89" s="154"/>
      <c r="Z89" s="50"/>
      <c r="AA89" s="29"/>
      <c r="AB89" s="154"/>
      <c r="AC89" s="52" t="str">
        <f t="shared" si="40"/>
        <v/>
      </c>
      <c r="AD89" s="30" t="str">
        <f t="shared" si="41"/>
        <v/>
      </c>
      <c r="AE89" s="154"/>
      <c r="AF89" s="60" t="str">
        <f t="shared" si="42"/>
        <v/>
      </c>
      <c r="AG89" s="205"/>
      <c r="AH89" s="151"/>
      <c r="AI89" s="22"/>
      <c r="AJ89" s="62"/>
      <c r="AK89" s="186"/>
      <c r="AL89" s="187"/>
      <c r="AM89" s="186"/>
      <c r="AN89" s="184"/>
      <c r="AO89" s="135"/>
      <c r="AQ89" s="148">
        <f t="shared" si="43"/>
        <v>0</v>
      </c>
      <c r="AR89" s="148">
        <f t="shared" si="44"/>
        <v>0</v>
      </c>
      <c r="AS89" s="148">
        <f t="shared" si="45"/>
        <v>0</v>
      </c>
      <c r="AT89" s="148">
        <f t="shared" si="31"/>
        <v>0</v>
      </c>
      <c r="AU89" s="148" t="b">
        <f t="shared" si="46"/>
        <v>0</v>
      </c>
      <c r="AV89" s="148" t="b">
        <f>AND(F89&gt;=20,F89&lt;=22,J89=※編集不可※選択項目!$E$4)</f>
        <v>0</v>
      </c>
      <c r="AW89" s="148" t="b">
        <f>AND(F89&gt;=40,F89&lt;=49,K89=※編集不可※選択項目!$F$4)</f>
        <v>0</v>
      </c>
      <c r="AX89" s="148">
        <f>IF(AND($C89&lt;&gt;"",AND(AA89&lt;&gt;※編集不可※選択項目!$L$6,AE89="")),1,0)</f>
        <v>0</v>
      </c>
      <c r="AY89" s="148">
        <f>IF(AND($H89&lt;&gt;"",AND(I89=※編集不可※選択項目!$D$4,AG89="")),1,0)</f>
        <v>0</v>
      </c>
      <c r="AZ89" s="148">
        <f t="shared" si="32"/>
        <v>0</v>
      </c>
      <c r="BA89" s="148">
        <f t="shared" si="47"/>
        <v>0</v>
      </c>
      <c r="BB89" s="148">
        <f t="shared" si="48"/>
        <v>0</v>
      </c>
      <c r="BC89" s="148">
        <f t="shared" si="33"/>
        <v>0</v>
      </c>
      <c r="BD89" s="148" t="b">
        <f t="shared" si="49"/>
        <v>1</v>
      </c>
      <c r="BE89" s="148" t="b">
        <f>AND($F89&gt;=20,$F89&lt;=22,$J89&lt;&gt;※編集不可※選択項目!$E$4)</f>
        <v>0</v>
      </c>
      <c r="BF89" s="148" t="b">
        <f>AND($F89&gt;=40,$F89&lt;=49,$K89&lt;&gt;※編集不可※選択項目!$F$4)</f>
        <v>0</v>
      </c>
      <c r="BG89" s="148" t="str">
        <f t="shared" si="50"/>
        <v/>
      </c>
      <c r="BH89" s="8">
        <f t="shared" si="51"/>
        <v>0</v>
      </c>
      <c r="BI89" s="8">
        <f t="shared" si="52"/>
        <v>0</v>
      </c>
    </row>
    <row r="90" spans="1:61" s="4" customFormat="1" ht="34.5" customHeight="1" x14ac:dyDescent="0.15">
      <c r="A90" s="74">
        <f t="shared" si="29"/>
        <v>78</v>
      </c>
      <c r="B90" s="80" t="str">
        <f t="shared" si="34"/>
        <v/>
      </c>
      <c r="C90" s="20"/>
      <c r="D90" s="21" t="str">
        <f t="shared" si="35"/>
        <v/>
      </c>
      <c r="E90" s="21" t="str">
        <f t="shared" si="36"/>
        <v/>
      </c>
      <c r="F90" s="133"/>
      <c r="G90" s="22"/>
      <c r="H90" s="22"/>
      <c r="I90" s="151"/>
      <c r="J90" s="22"/>
      <c r="K90" s="22"/>
      <c r="L90" s="22"/>
      <c r="M90" s="23"/>
      <c r="N90" s="24"/>
      <c r="O90" s="156"/>
      <c r="P90" s="24"/>
      <c r="Q90" s="156"/>
      <c r="R90" s="25" t="str">
        <f t="shared" si="37"/>
        <v/>
      </c>
      <c r="S90" s="23"/>
      <c r="T90" s="23"/>
      <c r="U90" s="26" t="str">
        <f t="shared" si="30"/>
        <v/>
      </c>
      <c r="V90" s="27"/>
      <c r="W90" s="28" t="str">
        <f t="shared" si="38"/>
        <v/>
      </c>
      <c r="X90" s="28" t="str">
        <f t="shared" si="39"/>
        <v/>
      </c>
      <c r="Y90" s="154"/>
      <c r="Z90" s="50"/>
      <c r="AA90" s="29"/>
      <c r="AB90" s="154"/>
      <c r="AC90" s="52" t="str">
        <f t="shared" si="40"/>
        <v/>
      </c>
      <c r="AD90" s="30" t="str">
        <f t="shared" si="41"/>
        <v/>
      </c>
      <c r="AE90" s="154"/>
      <c r="AF90" s="60" t="str">
        <f t="shared" si="42"/>
        <v/>
      </c>
      <c r="AG90" s="205"/>
      <c r="AH90" s="151"/>
      <c r="AI90" s="22"/>
      <c r="AJ90" s="62"/>
      <c r="AK90" s="186"/>
      <c r="AL90" s="187"/>
      <c r="AM90" s="186"/>
      <c r="AN90" s="184"/>
      <c r="AO90" s="135"/>
      <c r="AQ90" s="148">
        <f t="shared" si="43"/>
        <v>0</v>
      </c>
      <c r="AR90" s="148">
        <f t="shared" si="44"/>
        <v>0</v>
      </c>
      <c r="AS90" s="148">
        <f t="shared" si="45"/>
        <v>0</v>
      </c>
      <c r="AT90" s="148">
        <f t="shared" si="31"/>
        <v>0</v>
      </c>
      <c r="AU90" s="148" t="b">
        <f t="shared" si="46"/>
        <v>0</v>
      </c>
      <c r="AV90" s="148" t="b">
        <f>AND(F90&gt;=20,F90&lt;=22,J90=※編集不可※選択項目!$E$4)</f>
        <v>0</v>
      </c>
      <c r="AW90" s="148" t="b">
        <f>AND(F90&gt;=40,F90&lt;=49,K90=※編集不可※選択項目!$F$4)</f>
        <v>0</v>
      </c>
      <c r="AX90" s="148">
        <f>IF(AND($C90&lt;&gt;"",AND(AA90&lt;&gt;※編集不可※選択項目!$L$6,AE90="")),1,0)</f>
        <v>0</v>
      </c>
      <c r="AY90" s="148">
        <f>IF(AND($H90&lt;&gt;"",AND(I90=※編集不可※選択項目!$D$4,AG90="")),1,0)</f>
        <v>0</v>
      </c>
      <c r="AZ90" s="148">
        <f t="shared" si="32"/>
        <v>0</v>
      </c>
      <c r="BA90" s="148">
        <f t="shared" si="47"/>
        <v>0</v>
      </c>
      <c r="BB90" s="148">
        <f t="shared" si="48"/>
        <v>0</v>
      </c>
      <c r="BC90" s="148">
        <f t="shared" si="33"/>
        <v>0</v>
      </c>
      <c r="BD90" s="148" t="b">
        <f t="shared" si="49"/>
        <v>1</v>
      </c>
      <c r="BE90" s="148" t="b">
        <f>AND($F90&gt;=20,$F90&lt;=22,$J90&lt;&gt;※編集不可※選択項目!$E$4)</f>
        <v>0</v>
      </c>
      <c r="BF90" s="148" t="b">
        <f>AND($F90&gt;=40,$F90&lt;=49,$K90&lt;&gt;※編集不可※選択項目!$F$4)</f>
        <v>0</v>
      </c>
      <c r="BG90" s="148" t="str">
        <f t="shared" si="50"/>
        <v/>
      </c>
      <c r="BH90" s="8">
        <f t="shared" si="51"/>
        <v>0</v>
      </c>
      <c r="BI90" s="8">
        <f t="shared" si="52"/>
        <v>0</v>
      </c>
    </row>
    <row r="91" spans="1:61" s="4" customFormat="1" ht="34.5" customHeight="1" x14ac:dyDescent="0.15">
      <c r="A91" s="74">
        <f t="shared" si="29"/>
        <v>79</v>
      </c>
      <c r="B91" s="80" t="str">
        <f t="shared" si="34"/>
        <v/>
      </c>
      <c r="C91" s="20"/>
      <c r="D91" s="21" t="str">
        <f t="shared" si="35"/>
        <v/>
      </c>
      <c r="E91" s="21" t="str">
        <f t="shared" si="36"/>
        <v/>
      </c>
      <c r="F91" s="133"/>
      <c r="G91" s="22"/>
      <c r="H91" s="22"/>
      <c r="I91" s="151"/>
      <c r="J91" s="22"/>
      <c r="K91" s="22"/>
      <c r="L91" s="22"/>
      <c r="M91" s="23"/>
      <c r="N91" s="24"/>
      <c r="O91" s="156"/>
      <c r="P91" s="24"/>
      <c r="Q91" s="156"/>
      <c r="R91" s="25" t="str">
        <f t="shared" si="37"/>
        <v/>
      </c>
      <c r="S91" s="23"/>
      <c r="T91" s="23"/>
      <c r="U91" s="26" t="str">
        <f t="shared" si="30"/>
        <v/>
      </c>
      <c r="V91" s="27"/>
      <c r="W91" s="28" t="str">
        <f t="shared" si="38"/>
        <v/>
      </c>
      <c r="X91" s="28" t="str">
        <f t="shared" si="39"/>
        <v/>
      </c>
      <c r="Y91" s="154"/>
      <c r="Z91" s="50"/>
      <c r="AA91" s="29"/>
      <c r="AB91" s="154"/>
      <c r="AC91" s="52" t="str">
        <f t="shared" si="40"/>
        <v/>
      </c>
      <c r="AD91" s="30" t="str">
        <f t="shared" si="41"/>
        <v/>
      </c>
      <c r="AE91" s="154"/>
      <c r="AF91" s="60" t="str">
        <f t="shared" si="42"/>
        <v/>
      </c>
      <c r="AG91" s="205"/>
      <c r="AH91" s="151"/>
      <c r="AI91" s="22"/>
      <c r="AJ91" s="62"/>
      <c r="AK91" s="186"/>
      <c r="AL91" s="187"/>
      <c r="AM91" s="186"/>
      <c r="AN91" s="184"/>
      <c r="AO91" s="135"/>
      <c r="AQ91" s="148">
        <f t="shared" si="43"/>
        <v>0</v>
      </c>
      <c r="AR91" s="148">
        <f t="shared" si="44"/>
        <v>0</v>
      </c>
      <c r="AS91" s="148">
        <f t="shared" si="45"/>
        <v>0</v>
      </c>
      <c r="AT91" s="148">
        <f t="shared" si="31"/>
        <v>0</v>
      </c>
      <c r="AU91" s="148" t="b">
        <f t="shared" si="46"/>
        <v>0</v>
      </c>
      <c r="AV91" s="148" t="b">
        <f>AND(F91&gt;=20,F91&lt;=22,J91=※編集不可※選択項目!$E$4)</f>
        <v>0</v>
      </c>
      <c r="AW91" s="148" t="b">
        <f>AND(F91&gt;=40,F91&lt;=49,K91=※編集不可※選択項目!$F$4)</f>
        <v>0</v>
      </c>
      <c r="AX91" s="148">
        <f>IF(AND($C91&lt;&gt;"",AND(AA91&lt;&gt;※編集不可※選択項目!$L$6,AE91="")),1,0)</f>
        <v>0</v>
      </c>
      <c r="AY91" s="148">
        <f>IF(AND($H91&lt;&gt;"",AND(I91=※編集不可※選択項目!$D$4,AG91="")),1,0)</f>
        <v>0</v>
      </c>
      <c r="AZ91" s="148">
        <f t="shared" si="32"/>
        <v>0</v>
      </c>
      <c r="BA91" s="148">
        <f t="shared" si="47"/>
        <v>0</v>
      </c>
      <c r="BB91" s="148">
        <f t="shared" si="48"/>
        <v>0</v>
      </c>
      <c r="BC91" s="148">
        <f t="shared" si="33"/>
        <v>0</v>
      </c>
      <c r="BD91" s="148" t="b">
        <f t="shared" si="49"/>
        <v>1</v>
      </c>
      <c r="BE91" s="148" t="b">
        <f>AND($F91&gt;=20,$F91&lt;=22,$J91&lt;&gt;※編集不可※選択項目!$E$4)</f>
        <v>0</v>
      </c>
      <c r="BF91" s="148" t="b">
        <f>AND($F91&gt;=40,$F91&lt;=49,$K91&lt;&gt;※編集不可※選択項目!$F$4)</f>
        <v>0</v>
      </c>
      <c r="BG91" s="148" t="str">
        <f t="shared" si="50"/>
        <v/>
      </c>
      <c r="BH91" s="8">
        <f t="shared" si="51"/>
        <v>0</v>
      </c>
      <c r="BI91" s="8">
        <f t="shared" si="52"/>
        <v>0</v>
      </c>
    </row>
    <row r="92" spans="1:61" s="4" customFormat="1" ht="34.5" customHeight="1" x14ac:dyDescent="0.15">
      <c r="A92" s="74">
        <f t="shared" si="29"/>
        <v>80</v>
      </c>
      <c r="B92" s="80" t="str">
        <f t="shared" si="34"/>
        <v/>
      </c>
      <c r="C92" s="20"/>
      <c r="D92" s="21" t="str">
        <f t="shared" si="35"/>
        <v/>
      </c>
      <c r="E92" s="21" t="str">
        <f t="shared" si="36"/>
        <v/>
      </c>
      <c r="F92" s="133"/>
      <c r="G92" s="22"/>
      <c r="H92" s="22"/>
      <c r="I92" s="151"/>
      <c r="J92" s="22"/>
      <c r="K92" s="22"/>
      <c r="L92" s="22"/>
      <c r="M92" s="23"/>
      <c r="N92" s="24"/>
      <c r="O92" s="156"/>
      <c r="P92" s="24"/>
      <c r="Q92" s="156"/>
      <c r="R92" s="25" t="str">
        <f t="shared" si="37"/>
        <v/>
      </c>
      <c r="S92" s="23"/>
      <c r="T92" s="23"/>
      <c r="U92" s="26" t="str">
        <f t="shared" si="30"/>
        <v/>
      </c>
      <c r="V92" s="27"/>
      <c r="W92" s="28" t="str">
        <f t="shared" si="38"/>
        <v/>
      </c>
      <c r="X92" s="28" t="str">
        <f t="shared" si="39"/>
        <v/>
      </c>
      <c r="Y92" s="154"/>
      <c r="Z92" s="50"/>
      <c r="AA92" s="29"/>
      <c r="AB92" s="154"/>
      <c r="AC92" s="52" t="str">
        <f t="shared" si="40"/>
        <v/>
      </c>
      <c r="AD92" s="30" t="str">
        <f t="shared" si="41"/>
        <v/>
      </c>
      <c r="AE92" s="154"/>
      <c r="AF92" s="60" t="str">
        <f t="shared" si="42"/>
        <v/>
      </c>
      <c r="AG92" s="205"/>
      <c r="AH92" s="151"/>
      <c r="AI92" s="22"/>
      <c r="AJ92" s="62"/>
      <c r="AK92" s="186"/>
      <c r="AL92" s="187"/>
      <c r="AM92" s="186"/>
      <c r="AN92" s="184"/>
      <c r="AO92" s="135"/>
      <c r="AQ92" s="148">
        <f t="shared" si="43"/>
        <v>0</v>
      </c>
      <c r="AR92" s="148">
        <f t="shared" si="44"/>
        <v>0</v>
      </c>
      <c r="AS92" s="148">
        <f t="shared" si="45"/>
        <v>0</v>
      </c>
      <c r="AT92" s="148">
        <f t="shared" si="31"/>
        <v>0</v>
      </c>
      <c r="AU92" s="148" t="b">
        <f t="shared" si="46"/>
        <v>0</v>
      </c>
      <c r="AV92" s="148" t="b">
        <f>AND(F92&gt;=20,F92&lt;=22,J92=※編集不可※選択項目!$E$4)</f>
        <v>0</v>
      </c>
      <c r="AW92" s="148" t="b">
        <f>AND(F92&gt;=40,F92&lt;=49,K92=※編集不可※選択項目!$F$4)</f>
        <v>0</v>
      </c>
      <c r="AX92" s="148">
        <f>IF(AND($C92&lt;&gt;"",AND(AA92&lt;&gt;※編集不可※選択項目!$L$6,AE92="")),1,0)</f>
        <v>0</v>
      </c>
      <c r="AY92" s="148">
        <f>IF(AND($H92&lt;&gt;"",AND(I92=※編集不可※選択項目!$D$4,AG92="")),1,0)</f>
        <v>0</v>
      </c>
      <c r="AZ92" s="148">
        <f t="shared" si="32"/>
        <v>0</v>
      </c>
      <c r="BA92" s="148">
        <f t="shared" si="47"/>
        <v>0</v>
      </c>
      <c r="BB92" s="148">
        <f t="shared" si="48"/>
        <v>0</v>
      </c>
      <c r="BC92" s="148">
        <f t="shared" si="33"/>
        <v>0</v>
      </c>
      <c r="BD92" s="148" t="b">
        <f t="shared" si="49"/>
        <v>1</v>
      </c>
      <c r="BE92" s="148" t="b">
        <f>AND($F92&gt;=20,$F92&lt;=22,$J92&lt;&gt;※編集不可※選択項目!$E$4)</f>
        <v>0</v>
      </c>
      <c r="BF92" s="148" t="b">
        <f>AND($F92&gt;=40,$F92&lt;=49,$K92&lt;&gt;※編集不可※選択項目!$F$4)</f>
        <v>0</v>
      </c>
      <c r="BG92" s="148" t="str">
        <f t="shared" si="50"/>
        <v/>
      </c>
      <c r="BH92" s="8">
        <f t="shared" si="51"/>
        <v>0</v>
      </c>
      <c r="BI92" s="8">
        <f t="shared" si="52"/>
        <v>0</v>
      </c>
    </row>
    <row r="93" spans="1:61" s="4" customFormat="1" ht="34.5" customHeight="1" x14ac:dyDescent="0.15">
      <c r="A93" s="74">
        <f t="shared" si="29"/>
        <v>81</v>
      </c>
      <c r="B93" s="80" t="str">
        <f t="shared" si="34"/>
        <v/>
      </c>
      <c r="C93" s="20"/>
      <c r="D93" s="21" t="str">
        <f t="shared" si="35"/>
        <v/>
      </c>
      <c r="E93" s="21" t="str">
        <f t="shared" si="36"/>
        <v/>
      </c>
      <c r="F93" s="133"/>
      <c r="G93" s="22"/>
      <c r="H93" s="22"/>
      <c r="I93" s="151"/>
      <c r="J93" s="22"/>
      <c r="K93" s="22"/>
      <c r="L93" s="22"/>
      <c r="M93" s="23"/>
      <c r="N93" s="24"/>
      <c r="O93" s="156"/>
      <c r="P93" s="24"/>
      <c r="Q93" s="156"/>
      <c r="R93" s="25" t="str">
        <f t="shared" si="37"/>
        <v/>
      </c>
      <c r="S93" s="23"/>
      <c r="T93" s="23"/>
      <c r="U93" s="26" t="str">
        <f t="shared" si="30"/>
        <v/>
      </c>
      <c r="V93" s="27"/>
      <c r="W93" s="28" t="str">
        <f t="shared" si="38"/>
        <v/>
      </c>
      <c r="X93" s="28" t="str">
        <f t="shared" si="39"/>
        <v/>
      </c>
      <c r="Y93" s="154"/>
      <c r="Z93" s="50"/>
      <c r="AA93" s="29"/>
      <c r="AB93" s="154"/>
      <c r="AC93" s="52" t="str">
        <f t="shared" si="40"/>
        <v/>
      </c>
      <c r="AD93" s="30" t="str">
        <f t="shared" si="41"/>
        <v/>
      </c>
      <c r="AE93" s="154"/>
      <c r="AF93" s="60" t="str">
        <f t="shared" si="42"/>
        <v/>
      </c>
      <c r="AG93" s="205"/>
      <c r="AH93" s="151"/>
      <c r="AI93" s="22"/>
      <c r="AJ93" s="62"/>
      <c r="AK93" s="186"/>
      <c r="AL93" s="187"/>
      <c r="AM93" s="186"/>
      <c r="AN93" s="184"/>
      <c r="AO93" s="135"/>
      <c r="AQ93" s="148">
        <f t="shared" si="43"/>
        <v>0</v>
      </c>
      <c r="AR93" s="148">
        <f t="shared" si="44"/>
        <v>0</v>
      </c>
      <c r="AS93" s="148">
        <f t="shared" si="45"/>
        <v>0</v>
      </c>
      <c r="AT93" s="148">
        <f t="shared" si="31"/>
        <v>0</v>
      </c>
      <c r="AU93" s="148" t="b">
        <f t="shared" si="46"/>
        <v>0</v>
      </c>
      <c r="AV93" s="148" t="b">
        <f>AND(F93&gt;=20,F93&lt;=22,J93=※編集不可※選択項目!$E$4)</f>
        <v>0</v>
      </c>
      <c r="AW93" s="148" t="b">
        <f>AND(F93&gt;=40,F93&lt;=49,K93=※編集不可※選択項目!$F$4)</f>
        <v>0</v>
      </c>
      <c r="AX93" s="148">
        <f>IF(AND($C93&lt;&gt;"",AND(AA93&lt;&gt;※編集不可※選択項目!$L$6,AE93="")),1,0)</f>
        <v>0</v>
      </c>
      <c r="AY93" s="148">
        <f>IF(AND($H93&lt;&gt;"",AND(I93=※編集不可※選択項目!$D$4,AG93="")),1,0)</f>
        <v>0</v>
      </c>
      <c r="AZ93" s="148">
        <f t="shared" si="32"/>
        <v>0</v>
      </c>
      <c r="BA93" s="148">
        <f t="shared" si="47"/>
        <v>0</v>
      </c>
      <c r="BB93" s="148">
        <f t="shared" si="48"/>
        <v>0</v>
      </c>
      <c r="BC93" s="148">
        <f t="shared" si="33"/>
        <v>0</v>
      </c>
      <c r="BD93" s="148" t="b">
        <f t="shared" si="49"/>
        <v>1</v>
      </c>
      <c r="BE93" s="148" t="b">
        <f>AND($F93&gt;=20,$F93&lt;=22,$J93&lt;&gt;※編集不可※選択項目!$E$4)</f>
        <v>0</v>
      </c>
      <c r="BF93" s="148" t="b">
        <f>AND($F93&gt;=40,$F93&lt;=49,$K93&lt;&gt;※編集不可※選択項目!$F$4)</f>
        <v>0</v>
      </c>
      <c r="BG93" s="148" t="str">
        <f t="shared" si="50"/>
        <v/>
      </c>
      <c r="BH93" s="8">
        <f t="shared" si="51"/>
        <v>0</v>
      </c>
      <c r="BI93" s="8">
        <f t="shared" si="52"/>
        <v>0</v>
      </c>
    </row>
    <row r="94" spans="1:61" s="4" customFormat="1" ht="34.5" customHeight="1" x14ac:dyDescent="0.15">
      <c r="A94" s="74">
        <f t="shared" si="29"/>
        <v>82</v>
      </c>
      <c r="B94" s="80" t="str">
        <f t="shared" si="34"/>
        <v/>
      </c>
      <c r="C94" s="20"/>
      <c r="D94" s="21" t="str">
        <f t="shared" si="35"/>
        <v/>
      </c>
      <c r="E94" s="21" t="str">
        <f t="shared" si="36"/>
        <v/>
      </c>
      <c r="F94" s="133"/>
      <c r="G94" s="22"/>
      <c r="H94" s="22"/>
      <c r="I94" s="151"/>
      <c r="J94" s="22"/>
      <c r="K94" s="22"/>
      <c r="L94" s="22"/>
      <c r="M94" s="23"/>
      <c r="N94" s="24"/>
      <c r="O94" s="156"/>
      <c r="P94" s="24"/>
      <c r="Q94" s="156"/>
      <c r="R94" s="25" t="str">
        <f t="shared" si="37"/>
        <v/>
      </c>
      <c r="S94" s="23"/>
      <c r="T94" s="23"/>
      <c r="U94" s="26" t="str">
        <f t="shared" si="30"/>
        <v/>
      </c>
      <c r="V94" s="27"/>
      <c r="W94" s="28" t="str">
        <f t="shared" si="38"/>
        <v/>
      </c>
      <c r="X94" s="28" t="str">
        <f t="shared" si="39"/>
        <v/>
      </c>
      <c r="Y94" s="154"/>
      <c r="Z94" s="50"/>
      <c r="AA94" s="29"/>
      <c r="AB94" s="154"/>
      <c r="AC94" s="52" t="str">
        <f t="shared" si="40"/>
        <v/>
      </c>
      <c r="AD94" s="30" t="str">
        <f t="shared" si="41"/>
        <v/>
      </c>
      <c r="AE94" s="154"/>
      <c r="AF94" s="60" t="str">
        <f t="shared" si="42"/>
        <v/>
      </c>
      <c r="AG94" s="205"/>
      <c r="AH94" s="151"/>
      <c r="AI94" s="22"/>
      <c r="AJ94" s="62"/>
      <c r="AK94" s="186"/>
      <c r="AL94" s="187"/>
      <c r="AM94" s="186"/>
      <c r="AN94" s="184"/>
      <c r="AO94" s="135"/>
      <c r="AQ94" s="148">
        <f t="shared" si="43"/>
        <v>0</v>
      </c>
      <c r="AR94" s="148">
        <f t="shared" si="44"/>
        <v>0</v>
      </c>
      <c r="AS94" s="148">
        <f t="shared" si="45"/>
        <v>0</v>
      </c>
      <c r="AT94" s="148">
        <f t="shared" si="31"/>
        <v>0</v>
      </c>
      <c r="AU94" s="148" t="b">
        <f t="shared" si="46"/>
        <v>0</v>
      </c>
      <c r="AV94" s="148" t="b">
        <f>AND(F94&gt;=20,F94&lt;=22,J94=※編集不可※選択項目!$E$4)</f>
        <v>0</v>
      </c>
      <c r="AW94" s="148" t="b">
        <f>AND(F94&gt;=40,F94&lt;=49,K94=※編集不可※選択項目!$F$4)</f>
        <v>0</v>
      </c>
      <c r="AX94" s="148">
        <f>IF(AND($C94&lt;&gt;"",AND(AA94&lt;&gt;※編集不可※選択項目!$L$6,AE94="")),1,0)</f>
        <v>0</v>
      </c>
      <c r="AY94" s="148">
        <f>IF(AND($H94&lt;&gt;"",AND(I94=※編集不可※選択項目!$D$4,AG94="")),1,0)</f>
        <v>0</v>
      </c>
      <c r="AZ94" s="148">
        <f t="shared" si="32"/>
        <v>0</v>
      </c>
      <c r="BA94" s="148">
        <f t="shared" si="47"/>
        <v>0</v>
      </c>
      <c r="BB94" s="148">
        <f t="shared" si="48"/>
        <v>0</v>
      </c>
      <c r="BC94" s="148">
        <f t="shared" si="33"/>
        <v>0</v>
      </c>
      <c r="BD94" s="148" t="b">
        <f t="shared" si="49"/>
        <v>1</v>
      </c>
      <c r="BE94" s="148" t="b">
        <f>AND($F94&gt;=20,$F94&lt;=22,$J94&lt;&gt;※編集不可※選択項目!$E$4)</f>
        <v>0</v>
      </c>
      <c r="BF94" s="148" t="b">
        <f>AND($F94&gt;=40,$F94&lt;=49,$K94&lt;&gt;※編集不可※選択項目!$F$4)</f>
        <v>0</v>
      </c>
      <c r="BG94" s="148" t="str">
        <f t="shared" si="50"/>
        <v/>
      </c>
      <c r="BH94" s="8">
        <f t="shared" si="51"/>
        <v>0</v>
      </c>
      <c r="BI94" s="8">
        <f t="shared" si="52"/>
        <v>0</v>
      </c>
    </row>
    <row r="95" spans="1:61" s="4" customFormat="1" ht="34.5" customHeight="1" x14ac:dyDescent="0.15">
      <c r="A95" s="74">
        <f t="shared" si="29"/>
        <v>83</v>
      </c>
      <c r="B95" s="80" t="str">
        <f t="shared" si="34"/>
        <v/>
      </c>
      <c r="C95" s="20"/>
      <c r="D95" s="21" t="str">
        <f t="shared" si="35"/>
        <v/>
      </c>
      <c r="E95" s="21" t="str">
        <f t="shared" si="36"/>
        <v/>
      </c>
      <c r="F95" s="133"/>
      <c r="G95" s="22"/>
      <c r="H95" s="22"/>
      <c r="I95" s="151"/>
      <c r="J95" s="22"/>
      <c r="K95" s="22"/>
      <c r="L95" s="22"/>
      <c r="M95" s="23"/>
      <c r="N95" s="24"/>
      <c r="O95" s="156"/>
      <c r="P95" s="24"/>
      <c r="Q95" s="156"/>
      <c r="R95" s="25" t="str">
        <f t="shared" si="37"/>
        <v/>
      </c>
      <c r="S95" s="23"/>
      <c r="T95" s="23"/>
      <c r="U95" s="26" t="str">
        <f t="shared" si="30"/>
        <v/>
      </c>
      <c r="V95" s="27"/>
      <c r="W95" s="28" t="str">
        <f t="shared" si="38"/>
        <v/>
      </c>
      <c r="X95" s="28" t="str">
        <f t="shared" si="39"/>
        <v/>
      </c>
      <c r="Y95" s="154"/>
      <c r="Z95" s="50"/>
      <c r="AA95" s="29"/>
      <c r="AB95" s="154"/>
      <c r="AC95" s="52" t="str">
        <f t="shared" si="40"/>
        <v/>
      </c>
      <c r="AD95" s="30" t="str">
        <f t="shared" si="41"/>
        <v/>
      </c>
      <c r="AE95" s="154"/>
      <c r="AF95" s="60" t="str">
        <f t="shared" si="42"/>
        <v/>
      </c>
      <c r="AG95" s="205"/>
      <c r="AH95" s="151"/>
      <c r="AI95" s="22"/>
      <c r="AJ95" s="62"/>
      <c r="AK95" s="186"/>
      <c r="AL95" s="187"/>
      <c r="AM95" s="186"/>
      <c r="AN95" s="184"/>
      <c r="AO95" s="135"/>
      <c r="AQ95" s="148">
        <f t="shared" si="43"/>
        <v>0</v>
      </c>
      <c r="AR95" s="148">
        <f t="shared" si="44"/>
        <v>0</v>
      </c>
      <c r="AS95" s="148">
        <f t="shared" si="45"/>
        <v>0</v>
      </c>
      <c r="AT95" s="148">
        <f t="shared" si="31"/>
        <v>0</v>
      </c>
      <c r="AU95" s="148" t="b">
        <f t="shared" si="46"/>
        <v>0</v>
      </c>
      <c r="AV95" s="148" t="b">
        <f>AND(F95&gt;=20,F95&lt;=22,J95=※編集不可※選択項目!$E$4)</f>
        <v>0</v>
      </c>
      <c r="AW95" s="148" t="b">
        <f>AND(F95&gt;=40,F95&lt;=49,K95=※編集不可※選択項目!$F$4)</f>
        <v>0</v>
      </c>
      <c r="AX95" s="148">
        <f>IF(AND($C95&lt;&gt;"",AND(AA95&lt;&gt;※編集不可※選択項目!$L$6,AE95="")),1,0)</f>
        <v>0</v>
      </c>
      <c r="AY95" s="148">
        <f>IF(AND($H95&lt;&gt;"",AND(I95=※編集不可※選択項目!$D$4,AG95="")),1,0)</f>
        <v>0</v>
      </c>
      <c r="AZ95" s="148">
        <f t="shared" si="32"/>
        <v>0</v>
      </c>
      <c r="BA95" s="148">
        <f t="shared" si="47"/>
        <v>0</v>
      </c>
      <c r="BB95" s="148">
        <f t="shared" si="48"/>
        <v>0</v>
      </c>
      <c r="BC95" s="148">
        <f t="shared" si="33"/>
        <v>0</v>
      </c>
      <c r="BD95" s="148" t="b">
        <f t="shared" si="49"/>
        <v>1</v>
      </c>
      <c r="BE95" s="148" t="b">
        <f>AND($F95&gt;=20,$F95&lt;=22,$J95&lt;&gt;※編集不可※選択項目!$E$4)</f>
        <v>0</v>
      </c>
      <c r="BF95" s="148" t="b">
        <f>AND($F95&gt;=40,$F95&lt;=49,$K95&lt;&gt;※編集不可※選択項目!$F$4)</f>
        <v>0</v>
      </c>
      <c r="BG95" s="148" t="str">
        <f t="shared" si="50"/>
        <v/>
      </c>
      <c r="BH95" s="8">
        <f t="shared" si="51"/>
        <v>0</v>
      </c>
      <c r="BI95" s="8">
        <f t="shared" si="52"/>
        <v>0</v>
      </c>
    </row>
    <row r="96" spans="1:61" s="4" customFormat="1" ht="34.5" customHeight="1" x14ac:dyDescent="0.15">
      <c r="A96" s="74">
        <f t="shared" si="29"/>
        <v>84</v>
      </c>
      <c r="B96" s="80" t="str">
        <f t="shared" si="34"/>
        <v/>
      </c>
      <c r="C96" s="20"/>
      <c r="D96" s="21" t="str">
        <f t="shared" si="35"/>
        <v/>
      </c>
      <c r="E96" s="21" t="str">
        <f t="shared" si="36"/>
        <v/>
      </c>
      <c r="F96" s="133"/>
      <c r="G96" s="22"/>
      <c r="H96" s="22"/>
      <c r="I96" s="151"/>
      <c r="J96" s="22"/>
      <c r="K96" s="22"/>
      <c r="L96" s="22"/>
      <c r="M96" s="23"/>
      <c r="N96" s="24"/>
      <c r="O96" s="156"/>
      <c r="P96" s="24"/>
      <c r="Q96" s="156"/>
      <c r="R96" s="25" t="str">
        <f t="shared" si="37"/>
        <v/>
      </c>
      <c r="S96" s="23"/>
      <c r="T96" s="23"/>
      <c r="U96" s="26" t="str">
        <f t="shared" si="30"/>
        <v/>
      </c>
      <c r="V96" s="27"/>
      <c r="W96" s="28" t="str">
        <f t="shared" si="38"/>
        <v/>
      </c>
      <c r="X96" s="28" t="str">
        <f t="shared" si="39"/>
        <v/>
      </c>
      <c r="Y96" s="154"/>
      <c r="Z96" s="50"/>
      <c r="AA96" s="29"/>
      <c r="AB96" s="154"/>
      <c r="AC96" s="52" t="str">
        <f t="shared" si="40"/>
        <v/>
      </c>
      <c r="AD96" s="30" t="str">
        <f t="shared" si="41"/>
        <v/>
      </c>
      <c r="AE96" s="154"/>
      <c r="AF96" s="60" t="str">
        <f t="shared" si="42"/>
        <v/>
      </c>
      <c r="AG96" s="205"/>
      <c r="AH96" s="151"/>
      <c r="AI96" s="22"/>
      <c r="AJ96" s="62"/>
      <c r="AK96" s="186"/>
      <c r="AL96" s="187"/>
      <c r="AM96" s="186"/>
      <c r="AN96" s="184"/>
      <c r="AO96" s="135"/>
      <c r="AQ96" s="148">
        <f t="shared" si="43"/>
        <v>0</v>
      </c>
      <c r="AR96" s="148">
        <f t="shared" si="44"/>
        <v>0</v>
      </c>
      <c r="AS96" s="148">
        <f t="shared" si="45"/>
        <v>0</v>
      </c>
      <c r="AT96" s="148">
        <f t="shared" si="31"/>
        <v>0</v>
      </c>
      <c r="AU96" s="148" t="b">
        <f t="shared" si="46"/>
        <v>0</v>
      </c>
      <c r="AV96" s="148" t="b">
        <f>AND(F96&gt;=20,F96&lt;=22,J96=※編集不可※選択項目!$E$4)</f>
        <v>0</v>
      </c>
      <c r="AW96" s="148" t="b">
        <f>AND(F96&gt;=40,F96&lt;=49,K96=※編集不可※選択項目!$F$4)</f>
        <v>0</v>
      </c>
      <c r="AX96" s="148">
        <f>IF(AND($C96&lt;&gt;"",AND(AA96&lt;&gt;※編集不可※選択項目!$L$6,AE96="")),1,0)</f>
        <v>0</v>
      </c>
      <c r="AY96" s="148">
        <f>IF(AND($H96&lt;&gt;"",AND(I96=※編集不可※選択項目!$D$4,AG96="")),1,0)</f>
        <v>0</v>
      </c>
      <c r="AZ96" s="148">
        <f t="shared" si="32"/>
        <v>0</v>
      </c>
      <c r="BA96" s="148">
        <f t="shared" si="47"/>
        <v>0</v>
      </c>
      <c r="BB96" s="148">
        <f t="shared" si="48"/>
        <v>0</v>
      </c>
      <c r="BC96" s="148">
        <f t="shared" si="33"/>
        <v>0</v>
      </c>
      <c r="BD96" s="148" t="b">
        <f t="shared" si="49"/>
        <v>1</v>
      </c>
      <c r="BE96" s="148" t="b">
        <f>AND($F96&gt;=20,$F96&lt;=22,$J96&lt;&gt;※編集不可※選択項目!$E$4)</f>
        <v>0</v>
      </c>
      <c r="BF96" s="148" t="b">
        <f>AND($F96&gt;=40,$F96&lt;=49,$K96&lt;&gt;※編集不可※選択項目!$F$4)</f>
        <v>0</v>
      </c>
      <c r="BG96" s="148" t="str">
        <f t="shared" si="50"/>
        <v/>
      </c>
      <c r="BH96" s="8">
        <f t="shared" si="51"/>
        <v>0</v>
      </c>
      <c r="BI96" s="8">
        <f t="shared" si="52"/>
        <v>0</v>
      </c>
    </row>
    <row r="97" spans="1:61" s="4" customFormat="1" ht="34.5" customHeight="1" x14ac:dyDescent="0.15">
      <c r="A97" s="74">
        <f t="shared" si="29"/>
        <v>85</v>
      </c>
      <c r="B97" s="80" t="str">
        <f t="shared" si="34"/>
        <v/>
      </c>
      <c r="C97" s="20"/>
      <c r="D97" s="21" t="str">
        <f t="shared" si="35"/>
        <v/>
      </c>
      <c r="E97" s="21" t="str">
        <f t="shared" si="36"/>
        <v/>
      </c>
      <c r="F97" s="133"/>
      <c r="G97" s="22"/>
      <c r="H97" s="22"/>
      <c r="I97" s="151"/>
      <c r="J97" s="22"/>
      <c r="K97" s="22"/>
      <c r="L97" s="22"/>
      <c r="M97" s="23"/>
      <c r="N97" s="24"/>
      <c r="O97" s="156"/>
      <c r="P97" s="24"/>
      <c r="Q97" s="156"/>
      <c r="R97" s="25" t="str">
        <f t="shared" si="37"/>
        <v/>
      </c>
      <c r="S97" s="23"/>
      <c r="T97" s="23"/>
      <c r="U97" s="26" t="str">
        <f t="shared" si="30"/>
        <v/>
      </c>
      <c r="V97" s="27"/>
      <c r="W97" s="28" t="str">
        <f t="shared" si="38"/>
        <v/>
      </c>
      <c r="X97" s="28" t="str">
        <f t="shared" si="39"/>
        <v/>
      </c>
      <c r="Y97" s="154"/>
      <c r="Z97" s="50"/>
      <c r="AA97" s="29"/>
      <c r="AB97" s="154"/>
      <c r="AC97" s="52" t="str">
        <f t="shared" si="40"/>
        <v/>
      </c>
      <c r="AD97" s="30" t="str">
        <f t="shared" si="41"/>
        <v/>
      </c>
      <c r="AE97" s="154"/>
      <c r="AF97" s="60" t="str">
        <f t="shared" si="42"/>
        <v/>
      </c>
      <c r="AG97" s="205"/>
      <c r="AH97" s="151"/>
      <c r="AI97" s="22"/>
      <c r="AJ97" s="62"/>
      <c r="AK97" s="186"/>
      <c r="AL97" s="187"/>
      <c r="AM97" s="186"/>
      <c r="AN97" s="184"/>
      <c r="AO97" s="135"/>
      <c r="AQ97" s="148">
        <f t="shared" si="43"/>
        <v>0</v>
      </c>
      <c r="AR97" s="148">
        <f t="shared" si="44"/>
        <v>0</v>
      </c>
      <c r="AS97" s="148">
        <f t="shared" si="45"/>
        <v>0</v>
      </c>
      <c r="AT97" s="148">
        <f t="shared" si="31"/>
        <v>0</v>
      </c>
      <c r="AU97" s="148" t="b">
        <f t="shared" si="46"/>
        <v>0</v>
      </c>
      <c r="AV97" s="148" t="b">
        <f>AND(F97&gt;=20,F97&lt;=22,J97=※編集不可※選択項目!$E$4)</f>
        <v>0</v>
      </c>
      <c r="AW97" s="148" t="b">
        <f>AND(F97&gt;=40,F97&lt;=49,K97=※編集不可※選択項目!$F$4)</f>
        <v>0</v>
      </c>
      <c r="AX97" s="148">
        <f>IF(AND($C97&lt;&gt;"",AND(AA97&lt;&gt;※編集不可※選択項目!$L$6,AE97="")),1,0)</f>
        <v>0</v>
      </c>
      <c r="AY97" s="148">
        <f>IF(AND($H97&lt;&gt;"",AND(I97=※編集不可※選択項目!$D$4,AG97="")),1,0)</f>
        <v>0</v>
      </c>
      <c r="AZ97" s="148">
        <f t="shared" si="32"/>
        <v>0</v>
      </c>
      <c r="BA97" s="148">
        <f t="shared" si="47"/>
        <v>0</v>
      </c>
      <c r="BB97" s="148">
        <f t="shared" si="48"/>
        <v>0</v>
      </c>
      <c r="BC97" s="148">
        <f t="shared" si="33"/>
        <v>0</v>
      </c>
      <c r="BD97" s="148" t="b">
        <f t="shared" si="49"/>
        <v>1</v>
      </c>
      <c r="BE97" s="148" t="b">
        <f>AND($F97&gt;=20,$F97&lt;=22,$J97&lt;&gt;※編集不可※選択項目!$E$4)</f>
        <v>0</v>
      </c>
      <c r="BF97" s="148" t="b">
        <f>AND($F97&gt;=40,$F97&lt;=49,$K97&lt;&gt;※編集不可※選択項目!$F$4)</f>
        <v>0</v>
      </c>
      <c r="BG97" s="148" t="str">
        <f t="shared" si="50"/>
        <v/>
      </c>
      <c r="BH97" s="8">
        <f t="shared" si="51"/>
        <v>0</v>
      </c>
      <c r="BI97" s="8">
        <f t="shared" si="52"/>
        <v>0</v>
      </c>
    </row>
    <row r="98" spans="1:61" s="4" customFormat="1" ht="34.5" customHeight="1" x14ac:dyDescent="0.15">
      <c r="A98" s="74">
        <f t="shared" si="29"/>
        <v>86</v>
      </c>
      <c r="B98" s="80" t="str">
        <f t="shared" si="34"/>
        <v/>
      </c>
      <c r="C98" s="20"/>
      <c r="D98" s="21" t="str">
        <f t="shared" si="35"/>
        <v/>
      </c>
      <c r="E98" s="21" t="str">
        <f t="shared" si="36"/>
        <v/>
      </c>
      <c r="F98" s="133"/>
      <c r="G98" s="22"/>
      <c r="H98" s="22"/>
      <c r="I98" s="151"/>
      <c r="J98" s="22"/>
      <c r="K98" s="22"/>
      <c r="L98" s="22"/>
      <c r="M98" s="23"/>
      <c r="N98" s="24"/>
      <c r="O98" s="156"/>
      <c r="P98" s="24"/>
      <c r="Q98" s="156"/>
      <c r="R98" s="25" t="str">
        <f t="shared" si="37"/>
        <v/>
      </c>
      <c r="S98" s="23"/>
      <c r="T98" s="23"/>
      <c r="U98" s="26" t="str">
        <f t="shared" si="30"/>
        <v/>
      </c>
      <c r="V98" s="27"/>
      <c r="W98" s="28" t="str">
        <f t="shared" si="38"/>
        <v/>
      </c>
      <c r="X98" s="28" t="str">
        <f t="shared" si="39"/>
        <v/>
      </c>
      <c r="Y98" s="154"/>
      <c r="Z98" s="50"/>
      <c r="AA98" s="29"/>
      <c r="AB98" s="154"/>
      <c r="AC98" s="52" t="str">
        <f t="shared" si="40"/>
        <v/>
      </c>
      <c r="AD98" s="30" t="str">
        <f t="shared" si="41"/>
        <v/>
      </c>
      <c r="AE98" s="154"/>
      <c r="AF98" s="60" t="str">
        <f t="shared" si="42"/>
        <v/>
      </c>
      <c r="AG98" s="205"/>
      <c r="AH98" s="151"/>
      <c r="AI98" s="22"/>
      <c r="AJ98" s="62"/>
      <c r="AK98" s="186"/>
      <c r="AL98" s="187"/>
      <c r="AM98" s="186"/>
      <c r="AN98" s="184"/>
      <c r="AO98" s="135"/>
      <c r="AQ98" s="148">
        <f t="shared" si="43"/>
        <v>0</v>
      </c>
      <c r="AR98" s="148">
        <f t="shared" si="44"/>
        <v>0</v>
      </c>
      <c r="AS98" s="148">
        <f t="shared" si="45"/>
        <v>0</v>
      </c>
      <c r="AT98" s="148">
        <f t="shared" si="31"/>
        <v>0</v>
      </c>
      <c r="AU98" s="148" t="b">
        <f t="shared" si="46"/>
        <v>0</v>
      </c>
      <c r="AV98" s="148" t="b">
        <f>AND(F98&gt;=20,F98&lt;=22,J98=※編集不可※選択項目!$E$4)</f>
        <v>0</v>
      </c>
      <c r="AW98" s="148" t="b">
        <f>AND(F98&gt;=40,F98&lt;=49,K98=※編集不可※選択項目!$F$4)</f>
        <v>0</v>
      </c>
      <c r="AX98" s="148">
        <f>IF(AND($C98&lt;&gt;"",AND(AA98&lt;&gt;※編集不可※選択項目!$L$6,AE98="")),1,0)</f>
        <v>0</v>
      </c>
      <c r="AY98" s="148">
        <f>IF(AND($H98&lt;&gt;"",AND(I98=※編集不可※選択項目!$D$4,AG98="")),1,0)</f>
        <v>0</v>
      </c>
      <c r="AZ98" s="148">
        <f t="shared" si="32"/>
        <v>0</v>
      </c>
      <c r="BA98" s="148">
        <f t="shared" si="47"/>
        <v>0</v>
      </c>
      <c r="BB98" s="148">
        <f t="shared" si="48"/>
        <v>0</v>
      </c>
      <c r="BC98" s="148">
        <f t="shared" si="33"/>
        <v>0</v>
      </c>
      <c r="BD98" s="148" t="b">
        <f t="shared" si="49"/>
        <v>1</v>
      </c>
      <c r="BE98" s="148" t="b">
        <f>AND($F98&gt;=20,$F98&lt;=22,$J98&lt;&gt;※編集不可※選択項目!$E$4)</f>
        <v>0</v>
      </c>
      <c r="BF98" s="148" t="b">
        <f>AND($F98&gt;=40,$F98&lt;=49,$K98&lt;&gt;※編集不可※選択項目!$F$4)</f>
        <v>0</v>
      </c>
      <c r="BG98" s="148" t="str">
        <f t="shared" si="50"/>
        <v/>
      </c>
      <c r="BH98" s="8">
        <f t="shared" si="51"/>
        <v>0</v>
      </c>
      <c r="BI98" s="8">
        <f t="shared" si="52"/>
        <v>0</v>
      </c>
    </row>
    <row r="99" spans="1:61" s="4" customFormat="1" ht="34.5" customHeight="1" x14ac:dyDescent="0.15">
      <c r="A99" s="74">
        <f t="shared" si="29"/>
        <v>87</v>
      </c>
      <c r="B99" s="80" t="str">
        <f t="shared" si="34"/>
        <v/>
      </c>
      <c r="C99" s="20"/>
      <c r="D99" s="21" t="str">
        <f t="shared" si="35"/>
        <v/>
      </c>
      <c r="E99" s="21" t="str">
        <f t="shared" si="36"/>
        <v/>
      </c>
      <c r="F99" s="133"/>
      <c r="G99" s="22"/>
      <c r="H99" s="22"/>
      <c r="I99" s="151"/>
      <c r="J99" s="22"/>
      <c r="K99" s="22"/>
      <c r="L99" s="22"/>
      <c r="M99" s="23"/>
      <c r="N99" s="24"/>
      <c r="O99" s="156"/>
      <c r="P99" s="24"/>
      <c r="Q99" s="156"/>
      <c r="R99" s="25" t="str">
        <f t="shared" si="37"/>
        <v/>
      </c>
      <c r="S99" s="23"/>
      <c r="T99" s="23"/>
      <c r="U99" s="26" t="str">
        <f t="shared" si="30"/>
        <v/>
      </c>
      <c r="V99" s="27"/>
      <c r="W99" s="28" t="str">
        <f t="shared" si="38"/>
        <v/>
      </c>
      <c r="X99" s="28" t="str">
        <f t="shared" si="39"/>
        <v/>
      </c>
      <c r="Y99" s="154"/>
      <c r="Z99" s="50"/>
      <c r="AA99" s="29"/>
      <c r="AB99" s="154"/>
      <c r="AC99" s="52" t="str">
        <f t="shared" si="40"/>
        <v/>
      </c>
      <c r="AD99" s="30" t="str">
        <f t="shared" si="41"/>
        <v/>
      </c>
      <c r="AE99" s="154"/>
      <c r="AF99" s="60" t="str">
        <f t="shared" si="42"/>
        <v/>
      </c>
      <c r="AG99" s="205"/>
      <c r="AH99" s="151"/>
      <c r="AI99" s="22"/>
      <c r="AJ99" s="62"/>
      <c r="AK99" s="186"/>
      <c r="AL99" s="187"/>
      <c r="AM99" s="186"/>
      <c r="AN99" s="184"/>
      <c r="AO99" s="135"/>
      <c r="AQ99" s="148">
        <f t="shared" si="43"/>
        <v>0</v>
      </c>
      <c r="AR99" s="148">
        <f t="shared" si="44"/>
        <v>0</v>
      </c>
      <c r="AS99" s="148">
        <f t="shared" si="45"/>
        <v>0</v>
      </c>
      <c r="AT99" s="148">
        <f t="shared" si="31"/>
        <v>0</v>
      </c>
      <c r="AU99" s="148" t="b">
        <f t="shared" si="46"/>
        <v>0</v>
      </c>
      <c r="AV99" s="148" t="b">
        <f>AND(F99&gt;=20,F99&lt;=22,J99=※編集不可※選択項目!$E$4)</f>
        <v>0</v>
      </c>
      <c r="AW99" s="148" t="b">
        <f>AND(F99&gt;=40,F99&lt;=49,K99=※編集不可※選択項目!$F$4)</f>
        <v>0</v>
      </c>
      <c r="AX99" s="148">
        <f>IF(AND($C99&lt;&gt;"",AND(AA99&lt;&gt;※編集不可※選択項目!$L$6,AE99="")),1,0)</f>
        <v>0</v>
      </c>
      <c r="AY99" s="148">
        <f>IF(AND($H99&lt;&gt;"",AND(I99=※編集不可※選択項目!$D$4,AG99="")),1,0)</f>
        <v>0</v>
      </c>
      <c r="AZ99" s="148">
        <f t="shared" si="32"/>
        <v>0</v>
      </c>
      <c r="BA99" s="148">
        <f t="shared" si="47"/>
        <v>0</v>
      </c>
      <c r="BB99" s="148">
        <f t="shared" si="48"/>
        <v>0</v>
      </c>
      <c r="BC99" s="148">
        <f t="shared" si="33"/>
        <v>0</v>
      </c>
      <c r="BD99" s="148" t="b">
        <f t="shared" si="49"/>
        <v>1</v>
      </c>
      <c r="BE99" s="148" t="b">
        <f>AND($F99&gt;=20,$F99&lt;=22,$J99&lt;&gt;※編集不可※選択項目!$E$4)</f>
        <v>0</v>
      </c>
      <c r="BF99" s="148" t="b">
        <f>AND($F99&gt;=40,$F99&lt;=49,$K99&lt;&gt;※編集不可※選択項目!$F$4)</f>
        <v>0</v>
      </c>
      <c r="BG99" s="148" t="str">
        <f t="shared" si="50"/>
        <v/>
      </c>
      <c r="BH99" s="8">
        <f t="shared" si="51"/>
        <v>0</v>
      </c>
      <c r="BI99" s="8">
        <f t="shared" si="52"/>
        <v>0</v>
      </c>
    </row>
    <row r="100" spans="1:61" s="4" customFormat="1" ht="34.5" customHeight="1" x14ac:dyDescent="0.15">
      <c r="A100" s="74">
        <f t="shared" si="29"/>
        <v>88</v>
      </c>
      <c r="B100" s="80" t="str">
        <f t="shared" si="34"/>
        <v/>
      </c>
      <c r="C100" s="20"/>
      <c r="D100" s="21" t="str">
        <f t="shared" si="35"/>
        <v/>
      </c>
      <c r="E100" s="21" t="str">
        <f t="shared" si="36"/>
        <v/>
      </c>
      <c r="F100" s="133"/>
      <c r="G100" s="22"/>
      <c r="H100" s="22"/>
      <c r="I100" s="151"/>
      <c r="J100" s="22"/>
      <c r="K100" s="22"/>
      <c r="L100" s="22"/>
      <c r="M100" s="23"/>
      <c r="N100" s="24"/>
      <c r="O100" s="156"/>
      <c r="P100" s="24"/>
      <c r="Q100" s="156"/>
      <c r="R100" s="25" t="str">
        <f t="shared" si="37"/>
        <v/>
      </c>
      <c r="S100" s="23"/>
      <c r="T100" s="23"/>
      <c r="U100" s="26" t="str">
        <f t="shared" si="30"/>
        <v/>
      </c>
      <c r="V100" s="27"/>
      <c r="W100" s="28" t="str">
        <f t="shared" si="38"/>
        <v/>
      </c>
      <c r="X100" s="28" t="str">
        <f t="shared" si="39"/>
        <v/>
      </c>
      <c r="Y100" s="154"/>
      <c r="Z100" s="50"/>
      <c r="AA100" s="29"/>
      <c r="AB100" s="154"/>
      <c r="AC100" s="52" t="str">
        <f t="shared" si="40"/>
        <v/>
      </c>
      <c r="AD100" s="30" t="str">
        <f t="shared" si="41"/>
        <v/>
      </c>
      <c r="AE100" s="154"/>
      <c r="AF100" s="60" t="str">
        <f t="shared" si="42"/>
        <v/>
      </c>
      <c r="AG100" s="205"/>
      <c r="AH100" s="151"/>
      <c r="AI100" s="22"/>
      <c r="AJ100" s="62"/>
      <c r="AK100" s="186"/>
      <c r="AL100" s="187"/>
      <c r="AM100" s="186"/>
      <c r="AN100" s="184"/>
      <c r="AO100" s="135"/>
      <c r="AQ100" s="148">
        <f t="shared" si="43"/>
        <v>0</v>
      </c>
      <c r="AR100" s="148">
        <f t="shared" si="44"/>
        <v>0</v>
      </c>
      <c r="AS100" s="148">
        <f t="shared" si="45"/>
        <v>0</v>
      </c>
      <c r="AT100" s="148">
        <f t="shared" si="31"/>
        <v>0</v>
      </c>
      <c r="AU100" s="148" t="b">
        <f t="shared" si="46"/>
        <v>0</v>
      </c>
      <c r="AV100" s="148" t="b">
        <f>AND(F100&gt;=20,F100&lt;=22,J100=※編集不可※選択項目!$E$4)</f>
        <v>0</v>
      </c>
      <c r="AW100" s="148" t="b">
        <f>AND(F100&gt;=40,F100&lt;=49,K100=※編集不可※選択項目!$F$4)</f>
        <v>0</v>
      </c>
      <c r="AX100" s="148">
        <f>IF(AND($C100&lt;&gt;"",AND(AA100&lt;&gt;※編集不可※選択項目!$L$6,AE100="")),1,0)</f>
        <v>0</v>
      </c>
      <c r="AY100" s="148">
        <f>IF(AND($H100&lt;&gt;"",AND(I100=※編集不可※選択項目!$D$4,AG100="")),1,0)</f>
        <v>0</v>
      </c>
      <c r="AZ100" s="148">
        <f t="shared" si="32"/>
        <v>0</v>
      </c>
      <c r="BA100" s="148">
        <f t="shared" si="47"/>
        <v>0</v>
      </c>
      <c r="BB100" s="148">
        <f t="shared" si="48"/>
        <v>0</v>
      </c>
      <c r="BC100" s="148">
        <f t="shared" si="33"/>
        <v>0</v>
      </c>
      <c r="BD100" s="148" t="b">
        <f t="shared" si="49"/>
        <v>1</v>
      </c>
      <c r="BE100" s="148" t="b">
        <f>AND($F100&gt;=20,$F100&lt;=22,$J100&lt;&gt;※編集不可※選択項目!$E$4)</f>
        <v>0</v>
      </c>
      <c r="BF100" s="148" t="b">
        <f>AND($F100&gt;=40,$F100&lt;=49,$K100&lt;&gt;※編集不可※選択項目!$F$4)</f>
        <v>0</v>
      </c>
      <c r="BG100" s="148" t="str">
        <f t="shared" si="50"/>
        <v/>
      </c>
      <c r="BH100" s="8">
        <f t="shared" si="51"/>
        <v>0</v>
      </c>
      <c r="BI100" s="8">
        <f t="shared" si="52"/>
        <v>0</v>
      </c>
    </row>
    <row r="101" spans="1:61" s="4" customFormat="1" ht="34.5" customHeight="1" x14ac:dyDescent="0.15">
      <c r="A101" s="74">
        <f t="shared" si="29"/>
        <v>89</v>
      </c>
      <c r="B101" s="80" t="str">
        <f t="shared" si="34"/>
        <v/>
      </c>
      <c r="C101" s="20"/>
      <c r="D101" s="21" t="str">
        <f t="shared" si="35"/>
        <v/>
      </c>
      <c r="E101" s="21" t="str">
        <f t="shared" si="36"/>
        <v/>
      </c>
      <c r="F101" s="133"/>
      <c r="G101" s="22"/>
      <c r="H101" s="22"/>
      <c r="I101" s="151"/>
      <c r="J101" s="22"/>
      <c r="K101" s="22"/>
      <c r="L101" s="22"/>
      <c r="M101" s="23"/>
      <c r="N101" s="24"/>
      <c r="O101" s="156"/>
      <c r="P101" s="24"/>
      <c r="Q101" s="156"/>
      <c r="R101" s="25" t="str">
        <f t="shared" si="37"/>
        <v/>
      </c>
      <c r="S101" s="23"/>
      <c r="T101" s="23"/>
      <c r="U101" s="26" t="str">
        <f t="shared" si="30"/>
        <v/>
      </c>
      <c r="V101" s="27"/>
      <c r="W101" s="28" t="str">
        <f t="shared" si="38"/>
        <v/>
      </c>
      <c r="X101" s="28" t="str">
        <f t="shared" si="39"/>
        <v/>
      </c>
      <c r="Y101" s="154"/>
      <c r="Z101" s="50"/>
      <c r="AA101" s="29"/>
      <c r="AB101" s="154"/>
      <c r="AC101" s="52" t="str">
        <f t="shared" si="40"/>
        <v/>
      </c>
      <c r="AD101" s="30" t="str">
        <f t="shared" si="41"/>
        <v/>
      </c>
      <c r="AE101" s="154"/>
      <c r="AF101" s="60" t="str">
        <f t="shared" si="42"/>
        <v/>
      </c>
      <c r="AG101" s="205"/>
      <c r="AH101" s="151"/>
      <c r="AI101" s="22"/>
      <c r="AJ101" s="62"/>
      <c r="AK101" s="186"/>
      <c r="AL101" s="187"/>
      <c r="AM101" s="186"/>
      <c r="AN101" s="184"/>
      <c r="AO101" s="135"/>
      <c r="AQ101" s="148">
        <f t="shared" si="43"/>
        <v>0</v>
      </c>
      <c r="AR101" s="148">
        <f t="shared" si="44"/>
        <v>0</v>
      </c>
      <c r="AS101" s="148">
        <f t="shared" si="45"/>
        <v>0</v>
      </c>
      <c r="AT101" s="148">
        <f t="shared" si="31"/>
        <v>0</v>
      </c>
      <c r="AU101" s="148" t="b">
        <f t="shared" si="46"/>
        <v>0</v>
      </c>
      <c r="AV101" s="148" t="b">
        <f>AND(F101&gt;=20,F101&lt;=22,J101=※編集不可※選択項目!$E$4)</f>
        <v>0</v>
      </c>
      <c r="AW101" s="148" t="b">
        <f>AND(F101&gt;=40,F101&lt;=49,K101=※編集不可※選択項目!$F$4)</f>
        <v>0</v>
      </c>
      <c r="AX101" s="148">
        <f>IF(AND($C101&lt;&gt;"",AND(AA101&lt;&gt;※編集不可※選択項目!$L$6,AE101="")),1,0)</f>
        <v>0</v>
      </c>
      <c r="AY101" s="148">
        <f>IF(AND($H101&lt;&gt;"",AND(I101=※編集不可※選択項目!$D$4,AG101="")),1,0)</f>
        <v>0</v>
      </c>
      <c r="AZ101" s="148">
        <f t="shared" si="32"/>
        <v>0</v>
      </c>
      <c r="BA101" s="148">
        <f t="shared" si="47"/>
        <v>0</v>
      </c>
      <c r="BB101" s="148">
        <f t="shared" si="48"/>
        <v>0</v>
      </c>
      <c r="BC101" s="148">
        <f t="shared" si="33"/>
        <v>0</v>
      </c>
      <c r="BD101" s="148" t="b">
        <f t="shared" si="49"/>
        <v>1</v>
      </c>
      <c r="BE101" s="148" t="b">
        <f>AND($F101&gt;=20,$F101&lt;=22,$J101&lt;&gt;※編集不可※選択項目!$E$4)</f>
        <v>0</v>
      </c>
      <c r="BF101" s="148" t="b">
        <f>AND($F101&gt;=40,$F101&lt;=49,$K101&lt;&gt;※編集不可※選択項目!$F$4)</f>
        <v>0</v>
      </c>
      <c r="BG101" s="148" t="str">
        <f t="shared" si="50"/>
        <v/>
      </c>
      <c r="BH101" s="8">
        <f t="shared" si="51"/>
        <v>0</v>
      </c>
      <c r="BI101" s="8">
        <f t="shared" si="52"/>
        <v>0</v>
      </c>
    </row>
    <row r="102" spans="1:61" s="4" customFormat="1" ht="34.5" customHeight="1" x14ac:dyDescent="0.15">
      <c r="A102" s="74">
        <f t="shared" si="29"/>
        <v>90</v>
      </c>
      <c r="B102" s="80" t="str">
        <f t="shared" si="34"/>
        <v/>
      </c>
      <c r="C102" s="20"/>
      <c r="D102" s="21" t="str">
        <f t="shared" si="35"/>
        <v/>
      </c>
      <c r="E102" s="21" t="str">
        <f t="shared" si="36"/>
        <v/>
      </c>
      <c r="F102" s="133"/>
      <c r="G102" s="22"/>
      <c r="H102" s="22"/>
      <c r="I102" s="151"/>
      <c r="J102" s="22"/>
      <c r="K102" s="22"/>
      <c r="L102" s="22"/>
      <c r="M102" s="23"/>
      <c r="N102" s="24"/>
      <c r="O102" s="156"/>
      <c r="P102" s="24"/>
      <c r="Q102" s="156"/>
      <c r="R102" s="25" t="str">
        <f t="shared" si="37"/>
        <v/>
      </c>
      <c r="S102" s="23"/>
      <c r="T102" s="23"/>
      <c r="U102" s="26" t="str">
        <f t="shared" si="30"/>
        <v/>
      </c>
      <c r="V102" s="27"/>
      <c r="W102" s="28" t="str">
        <f t="shared" si="38"/>
        <v/>
      </c>
      <c r="X102" s="28" t="str">
        <f t="shared" si="39"/>
        <v/>
      </c>
      <c r="Y102" s="154"/>
      <c r="Z102" s="50"/>
      <c r="AA102" s="29"/>
      <c r="AB102" s="154"/>
      <c r="AC102" s="52" t="str">
        <f t="shared" si="40"/>
        <v/>
      </c>
      <c r="AD102" s="30" t="str">
        <f t="shared" si="41"/>
        <v/>
      </c>
      <c r="AE102" s="154"/>
      <c r="AF102" s="60" t="str">
        <f t="shared" si="42"/>
        <v/>
      </c>
      <c r="AG102" s="205"/>
      <c r="AH102" s="151"/>
      <c r="AI102" s="22"/>
      <c r="AJ102" s="62"/>
      <c r="AK102" s="186"/>
      <c r="AL102" s="187"/>
      <c r="AM102" s="186"/>
      <c r="AN102" s="184"/>
      <c r="AO102" s="135"/>
      <c r="AQ102" s="148">
        <f t="shared" si="43"/>
        <v>0</v>
      </c>
      <c r="AR102" s="148">
        <f t="shared" si="44"/>
        <v>0</v>
      </c>
      <c r="AS102" s="148">
        <f t="shared" si="45"/>
        <v>0</v>
      </c>
      <c r="AT102" s="148">
        <f t="shared" si="31"/>
        <v>0</v>
      </c>
      <c r="AU102" s="148" t="b">
        <f t="shared" si="46"/>
        <v>0</v>
      </c>
      <c r="AV102" s="148" t="b">
        <f>AND(F102&gt;=20,F102&lt;=22,J102=※編集不可※選択項目!$E$4)</f>
        <v>0</v>
      </c>
      <c r="AW102" s="148" t="b">
        <f>AND(F102&gt;=40,F102&lt;=49,K102=※編集不可※選択項目!$F$4)</f>
        <v>0</v>
      </c>
      <c r="AX102" s="148">
        <f>IF(AND($C102&lt;&gt;"",AND(AA102&lt;&gt;※編集不可※選択項目!$L$6,AE102="")),1,0)</f>
        <v>0</v>
      </c>
      <c r="AY102" s="148">
        <f>IF(AND($H102&lt;&gt;"",AND(I102=※編集不可※選択項目!$D$4,AG102="")),1,0)</f>
        <v>0</v>
      </c>
      <c r="AZ102" s="148">
        <f t="shared" si="32"/>
        <v>0</v>
      </c>
      <c r="BA102" s="148">
        <f t="shared" si="47"/>
        <v>0</v>
      </c>
      <c r="BB102" s="148">
        <f t="shared" si="48"/>
        <v>0</v>
      </c>
      <c r="BC102" s="148">
        <f t="shared" si="33"/>
        <v>0</v>
      </c>
      <c r="BD102" s="148" t="b">
        <f t="shared" si="49"/>
        <v>1</v>
      </c>
      <c r="BE102" s="148" t="b">
        <f>AND($F102&gt;=20,$F102&lt;=22,$J102&lt;&gt;※編集不可※選択項目!$E$4)</f>
        <v>0</v>
      </c>
      <c r="BF102" s="148" t="b">
        <f>AND($F102&gt;=40,$F102&lt;=49,$K102&lt;&gt;※編集不可※選択項目!$F$4)</f>
        <v>0</v>
      </c>
      <c r="BG102" s="148" t="str">
        <f t="shared" si="50"/>
        <v/>
      </c>
      <c r="BH102" s="8">
        <f t="shared" si="51"/>
        <v>0</v>
      </c>
      <c r="BI102" s="8">
        <f t="shared" si="52"/>
        <v>0</v>
      </c>
    </row>
    <row r="103" spans="1:61" s="4" customFormat="1" ht="34.5" customHeight="1" x14ac:dyDescent="0.15">
      <c r="A103" s="74">
        <f t="shared" si="29"/>
        <v>91</v>
      </c>
      <c r="B103" s="80" t="str">
        <f t="shared" si="34"/>
        <v/>
      </c>
      <c r="C103" s="20"/>
      <c r="D103" s="21" t="str">
        <f t="shared" si="35"/>
        <v/>
      </c>
      <c r="E103" s="21" t="str">
        <f t="shared" si="36"/>
        <v/>
      </c>
      <c r="F103" s="133"/>
      <c r="G103" s="22"/>
      <c r="H103" s="22"/>
      <c r="I103" s="151"/>
      <c r="J103" s="22"/>
      <c r="K103" s="22"/>
      <c r="L103" s="22"/>
      <c r="M103" s="23"/>
      <c r="N103" s="24"/>
      <c r="O103" s="156"/>
      <c r="P103" s="24"/>
      <c r="Q103" s="156"/>
      <c r="R103" s="25" t="str">
        <f t="shared" si="37"/>
        <v/>
      </c>
      <c r="S103" s="23"/>
      <c r="T103" s="23"/>
      <c r="U103" s="26" t="str">
        <f t="shared" si="30"/>
        <v/>
      </c>
      <c r="V103" s="27"/>
      <c r="W103" s="28" t="str">
        <f t="shared" si="38"/>
        <v/>
      </c>
      <c r="X103" s="28" t="str">
        <f t="shared" si="39"/>
        <v/>
      </c>
      <c r="Y103" s="154"/>
      <c r="Z103" s="50"/>
      <c r="AA103" s="29"/>
      <c r="AB103" s="154"/>
      <c r="AC103" s="52" t="str">
        <f t="shared" si="40"/>
        <v/>
      </c>
      <c r="AD103" s="30" t="str">
        <f t="shared" si="41"/>
        <v/>
      </c>
      <c r="AE103" s="154"/>
      <c r="AF103" s="60" t="str">
        <f t="shared" si="42"/>
        <v/>
      </c>
      <c r="AG103" s="205"/>
      <c r="AH103" s="151"/>
      <c r="AI103" s="22"/>
      <c r="AJ103" s="62"/>
      <c r="AK103" s="186"/>
      <c r="AL103" s="187"/>
      <c r="AM103" s="186"/>
      <c r="AN103" s="184"/>
      <c r="AO103" s="135"/>
      <c r="AQ103" s="148">
        <f t="shared" si="43"/>
        <v>0</v>
      </c>
      <c r="AR103" s="148">
        <f t="shared" si="44"/>
        <v>0</v>
      </c>
      <c r="AS103" s="148">
        <f t="shared" si="45"/>
        <v>0</v>
      </c>
      <c r="AT103" s="148">
        <f t="shared" si="31"/>
        <v>0</v>
      </c>
      <c r="AU103" s="148" t="b">
        <f t="shared" si="46"/>
        <v>0</v>
      </c>
      <c r="AV103" s="148" t="b">
        <f>AND(F103&gt;=20,F103&lt;=22,J103=※編集不可※選択項目!$E$4)</f>
        <v>0</v>
      </c>
      <c r="AW103" s="148" t="b">
        <f>AND(F103&gt;=40,F103&lt;=49,K103=※編集不可※選択項目!$F$4)</f>
        <v>0</v>
      </c>
      <c r="AX103" s="148">
        <f>IF(AND($C103&lt;&gt;"",AND(AA103&lt;&gt;※編集不可※選択項目!$L$6,AE103="")),1,0)</f>
        <v>0</v>
      </c>
      <c r="AY103" s="148">
        <f>IF(AND($H103&lt;&gt;"",AND(I103=※編集不可※選択項目!$D$4,AG103="")),1,0)</f>
        <v>0</v>
      </c>
      <c r="AZ103" s="148">
        <f t="shared" si="32"/>
        <v>0</v>
      </c>
      <c r="BA103" s="148">
        <f t="shared" si="47"/>
        <v>0</v>
      </c>
      <c r="BB103" s="148">
        <f t="shared" si="48"/>
        <v>0</v>
      </c>
      <c r="BC103" s="148">
        <f t="shared" si="33"/>
        <v>0</v>
      </c>
      <c r="BD103" s="148" t="b">
        <f t="shared" si="49"/>
        <v>1</v>
      </c>
      <c r="BE103" s="148" t="b">
        <f>AND($F103&gt;=20,$F103&lt;=22,$J103&lt;&gt;※編集不可※選択項目!$E$4)</f>
        <v>0</v>
      </c>
      <c r="BF103" s="148" t="b">
        <f>AND($F103&gt;=40,$F103&lt;=49,$K103&lt;&gt;※編集不可※選択項目!$F$4)</f>
        <v>0</v>
      </c>
      <c r="BG103" s="148" t="str">
        <f t="shared" si="50"/>
        <v/>
      </c>
      <c r="BH103" s="8">
        <f t="shared" si="51"/>
        <v>0</v>
      </c>
      <c r="BI103" s="8">
        <f t="shared" si="52"/>
        <v>0</v>
      </c>
    </row>
    <row r="104" spans="1:61" s="4" customFormat="1" ht="34.5" customHeight="1" x14ac:dyDescent="0.15">
      <c r="A104" s="74">
        <f t="shared" si="29"/>
        <v>92</v>
      </c>
      <c r="B104" s="80" t="str">
        <f t="shared" si="34"/>
        <v/>
      </c>
      <c r="C104" s="20"/>
      <c r="D104" s="21" t="str">
        <f t="shared" si="35"/>
        <v/>
      </c>
      <c r="E104" s="21" t="str">
        <f t="shared" si="36"/>
        <v/>
      </c>
      <c r="F104" s="133"/>
      <c r="G104" s="22"/>
      <c r="H104" s="22"/>
      <c r="I104" s="151"/>
      <c r="J104" s="22"/>
      <c r="K104" s="22"/>
      <c r="L104" s="22"/>
      <c r="M104" s="23"/>
      <c r="N104" s="24"/>
      <c r="O104" s="156"/>
      <c r="P104" s="24"/>
      <c r="Q104" s="156"/>
      <c r="R104" s="25" t="str">
        <f t="shared" si="37"/>
        <v/>
      </c>
      <c r="S104" s="23"/>
      <c r="T104" s="23"/>
      <c r="U104" s="26" t="str">
        <f t="shared" si="30"/>
        <v/>
      </c>
      <c r="V104" s="27"/>
      <c r="W104" s="28" t="str">
        <f t="shared" si="38"/>
        <v/>
      </c>
      <c r="X104" s="28" t="str">
        <f t="shared" si="39"/>
        <v/>
      </c>
      <c r="Y104" s="154"/>
      <c r="Z104" s="50"/>
      <c r="AA104" s="29"/>
      <c r="AB104" s="154"/>
      <c r="AC104" s="52" t="str">
        <f t="shared" si="40"/>
        <v/>
      </c>
      <c r="AD104" s="30" t="str">
        <f t="shared" si="41"/>
        <v/>
      </c>
      <c r="AE104" s="154"/>
      <c r="AF104" s="60" t="str">
        <f t="shared" si="42"/>
        <v/>
      </c>
      <c r="AG104" s="205"/>
      <c r="AH104" s="151"/>
      <c r="AI104" s="22"/>
      <c r="AJ104" s="62"/>
      <c r="AK104" s="186"/>
      <c r="AL104" s="187"/>
      <c r="AM104" s="186"/>
      <c r="AN104" s="184"/>
      <c r="AO104" s="135"/>
      <c r="AQ104" s="148">
        <f t="shared" si="43"/>
        <v>0</v>
      </c>
      <c r="AR104" s="148">
        <f t="shared" si="44"/>
        <v>0</v>
      </c>
      <c r="AS104" s="148">
        <f t="shared" si="45"/>
        <v>0</v>
      </c>
      <c r="AT104" s="148">
        <f t="shared" si="31"/>
        <v>0</v>
      </c>
      <c r="AU104" s="148" t="b">
        <f t="shared" si="46"/>
        <v>0</v>
      </c>
      <c r="AV104" s="148" t="b">
        <f>AND(F104&gt;=20,F104&lt;=22,J104=※編集不可※選択項目!$E$4)</f>
        <v>0</v>
      </c>
      <c r="AW104" s="148" t="b">
        <f>AND(F104&gt;=40,F104&lt;=49,K104=※編集不可※選択項目!$F$4)</f>
        <v>0</v>
      </c>
      <c r="AX104" s="148">
        <f>IF(AND($C104&lt;&gt;"",AND(AA104&lt;&gt;※編集不可※選択項目!$L$6,AE104="")),1,0)</f>
        <v>0</v>
      </c>
      <c r="AY104" s="148">
        <f>IF(AND($H104&lt;&gt;"",AND(I104=※編集不可※選択項目!$D$4,AG104="")),1,0)</f>
        <v>0</v>
      </c>
      <c r="AZ104" s="148">
        <f t="shared" si="32"/>
        <v>0</v>
      </c>
      <c r="BA104" s="148">
        <f t="shared" si="47"/>
        <v>0</v>
      </c>
      <c r="BB104" s="148">
        <f t="shared" si="48"/>
        <v>0</v>
      </c>
      <c r="BC104" s="148">
        <f t="shared" si="33"/>
        <v>0</v>
      </c>
      <c r="BD104" s="148" t="b">
        <f t="shared" si="49"/>
        <v>1</v>
      </c>
      <c r="BE104" s="148" t="b">
        <f>AND($F104&gt;=20,$F104&lt;=22,$J104&lt;&gt;※編集不可※選択項目!$E$4)</f>
        <v>0</v>
      </c>
      <c r="BF104" s="148" t="b">
        <f>AND($F104&gt;=40,$F104&lt;=49,$K104&lt;&gt;※編集不可※選択項目!$F$4)</f>
        <v>0</v>
      </c>
      <c r="BG104" s="148" t="str">
        <f t="shared" si="50"/>
        <v/>
      </c>
      <c r="BH104" s="8">
        <f t="shared" si="51"/>
        <v>0</v>
      </c>
      <c r="BI104" s="8">
        <f t="shared" si="52"/>
        <v>0</v>
      </c>
    </row>
    <row r="105" spans="1:61" s="4" customFormat="1" ht="34.5" customHeight="1" x14ac:dyDescent="0.15">
      <c r="A105" s="74">
        <f t="shared" si="29"/>
        <v>93</v>
      </c>
      <c r="B105" s="80" t="str">
        <f t="shared" si="34"/>
        <v/>
      </c>
      <c r="C105" s="20"/>
      <c r="D105" s="21" t="str">
        <f t="shared" si="35"/>
        <v/>
      </c>
      <c r="E105" s="21" t="str">
        <f t="shared" si="36"/>
        <v/>
      </c>
      <c r="F105" s="133"/>
      <c r="G105" s="22"/>
      <c r="H105" s="22"/>
      <c r="I105" s="151"/>
      <c r="J105" s="22"/>
      <c r="K105" s="22"/>
      <c r="L105" s="22"/>
      <c r="M105" s="23"/>
      <c r="N105" s="24"/>
      <c r="O105" s="156"/>
      <c r="P105" s="24"/>
      <c r="Q105" s="156"/>
      <c r="R105" s="25" t="str">
        <f t="shared" si="37"/>
        <v/>
      </c>
      <c r="S105" s="23"/>
      <c r="T105" s="23"/>
      <c r="U105" s="26" t="str">
        <f t="shared" si="30"/>
        <v/>
      </c>
      <c r="V105" s="27"/>
      <c r="W105" s="28" t="str">
        <f t="shared" si="38"/>
        <v/>
      </c>
      <c r="X105" s="28" t="str">
        <f t="shared" si="39"/>
        <v/>
      </c>
      <c r="Y105" s="154"/>
      <c r="Z105" s="50"/>
      <c r="AA105" s="29"/>
      <c r="AB105" s="154"/>
      <c r="AC105" s="52" t="str">
        <f t="shared" si="40"/>
        <v/>
      </c>
      <c r="AD105" s="30" t="str">
        <f t="shared" si="41"/>
        <v/>
      </c>
      <c r="AE105" s="154"/>
      <c r="AF105" s="60" t="str">
        <f t="shared" si="42"/>
        <v/>
      </c>
      <c r="AG105" s="205"/>
      <c r="AH105" s="151"/>
      <c r="AI105" s="22"/>
      <c r="AJ105" s="62"/>
      <c r="AK105" s="186"/>
      <c r="AL105" s="187"/>
      <c r="AM105" s="186"/>
      <c r="AN105" s="184"/>
      <c r="AO105" s="135"/>
      <c r="AQ105" s="148">
        <f t="shared" si="43"/>
        <v>0</v>
      </c>
      <c r="AR105" s="148">
        <f t="shared" si="44"/>
        <v>0</v>
      </c>
      <c r="AS105" s="148">
        <f t="shared" si="45"/>
        <v>0</v>
      </c>
      <c r="AT105" s="148">
        <f t="shared" si="31"/>
        <v>0</v>
      </c>
      <c r="AU105" s="148" t="b">
        <f t="shared" si="46"/>
        <v>0</v>
      </c>
      <c r="AV105" s="148" t="b">
        <f>AND(F105&gt;=20,F105&lt;=22,J105=※編集不可※選択項目!$E$4)</f>
        <v>0</v>
      </c>
      <c r="AW105" s="148" t="b">
        <f>AND(F105&gt;=40,F105&lt;=49,K105=※編集不可※選択項目!$F$4)</f>
        <v>0</v>
      </c>
      <c r="AX105" s="148">
        <f>IF(AND($C105&lt;&gt;"",AND(AA105&lt;&gt;※編集不可※選択項目!$L$6,AE105="")),1,0)</f>
        <v>0</v>
      </c>
      <c r="AY105" s="148">
        <f>IF(AND($H105&lt;&gt;"",AND(I105=※編集不可※選択項目!$D$4,AG105="")),1,0)</f>
        <v>0</v>
      </c>
      <c r="AZ105" s="148">
        <f t="shared" si="32"/>
        <v>0</v>
      </c>
      <c r="BA105" s="148">
        <f t="shared" si="47"/>
        <v>0</v>
      </c>
      <c r="BB105" s="148">
        <f t="shared" si="48"/>
        <v>0</v>
      </c>
      <c r="BC105" s="148">
        <f t="shared" si="33"/>
        <v>0</v>
      </c>
      <c r="BD105" s="148" t="b">
        <f t="shared" si="49"/>
        <v>1</v>
      </c>
      <c r="BE105" s="148" t="b">
        <f>AND($F105&gt;=20,$F105&lt;=22,$J105&lt;&gt;※編集不可※選択項目!$E$4)</f>
        <v>0</v>
      </c>
      <c r="BF105" s="148" t="b">
        <f>AND($F105&gt;=40,$F105&lt;=49,$K105&lt;&gt;※編集不可※選択項目!$F$4)</f>
        <v>0</v>
      </c>
      <c r="BG105" s="148" t="str">
        <f t="shared" si="50"/>
        <v/>
      </c>
      <c r="BH105" s="8">
        <f t="shared" si="51"/>
        <v>0</v>
      </c>
      <c r="BI105" s="8">
        <f t="shared" si="52"/>
        <v>0</v>
      </c>
    </row>
    <row r="106" spans="1:61" s="4" customFormat="1" ht="34.5" customHeight="1" x14ac:dyDescent="0.15">
      <c r="A106" s="74">
        <f t="shared" si="29"/>
        <v>94</v>
      </c>
      <c r="B106" s="80" t="str">
        <f t="shared" si="34"/>
        <v/>
      </c>
      <c r="C106" s="20"/>
      <c r="D106" s="21" t="str">
        <f t="shared" si="35"/>
        <v/>
      </c>
      <c r="E106" s="21" t="str">
        <f t="shared" si="36"/>
        <v/>
      </c>
      <c r="F106" s="133"/>
      <c r="G106" s="22"/>
      <c r="H106" s="22"/>
      <c r="I106" s="151"/>
      <c r="J106" s="22"/>
      <c r="K106" s="22"/>
      <c r="L106" s="22"/>
      <c r="M106" s="23"/>
      <c r="N106" s="24"/>
      <c r="O106" s="156"/>
      <c r="P106" s="24"/>
      <c r="Q106" s="156"/>
      <c r="R106" s="25" t="str">
        <f t="shared" si="37"/>
        <v/>
      </c>
      <c r="S106" s="23"/>
      <c r="T106" s="23"/>
      <c r="U106" s="26" t="str">
        <f t="shared" si="30"/>
        <v/>
      </c>
      <c r="V106" s="27"/>
      <c r="W106" s="28" t="str">
        <f t="shared" si="38"/>
        <v/>
      </c>
      <c r="X106" s="28" t="str">
        <f t="shared" si="39"/>
        <v/>
      </c>
      <c r="Y106" s="154"/>
      <c r="Z106" s="50"/>
      <c r="AA106" s="29"/>
      <c r="AB106" s="154"/>
      <c r="AC106" s="52" t="str">
        <f t="shared" si="40"/>
        <v/>
      </c>
      <c r="AD106" s="30" t="str">
        <f t="shared" si="41"/>
        <v/>
      </c>
      <c r="AE106" s="154"/>
      <c r="AF106" s="60" t="str">
        <f t="shared" si="42"/>
        <v/>
      </c>
      <c r="AG106" s="205"/>
      <c r="AH106" s="151"/>
      <c r="AI106" s="22"/>
      <c r="AJ106" s="62"/>
      <c r="AK106" s="186"/>
      <c r="AL106" s="187"/>
      <c r="AM106" s="186"/>
      <c r="AN106" s="184"/>
      <c r="AO106" s="135"/>
      <c r="AQ106" s="148">
        <f t="shared" si="43"/>
        <v>0</v>
      </c>
      <c r="AR106" s="148">
        <f t="shared" si="44"/>
        <v>0</v>
      </c>
      <c r="AS106" s="148">
        <f t="shared" si="45"/>
        <v>0</v>
      </c>
      <c r="AT106" s="148">
        <f t="shared" si="31"/>
        <v>0</v>
      </c>
      <c r="AU106" s="148" t="b">
        <f t="shared" si="46"/>
        <v>0</v>
      </c>
      <c r="AV106" s="148" t="b">
        <f>AND(F106&gt;=20,F106&lt;=22,J106=※編集不可※選択項目!$E$4)</f>
        <v>0</v>
      </c>
      <c r="AW106" s="148" t="b">
        <f>AND(F106&gt;=40,F106&lt;=49,K106=※編集不可※選択項目!$F$4)</f>
        <v>0</v>
      </c>
      <c r="AX106" s="148">
        <f>IF(AND($C106&lt;&gt;"",AND(AA106&lt;&gt;※編集不可※選択項目!$L$6,AE106="")),1,0)</f>
        <v>0</v>
      </c>
      <c r="AY106" s="148">
        <f>IF(AND($H106&lt;&gt;"",AND(I106=※編集不可※選択項目!$D$4,AG106="")),1,0)</f>
        <v>0</v>
      </c>
      <c r="AZ106" s="148">
        <f t="shared" si="32"/>
        <v>0</v>
      </c>
      <c r="BA106" s="148">
        <f t="shared" si="47"/>
        <v>0</v>
      </c>
      <c r="BB106" s="148">
        <f t="shared" si="48"/>
        <v>0</v>
      </c>
      <c r="BC106" s="148">
        <f t="shared" si="33"/>
        <v>0</v>
      </c>
      <c r="BD106" s="148" t="b">
        <f t="shared" si="49"/>
        <v>1</v>
      </c>
      <c r="BE106" s="148" t="b">
        <f>AND($F106&gt;=20,$F106&lt;=22,$J106&lt;&gt;※編集不可※選択項目!$E$4)</f>
        <v>0</v>
      </c>
      <c r="BF106" s="148" t="b">
        <f>AND($F106&gt;=40,$F106&lt;=49,$K106&lt;&gt;※編集不可※選択項目!$F$4)</f>
        <v>0</v>
      </c>
      <c r="BG106" s="148" t="str">
        <f t="shared" si="50"/>
        <v/>
      </c>
      <c r="BH106" s="8">
        <f t="shared" si="51"/>
        <v>0</v>
      </c>
      <c r="BI106" s="8">
        <f t="shared" si="52"/>
        <v>0</v>
      </c>
    </row>
    <row r="107" spans="1:61" s="4" customFormat="1" ht="34.5" customHeight="1" x14ac:dyDescent="0.15">
      <c r="A107" s="74">
        <f t="shared" si="29"/>
        <v>95</v>
      </c>
      <c r="B107" s="80" t="str">
        <f t="shared" si="34"/>
        <v/>
      </c>
      <c r="C107" s="20"/>
      <c r="D107" s="21" t="str">
        <f t="shared" si="35"/>
        <v/>
      </c>
      <c r="E107" s="21" t="str">
        <f t="shared" si="36"/>
        <v/>
      </c>
      <c r="F107" s="133"/>
      <c r="G107" s="22"/>
      <c r="H107" s="22"/>
      <c r="I107" s="151"/>
      <c r="J107" s="22"/>
      <c r="K107" s="22"/>
      <c r="L107" s="22"/>
      <c r="M107" s="23"/>
      <c r="N107" s="24"/>
      <c r="O107" s="156"/>
      <c r="P107" s="24"/>
      <c r="Q107" s="156"/>
      <c r="R107" s="25" t="str">
        <f t="shared" si="37"/>
        <v/>
      </c>
      <c r="S107" s="23"/>
      <c r="T107" s="23"/>
      <c r="U107" s="26" t="str">
        <f t="shared" si="30"/>
        <v/>
      </c>
      <c r="V107" s="27"/>
      <c r="W107" s="28" t="str">
        <f t="shared" si="38"/>
        <v/>
      </c>
      <c r="X107" s="28" t="str">
        <f t="shared" si="39"/>
        <v/>
      </c>
      <c r="Y107" s="154"/>
      <c r="Z107" s="50"/>
      <c r="AA107" s="29"/>
      <c r="AB107" s="154"/>
      <c r="AC107" s="52" t="str">
        <f t="shared" si="40"/>
        <v/>
      </c>
      <c r="AD107" s="30" t="str">
        <f t="shared" si="41"/>
        <v/>
      </c>
      <c r="AE107" s="154"/>
      <c r="AF107" s="60" t="str">
        <f t="shared" si="42"/>
        <v/>
      </c>
      <c r="AG107" s="205"/>
      <c r="AH107" s="151"/>
      <c r="AI107" s="22"/>
      <c r="AJ107" s="62"/>
      <c r="AK107" s="186"/>
      <c r="AL107" s="187"/>
      <c r="AM107" s="186"/>
      <c r="AN107" s="184"/>
      <c r="AO107" s="135"/>
      <c r="AQ107" s="148">
        <f t="shared" si="43"/>
        <v>0</v>
      </c>
      <c r="AR107" s="148">
        <f t="shared" si="44"/>
        <v>0</v>
      </c>
      <c r="AS107" s="148">
        <f t="shared" si="45"/>
        <v>0</v>
      </c>
      <c r="AT107" s="148">
        <f t="shared" si="31"/>
        <v>0</v>
      </c>
      <c r="AU107" s="148" t="b">
        <f t="shared" si="46"/>
        <v>0</v>
      </c>
      <c r="AV107" s="148" t="b">
        <f>AND(F107&gt;=20,F107&lt;=22,J107=※編集不可※選択項目!$E$4)</f>
        <v>0</v>
      </c>
      <c r="AW107" s="148" t="b">
        <f>AND(F107&gt;=40,F107&lt;=49,K107=※編集不可※選択項目!$F$4)</f>
        <v>0</v>
      </c>
      <c r="AX107" s="148">
        <f>IF(AND($C107&lt;&gt;"",AND(AA107&lt;&gt;※編集不可※選択項目!$L$6,AE107="")),1,0)</f>
        <v>0</v>
      </c>
      <c r="AY107" s="148">
        <f>IF(AND($H107&lt;&gt;"",AND(I107=※編集不可※選択項目!$D$4,AG107="")),1,0)</f>
        <v>0</v>
      </c>
      <c r="AZ107" s="148">
        <f t="shared" si="32"/>
        <v>0</v>
      </c>
      <c r="BA107" s="148">
        <f t="shared" si="47"/>
        <v>0</v>
      </c>
      <c r="BB107" s="148">
        <f t="shared" si="48"/>
        <v>0</v>
      </c>
      <c r="BC107" s="148">
        <f t="shared" si="33"/>
        <v>0</v>
      </c>
      <c r="BD107" s="148" t="b">
        <f t="shared" si="49"/>
        <v>1</v>
      </c>
      <c r="BE107" s="148" t="b">
        <f>AND($F107&gt;=20,$F107&lt;=22,$J107&lt;&gt;※編集不可※選択項目!$E$4)</f>
        <v>0</v>
      </c>
      <c r="BF107" s="148" t="b">
        <f>AND($F107&gt;=40,$F107&lt;=49,$K107&lt;&gt;※編集不可※選択項目!$F$4)</f>
        <v>0</v>
      </c>
      <c r="BG107" s="148" t="str">
        <f t="shared" si="50"/>
        <v/>
      </c>
      <c r="BH107" s="8">
        <f t="shared" si="51"/>
        <v>0</v>
      </c>
      <c r="BI107" s="8">
        <f t="shared" si="52"/>
        <v>0</v>
      </c>
    </row>
    <row r="108" spans="1:61" s="4" customFormat="1" ht="34.5" customHeight="1" x14ac:dyDescent="0.15">
      <c r="A108" s="74">
        <f t="shared" si="29"/>
        <v>96</v>
      </c>
      <c r="B108" s="80" t="str">
        <f t="shared" si="34"/>
        <v/>
      </c>
      <c r="C108" s="20"/>
      <c r="D108" s="21" t="str">
        <f t="shared" si="35"/>
        <v/>
      </c>
      <c r="E108" s="21" t="str">
        <f t="shared" si="36"/>
        <v/>
      </c>
      <c r="F108" s="133"/>
      <c r="G108" s="22"/>
      <c r="H108" s="22"/>
      <c r="I108" s="151"/>
      <c r="J108" s="22"/>
      <c r="K108" s="22"/>
      <c r="L108" s="22"/>
      <c r="M108" s="23"/>
      <c r="N108" s="24"/>
      <c r="O108" s="156"/>
      <c r="P108" s="24"/>
      <c r="Q108" s="156"/>
      <c r="R108" s="25" t="str">
        <f t="shared" si="37"/>
        <v/>
      </c>
      <c r="S108" s="23"/>
      <c r="T108" s="23"/>
      <c r="U108" s="26" t="str">
        <f t="shared" si="30"/>
        <v/>
      </c>
      <c r="V108" s="27"/>
      <c r="W108" s="28" t="str">
        <f t="shared" si="38"/>
        <v/>
      </c>
      <c r="X108" s="28" t="str">
        <f t="shared" si="39"/>
        <v/>
      </c>
      <c r="Y108" s="154"/>
      <c r="Z108" s="50"/>
      <c r="AA108" s="29"/>
      <c r="AB108" s="154"/>
      <c r="AC108" s="52" t="str">
        <f t="shared" si="40"/>
        <v/>
      </c>
      <c r="AD108" s="30" t="str">
        <f t="shared" si="41"/>
        <v/>
      </c>
      <c r="AE108" s="154"/>
      <c r="AF108" s="60" t="str">
        <f t="shared" si="42"/>
        <v/>
      </c>
      <c r="AG108" s="205"/>
      <c r="AH108" s="151"/>
      <c r="AI108" s="22"/>
      <c r="AJ108" s="62"/>
      <c r="AK108" s="186"/>
      <c r="AL108" s="187"/>
      <c r="AM108" s="186"/>
      <c r="AN108" s="184"/>
      <c r="AO108" s="135"/>
      <c r="AQ108" s="148">
        <f t="shared" si="43"/>
        <v>0</v>
      </c>
      <c r="AR108" s="148">
        <f t="shared" si="44"/>
        <v>0</v>
      </c>
      <c r="AS108" s="148">
        <f t="shared" si="45"/>
        <v>0</v>
      </c>
      <c r="AT108" s="148">
        <f t="shared" si="31"/>
        <v>0</v>
      </c>
      <c r="AU108" s="148" t="b">
        <f t="shared" si="46"/>
        <v>0</v>
      </c>
      <c r="AV108" s="148" t="b">
        <f>AND(F108&gt;=20,F108&lt;=22,J108=※編集不可※選択項目!$E$4)</f>
        <v>0</v>
      </c>
      <c r="AW108" s="148" t="b">
        <f>AND(F108&gt;=40,F108&lt;=49,K108=※編集不可※選択項目!$F$4)</f>
        <v>0</v>
      </c>
      <c r="AX108" s="148">
        <f>IF(AND($C108&lt;&gt;"",AND(AA108&lt;&gt;※編集不可※選択項目!$L$6,AE108="")),1,0)</f>
        <v>0</v>
      </c>
      <c r="AY108" s="148">
        <f>IF(AND($H108&lt;&gt;"",AND(I108=※編集不可※選択項目!$D$4,AG108="")),1,0)</f>
        <v>0</v>
      </c>
      <c r="AZ108" s="148">
        <f t="shared" si="32"/>
        <v>0</v>
      </c>
      <c r="BA108" s="148">
        <f t="shared" si="47"/>
        <v>0</v>
      </c>
      <c r="BB108" s="148">
        <f t="shared" si="48"/>
        <v>0</v>
      </c>
      <c r="BC108" s="148">
        <f t="shared" si="33"/>
        <v>0</v>
      </c>
      <c r="BD108" s="148" t="b">
        <f t="shared" si="49"/>
        <v>1</v>
      </c>
      <c r="BE108" s="148" t="b">
        <f>AND($F108&gt;=20,$F108&lt;=22,$J108&lt;&gt;※編集不可※選択項目!$E$4)</f>
        <v>0</v>
      </c>
      <c r="BF108" s="148" t="b">
        <f>AND($F108&gt;=40,$F108&lt;=49,$K108&lt;&gt;※編集不可※選択項目!$F$4)</f>
        <v>0</v>
      </c>
      <c r="BG108" s="148" t="str">
        <f t="shared" si="50"/>
        <v/>
      </c>
      <c r="BH108" s="8">
        <f t="shared" si="51"/>
        <v>0</v>
      </c>
      <c r="BI108" s="8">
        <f t="shared" si="52"/>
        <v>0</v>
      </c>
    </row>
    <row r="109" spans="1:61" s="4" customFormat="1" ht="34.5" customHeight="1" x14ac:dyDescent="0.15">
      <c r="A109" s="74">
        <f t="shared" si="29"/>
        <v>97</v>
      </c>
      <c r="B109" s="80" t="str">
        <f t="shared" si="34"/>
        <v/>
      </c>
      <c r="C109" s="20"/>
      <c r="D109" s="21" t="str">
        <f t="shared" si="35"/>
        <v/>
      </c>
      <c r="E109" s="21" t="str">
        <f t="shared" si="36"/>
        <v/>
      </c>
      <c r="F109" s="133"/>
      <c r="G109" s="22"/>
      <c r="H109" s="22"/>
      <c r="I109" s="151"/>
      <c r="J109" s="22"/>
      <c r="K109" s="22"/>
      <c r="L109" s="22"/>
      <c r="M109" s="23"/>
      <c r="N109" s="24"/>
      <c r="O109" s="156"/>
      <c r="P109" s="24"/>
      <c r="Q109" s="156"/>
      <c r="R109" s="25" t="str">
        <f t="shared" si="37"/>
        <v/>
      </c>
      <c r="S109" s="23"/>
      <c r="T109" s="23"/>
      <c r="U109" s="26" t="str">
        <f t="shared" si="30"/>
        <v/>
      </c>
      <c r="V109" s="27"/>
      <c r="W109" s="28" t="str">
        <f t="shared" si="38"/>
        <v/>
      </c>
      <c r="X109" s="28" t="str">
        <f t="shared" si="39"/>
        <v/>
      </c>
      <c r="Y109" s="154"/>
      <c r="Z109" s="50"/>
      <c r="AA109" s="29"/>
      <c r="AB109" s="154"/>
      <c r="AC109" s="52" t="str">
        <f t="shared" si="40"/>
        <v/>
      </c>
      <c r="AD109" s="30" t="str">
        <f t="shared" si="41"/>
        <v/>
      </c>
      <c r="AE109" s="154"/>
      <c r="AF109" s="60" t="str">
        <f t="shared" si="42"/>
        <v/>
      </c>
      <c r="AG109" s="205"/>
      <c r="AH109" s="151"/>
      <c r="AI109" s="22"/>
      <c r="AJ109" s="62"/>
      <c r="AK109" s="186"/>
      <c r="AL109" s="187"/>
      <c r="AM109" s="186"/>
      <c r="AN109" s="184"/>
      <c r="AO109" s="135"/>
      <c r="AQ109" s="148">
        <f t="shared" si="43"/>
        <v>0</v>
      </c>
      <c r="AR109" s="148">
        <f t="shared" si="44"/>
        <v>0</v>
      </c>
      <c r="AS109" s="148">
        <f t="shared" si="45"/>
        <v>0</v>
      </c>
      <c r="AT109" s="148">
        <f t="shared" si="31"/>
        <v>0</v>
      </c>
      <c r="AU109" s="148" t="b">
        <f t="shared" si="46"/>
        <v>0</v>
      </c>
      <c r="AV109" s="148" t="b">
        <f>AND(F109&gt;=20,F109&lt;=22,J109=※編集不可※選択項目!$E$4)</f>
        <v>0</v>
      </c>
      <c r="AW109" s="148" t="b">
        <f>AND(F109&gt;=40,F109&lt;=49,K109=※編集不可※選択項目!$F$4)</f>
        <v>0</v>
      </c>
      <c r="AX109" s="148">
        <f>IF(AND($C109&lt;&gt;"",AND(AA109&lt;&gt;※編集不可※選択項目!$L$6,AE109="")),1,0)</f>
        <v>0</v>
      </c>
      <c r="AY109" s="148">
        <f>IF(AND($H109&lt;&gt;"",AND(I109=※編集不可※選択項目!$D$4,AG109="")),1,0)</f>
        <v>0</v>
      </c>
      <c r="AZ109" s="148">
        <f t="shared" si="32"/>
        <v>0</v>
      </c>
      <c r="BA109" s="148">
        <f t="shared" si="47"/>
        <v>0</v>
      </c>
      <c r="BB109" s="148">
        <f t="shared" si="48"/>
        <v>0</v>
      </c>
      <c r="BC109" s="148">
        <f t="shared" si="33"/>
        <v>0</v>
      </c>
      <c r="BD109" s="148" t="b">
        <f t="shared" si="49"/>
        <v>1</v>
      </c>
      <c r="BE109" s="148" t="b">
        <f>AND($F109&gt;=20,$F109&lt;=22,$J109&lt;&gt;※編集不可※選択項目!$E$4)</f>
        <v>0</v>
      </c>
      <c r="BF109" s="148" t="b">
        <f>AND($F109&gt;=40,$F109&lt;=49,$K109&lt;&gt;※編集不可※選択項目!$F$4)</f>
        <v>0</v>
      </c>
      <c r="BG109" s="148" t="str">
        <f t="shared" si="50"/>
        <v/>
      </c>
      <c r="BH109" s="8">
        <f t="shared" si="51"/>
        <v>0</v>
      </c>
      <c r="BI109" s="8">
        <f t="shared" si="52"/>
        <v>0</v>
      </c>
    </row>
    <row r="110" spans="1:61" s="4" customFormat="1" ht="34.5" customHeight="1" x14ac:dyDescent="0.15">
      <c r="A110" s="74">
        <f t="shared" si="29"/>
        <v>98</v>
      </c>
      <c r="B110" s="80" t="str">
        <f t="shared" si="34"/>
        <v/>
      </c>
      <c r="C110" s="20"/>
      <c r="D110" s="21" t="str">
        <f t="shared" si="35"/>
        <v/>
      </c>
      <c r="E110" s="21" t="str">
        <f t="shared" si="36"/>
        <v/>
      </c>
      <c r="F110" s="133"/>
      <c r="G110" s="22"/>
      <c r="H110" s="22"/>
      <c r="I110" s="151"/>
      <c r="J110" s="22"/>
      <c r="K110" s="22"/>
      <c r="L110" s="22"/>
      <c r="M110" s="23"/>
      <c r="N110" s="24"/>
      <c r="O110" s="156"/>
      <c r="P110" s="24"/>
      <c r="Q110" s="156"/>
      <c r="R110" s="25" t="str">
        <f t="shared" si="37"/>
        <v/>
      </c>
      <c r="S110" s="23"/>
      <c r="T110" s="23"/>
      <c r="U110" s="26" t="str">
        <f t="shared" si="30"/>
        <v/>
      </c>
      <c r="V110" s="27"/>
      <c r="W110" s="28" t="str">
        <f t="shared" si="38"/>
        <v/>
      </c>
      <c r="X110" s="28" t="str">
        <f t="shared" si="39"/>
        <v/>
      </c>
      <c r="Y110" s="154"/>
      <c r="Z110" s="50"/>
      <c r="AA110" s="29"/>
      <c r="AB110" s="154"/>
      <c r="AC110" s="52" t="str">
        <f t="shared" si="40"/>
        <v/>
      </c>
      <c r="AD110" s="30" t="str">
        <f t="shared" si="41"/>
        <v/>
      </c>
      <c r="AE110" s="154"/>
      <c r="AF110" s="60" t="str">
        <f t="shared" si="42"/>
        <v/>
      </c>
      <c r="AG110" s="205"/>
      <c r="AH110" s="151"/>
      <c r="AI110" s="22"/>
      <c r="AJ110" s="62"/>
      <c r="AK110" s="186"/>
      <c r="AL110" s="187"/>
      <c r="AM110" s="186"/>
      <c r="AN110" s="184"/>
      <c r="AO110" s="135"/>
      <c r="AQ110" s="148">
        <f t="shared" si="43"/>
        <v>0</v>
      </c>
      <c r="AR110" s="148">
        <f t="shared" si="44"/>
        <v>0</v>
      </c>
      <c r="AS110" s="148">
        <f t="shared" si="45"/>
        <v>0</v>
      </c>
      <c r="AT110" s="148">
        <f t="shared" si="31"/>
        <v>0</v>
      </c>
      <c r="AU110" s="148" t="b">
        <f t="shared" si="46"/>
        <v>0</v>
      </c>
      <c r="AV110" s="148" t="b">
        <f>AND(F110&gt;=20,F110&lt;=22,J110=※編集不可※選択項目!$E$4)</f>
        <v>0</v>
      </c>
      <c r="AW110" s="148" t="b">
        <f>AND(F110&gt;=40,F110&lt;=49,K110=※編集不可※選択項目!$F$4)</f>
        <v>0</v>
      </c>
      <c r="AX110" s="148">
        <f>IF(AND($C110&lt;&gt;"",AND(AA110&lt;&gt;※編集不可※選択項目!$L$6,AE110="")),1,0)</f>
        <v>0</v>
      </c>
      <c r="AY110" s="148">
        <f>IF(AND($H110&lt;&gt;"",AND(I110=※編集不可※選択項目!$D$4,AG110="")),1,0)</f>
        <v>0</v>
      </c>
      <c r="AZ110" s="148">
        <f t="shared" si="32"/>
        <v>0</v>
      </c>
      <c r="BA110" s="148">
        <f t="shared" si="47"/>
        <v>0</v>
      </c>
      <c r="BB110" s="148">
        <f t="shared" si="48"/>
        <v>0</v>
      </c>
      <c r="BC110" s="148">
        <f t="shared" si="33"/>
        <v>0</v>
      </c>
      <c r="BD110" s="148" t="b">
        <f t="shared" si="49"/>
        <v>1</v>
      </c>
      <c r="BE110" s="148" t="b">
        <f>AND($F110&gt;=20,$F110&lt;=22,$J110&lt;&gt;※編集不可※選択項目!$E$4)</f>
        <v>0</v>
      </c>
      <c r="BF110" s="148" t="b">
        <f>AND($F110&gt;=40,$F110&lt;=49,$K110&lt;&gt;※編集不可※選択項目!$F$4)</f>
        <v>0</v>
      </c>
      <c r="BG110" s="148" t="str">
        <f t="shared" si="50"/>
        <v/>
      </c>
      <c r="BH110" s="8">
        <f t="shared" si="51"/>
        <v>0</v>
      </c>
      <c r="BI110" s="8">
        <f t="shared" si="52"/>
        <v>0</v>
      </c>
    </row>
    <row r="111" spans="1:61" s="4" customFormat="1" ht="34.5" customHeight="1" x14ac:dyDescent="0.15">
      <c r="A111" s="74">
        <f t="shared" si="29"/>
        <v>99</v>
      </c>
      <c r="B111" s="80" t="str">
        <f t="shared" si="34"/>
        <v/>
      </c>
      <c r="C111" s="20"/>
      <c r="D111" s="21" t="str">
        <f t="shared" si="35"/>
        <v/>
      </c>
      <c r="E111" s="21" t="str">
        <f t="shared" si="36"/>
        <v/>
      </c>
      <c r="F111" s="133"/>
      <c r="G111" s="22"/>
      <c r="H111" s="22"/>
      <c r="I111" s="151"/>
      <c r="J111" s="22"/>
      <c r="K111" s="22"/>
      <c r="L111" s="22"/>
      <c r="M111" s="23"/>
      <c r="N111" s="24"/>
      <c r="O111" s="156"/>
      <c r="P111" s="24"/>
      <c r="Q111" s="156"/>
      <c r="R111" s="25" t="str">
        <f t="shared" si="37"/>
        <v/>
      </c>
      <c r="S111" s="23"/>
      <c r="T111" s="23"/>
      <c r="U111" s="26" t="str">
        <f t="shared" si="30"/>
        <v/>
      </c>
      <c r="V111" s="27"/>
      <c r="W111" s="28" t="str">
        <f t="shared" si="38"/>
        <v/>
      </c>
      <c r="X111" s="28" t="str">
        <f t="shared" si="39"/>
        <v/>
      </c>
      <c r="Y111" s="154"/>
      <c r="Z111" s="50"/>
      <c r="AA111" s="29"/>
      <c r="AB111" s="154"/>
      <c r="AC111" s="52" t="str">
        <f t="shared" si="40"/>
        <v/>
      </c>
      <c r="AD111" s="30" t="str">
        <f t="shared" si="41"/>
        <v/>
      </c>
      <c r="AE111" s="154"/>
      <c r="AF111" s="60" t="str">
        <f t="shared" si="42"/>
        <v/>
      </c>
      <c r="AG111" s="205"/>
      <c r="AH111" s="151"/>
      <c r="AI111" s="22"/>
      <c r="AJ111" s="62"/>
      <c r="AK111" s="186"/>
      <c r="AL111" s="187"/>
      <c r="AM111" s="186"/>
      <c r="AN111" s="184"/>
      <c r="AO111" s="135"/>
      <c r="AQ111" s="148">
        <f t="shared" si="43"/>
        <v>0</v>
      </c>
      <c r="AR111" s="148">
        <f t="shared" si="44"/>
        <v>0</v>
      </c>
      <c r="AS111" s="148">
        <f t="shared" si="45"/>
        <v>0</v>
      </c>
      <c r="AT111" s="148">
        <f t="shared" si="31"/>
        <v>0</v>
      </c>
      <c r="AU111" s="148" t="b">
        <f t="shared" si="46"/>
        <v>0</v>
      </c>
      <c r="AV111" s="148" t="b">
        <f>AND(F111&gt;=20,F111&lt;=22,J111=※編集不可※選択項目!$E$4)</f>
        <v>0</v>
      </c>
      <c r="AW111" s="148" t="b">
        <f>AND(F111&gt;=40,F111&lt;=49,K111=※編集不可※選択項目!$F$4)</f>
        <v>0</v>
      </c>
      <c r="AX111" s="148">
        <f>IF(AND($C111&lt;&gt;"",AND(AA111&lt;&gt;※編集不可※選択項目!$L$6,AE111="")),1,0)</f>
        <v>0</v>
      </c>
      <c r="AY111" s="148">
        <f>IF(AND($H111&lt;&gt;"",AND(I111=※編集不可※選択項目!$D$4,AG111="")),1,0)</f>
        <v>0</v>
      </c>
      <c r="AZ111" s="148">
        <f t="shared" si="32"/>
        <v>0</v>
      </c>
      <c r="BA111" s="148">
        <f t="shared" si="47"/>
        <v>0</v>
      </c>
      <c r="BB111" s="148">
        <f t="shared" si="48"/>
        <v>0</v>
      </c>
      <c r="BC111" s="148">
        <f t="shared" si="33"/>
        <v>0</v>
      </c>
      <c r="BD111" s="148" t="b">
        <f t="shared" si="49"/>
        <v>1</v>
      </c>
      <c r="BE111" s="148" t="b">
        <f>AND($F111&gt;=20,$F111&lt;=22,$J111&lt;&gt;※編集不可※選択項目!$E$4)</f>
        <v>0</v>
      </c>
      <c r="BF111" s="148" t="b">
        <f>AND($F111&gt;=40,$F111&lt;=49,$K111&lt;&gt;※編集不可※選択項目!$F$4)</f>
        <v>0</v>
      </c>
      <c r="BG111" s="148" t="str">
        <f t="shared" si="50"/>
        <v/>
      </c>
      <c r="BH111" s="8">
        <f t="shared" si="51"/>
        <v>0</v>
      </c>
      <c r="BI111" s="8">
        <f t="shared" si="52"/>
        <v>0</v>
      </c>
    </row>
    <row r="112" spans="1:61" s="4" customFormat="1" ht="34.5" customHeight="1" x14ac:dyDescent="0.15">
      <c r="A112" s="74">
        <f t="shared" si="29"/>
        <v>100</v>
      </c>
      <c r="B112" s="80" t="str">
        <f t="shared" si="34"/>
        <v/>
      </c>
      <c r="C112" s="20"/>
      <c r="D112" s="21" t="str">
        <f t="shared" si="35"/>
        <v/>
      </c>
      <c r="E112" s="21" t="str">
        <f t="shared" si="36"/>
        <v/>
      </c>
      <c r="F112" s="133"/>
      <c r="G112" s="22"/>
      <c r="H112" s="22"/>
      <c r="I112" s="151"/>
      <c r="J112" s="22"/>
      <c r="K112" s="22"/>
      <c r="L112" s="22"/>
      <c r="M112" s="23"/>
      <c r="N112" s="24"/>
      <c r="O112" s="156"/>
      <c r="P112" s="24"/>
      <c r="Q112" s="156"/>
      <c r="R112" s="25" t="str">
        <f t="shared" si="37"/>
        <v/>
      </c>
      <c r="S112" s="23"/>
      <c r="T112" s="23"/>
      <c r="U112" s="26" t="str">
        <f t="shared" si="30"/>
        <v/>
      </c>
      <c r="V112" s="27"/>
      <c r="W112" s="28" t="str">
        <f t="shared" si="38"/>
        <v/>
      </c>
      <c r="X112" s="28" t="str">
        <f t="shared" si="39"/>
        <v/>
      </c>
      <c r="Y112" s="154"/>
      <c r="Z112" s="50"/>
      <c r="AA112" s="29"/>
      <c r="AB112" s="154"/>
      <c r="AC112" s="52" t="str">
        <f t="shared" si="40"/>
        <v/>
      </c>
      <c r="AD112" s="30" t="str">
        <f t="shared" si="41"/>
        <v/>
      </c>
      <c r="AE112" s="154"/>
      <c r="AF112" s="60" t="str">
        <f t="shared" si="42"/>
        <v/>
      </c>
      <c r="AG112" s="205"/>
      <c r="AH112" s="151"/>
      <c r="AI112" s="22"/>
      <c r="AJ112" s="62"/>
      <c r="AK112" s="186"/>
      <c r="AL112" s="187"/>
      <c r="AM112" s="186"/>
      <c r="AN112" s="184"/>
      <c r="AO112" s="135"/>
      <c r="AQ112" s="148">
        <f t="shared" si="43"/>
        <v>0</v>
      </c>
      <c r="AR112" s="148">
        <f t="shared" si="44"/>
        <v>0</v>
      </c>
      <c r="AS112" s="148">
        <f t="shared" si="45"/>
        <v>0</v>
      </c>
      <c r="AT112" s="148">
        <f t="shared" si="31"/>
        <v>0</v>
      </c>
      <c r="AU112" s="148" t="b">
        <f t="shared" si="46"/>
        <v>0</v>
      </c>
      <c r="AV112" s="148" t="b">
        <f>AND(F112&gt;=20,F112&lt;=22,J112=※編集不可※選択項目!$E$4)</f>
        <v>0</v>
      </c>
      <c r="AW112" s="148" t="b">
        <f>AND(F112&gt;=40,F112&lt;=49,K112=※編集不可※選択項目!$F$4)</f>
        <v>0</v>
      </c>
      <c r="AX112" s="148">
        <f>IF(AND($C112&lt;&gt;"",AND(AA112&lt;&gt;※編集不可※選択項目!$L$6,AE112="")),1,0)</f>
        <v>0</v>
      </c>
      <c r="AY112" s="148">
        <f>IF(AND($H112&lt;&gt;"",AND(I112=※編集不可※選択項目!$D$4,AG112="")),1,0)</f>
        <v>0</v>
      </c>
      <c r="AZ112" s="148">
        <f t="shared" si="32"/>
        <v>0</v>
      </c>
      <c r="BA112" s="148">
        <f t="shared" si="47"/>
        <v>0</v>
      </c>
      <c r="BB112" s="148">
        <f t="shared" si="48"/>
        <v>0</v>
      </c>
      <c r="BC112" s="148">
        <f t="shared" si="33"/>
        <v>0</v>
      </c>
      <c r="BD112" s="148" t="b">
        <f t="shared" si="49"/>
        <v>1</v>
      </c>
      <c r="BE112" s="148" t="b">
        <f>AND($F112&gt;=20,$F112&lt;=22,$J112&lt;&gt;※編集不可※選択項目!$E$4)</f>
        <v>0</v>
      </c>
      <c r="BF112" s="148" t="b">
        <f>AND($F112&gt;=40,$F112&lt;=49,$K112&lt;&gt;※編集不可※選択項目!$F$4)</f>
        <v>0</v>
      </c>
      <c r="BG112" s="148" t="str">
        <f t="shared" si="50"/>
        <v/>
      </c>
      <c r="BH112" s="8">
        <f t="shared" si="51"/>
        <v>0</v>
      </c>
      <c r="BI112" s="8">
        <f t="shared" si="52"/>
        <v>0</v>
      </c>
    </row>
    <row r="113" spans="1:61" s="4" customFormat="1" ht="34.5" customHeight="1" x14ac:dyDescent="0.15">
      <c r="A113" s="74">
        <f t="shared" si="29"/>
        <v>101</v>
      </c>
      <c r="B113" s="80" t="str">
        <f t="shared" si="34"/>
        <v/>
      </c>
      <c r="C113" s="20"/>
      <c r="D113" s="21" t="str">
        <f t="shared" si="35"/>
        <v/>
      </c>
      <c r="E113" s="21" t="str">
        <f t="shared" si="36"/>
        <v/>
      </c>
      <c r="F113" s="133"/>
      <c r="G113" s="22"/>
      <c r="H113" s="22"/>
      <c r="I113" s="151"/>
      <c r="J113" s="22"/>
      <c r="K113" s="22"/>
      <c r="L113" s="22"/>
      <c r="M113" s="23"/>
      <c r="N113" s="24"/>
      <c r="O113" s="156"/>
      <c r="P113" s="24"/>
      <c r="Q113" s="156"/>
      <c r="R113" s="25" t="str">
        <f t="shared" si="37"/>
        <v/>
      </c>
      <c r="S113" s="23"/>
      <c r="T113" s="23"/>
      <c r="U113" s="26" t="str">
        <f t="shared" si="30"/>
        <v/>
      </c>
      <c r="V113" s="27"/>
      <c r="W113" s="28" t="str">
        <f t="shared" si="38"/>
        <v/>
      </c>
      <c r="X113" s="28" t="str">
        <f t="shared" si="39"/>
        <v/>
      </c>
      <c r="Y113" s="154"/>
      <c r="Z113" s="50"/>
      <c r="AA113" s="29"/>
      <c r="AB113" s="154"/>
      <c r="AC113" s="52" t="str">
        <f t="shared" si="40"/>
        <v/>
      </c>
      <c r="AD113" s="30" t="str">
        <f t="shared" si="41"/>
        <v/>
      </c>
      <c r="AE113" s="154"/>
      <c r="AF113" s="60" t="str">
        <f t="shared" si="42"/>
        <v/>
      </c>
      <c r="AG113" s="205"/>
      <c r="AH113" s="151"/>
      <c r="AI113" s="22"/>
      <c r="AJ113" s="62"/>
      <c r="AK113" s="186"/>
      <c r="AL113" s="187"/>
      <c r="AM113" s="186"/>
      <c r="AN113" s="184"/>
      <c r="AO113" s="135"/>
      <c r="AQ113" s="148">
        <f t="shared" si="43"/>
        <v>0</v>
      </c>
      <c r="AR113" s="148">
        <f t="shared" si="44"/>
        <v>0</v>
      </c>
      <c r="AS113" s="148">
        <f t="shared" si="45"/>
        <v>0</v>
      </c>
      <c r="AT113" s="148">
        <f t="shared" si="31"/>
        <v>0</v>
      </c>
      <c r="AU113" s="148" t="b">
        <f t="shared" si="46"/>
        <v>0</v>
      </c>
      <c r="AV113" s="148" t="b">
        <f>AND(F113&gt;=20,F113&lt;=22,J113=※編集不可※選択項目!$E$4)</f>
        <v>0</v>
      </c>
      <c r="AW113" s="148" t="b">
        <f>AND(F113&gt;=40,F113&lt;=49,K113=※編集不可※選択項目!$F$4)</f>
        <v>0</v>
      </c>
      <c r="AX113" s="148">
        <f>IF(AND($C113&lt;&gt;"",AND(AA113&lt;&gt;※編集不可※選択項目!$L$6,AE113="")),1,0)</f>
        <v>0</v>
      </c>
      <c r="AY113" s="148">
        <f>IF(AND($H113&lt;&gt;"",AND(I113=※編集不可※選択項目!$D$4,AG113="")),1,0)</f>
        <v>0</v>
      </c>
      <c r="AZ113" s="148">
        <f t="shared" si="32"/>
        <v>0</v>
      </c>
      <c r="BA113" s="148">
        <f t="shared" si="47"/>
        <v>0</v>
      </c>
      <c r="BB113" s="148">
        <f t="shared" si="48"/>
        <v>0</v>
      </c>
      <c r="BC113" s="148">
        <f t="shared" si="33"/>
        <v>0</v>
      </c>
      <c r="BD113" s="148" t="b">
        <f t="shared" si="49"/>
        <v>1</v>
      </c>
      <c r="BE113" s="148" t="b">
        <f>AND($F113&gt;=20,$F113&lt;=22,$J113&lt;&gt;※編集不可※選択項目!$E$4)</f>
        <v>0</v>
      </c>
      <c r="BF113" s="148" t="b">
        <f>AND($F113&gt;=40,$F113&lt;=49,$K113&lt;&gt;※編集不可※選択項目!$F$4)</f>
        <v>0</v>
      </c>
      <c r="BG113" s="148" t="str">
        <f t="shared" si="50"/>
        <v/>
      </c>
      <c r="BH113" s="8">
        <f t="shared" si="51"/>
        <v>0</v>
      </c>
      <c r="BI113" s="8">
        <f t="shared" si="52"/>
        <v>0</v>
      </c>
    </row>
    <row r="114" spans="1:61" s="4" customFormat="1" ht="34.5" customHeight="1" x14ac:dyDescent="0.15">
      <c r="A114" s="74">
        <f t="shared" si="29"/>
        <v>102</v>
      </c>
      <c r="B114" s="80" t="str">
        <f t="shared" si="34"/>
        <v/>
      </c>
      <c r="C114" s="20"/>
      <c r="D114" s="21" t="str">
        <f t="shared" si="35"/>
        <v/>
      </c>
      <c r="E114" s="21" t="str">
        <f t="shared" si="36"/>
        <v/>
      </c>
      <c r="F114" s="133"/>
      <c r="G114" s="22"/>
      <c r="H114" s="22"/>
      <c r="I114" s="151"/>
      <c r="J114" s="22"/>
      <c r="K114" s="22"/>
      <c r="L114" s="22"/>
      <c r="M114" s="23"/>
      <c r="N114" s="24"/>
      <c r="O114" s="156"/>
      <c r="P114" s="24"/>
      <c r="Q114" s="156"/>
      <c r="R114" s="25" t="str">
        <f t="shared" si="37"/>
        <v/>
      </c>
      <c r="S114" s="23"/>
      <c r="T114" s="23"/>
      <c r="U114" s="26" t="str">
        <f t="shared" si="30"/>
        <v/>
      </c>
      <c r="V114" s="27"/>
      <c r="W114" s="28" t="str">
        <f t="shared" si="38"/>
        <v/>
      </c>
      <c r="X114" s="28" t="str">
        <f t="shared" si="39"/>
        <v/>
      </c>
      <c r="Y114" s="154"/>
      <c r="Z114" s="50"/>
      <c r="AA114" s="29"/>
      <c r="AB114" s="154"/>
      <c r="AC114" s="52" t="str">
        <f t="shared" si="40"/>
        <v/>
      </c>
      <c r="AD114" s="30" t="str">
        <f t="shared" si="41"/>
        <v/>
      </c>
      <c r="AE114" s="154"/>
      <c r="AF114" s="60" t="str">
        <f t="shared" si="42"/>
        <v/>
      </c>
      <c r="AG114" s="205"/>
      <c r="AH114" s="151"/>
      <c r="AI114" s="22"/>
      <c r="AJ114" s="62"/>
      <c r="AK114" s="186"/>
      <c r="AL114" s="187"/>
      <c r="AM114" s="186"/>
      <c r="AN114" s="184"/>
      <c r="AO114" s="135"/>
      <c r="AQ114" s="148">
        <f t="shared" si="43"/>
        <v>0</v>
      </c>
      <c r="AR114" s="148">
        <f t="shared" si="44"/>
        <v>0</v>
      </c>
      <c r="AS114" s="148">
        <f t="shared" si="45"/>
        <v>0</v>
      </c>
      <c r="AT114" s="148">
        <f t="shared" si="31"/>
        <v>0</v>
      </c>
      <c r="AU114" s="148" t="b">
        <f t="shared" si="46"/>
        <v>0</v>
      </c>
      <c r="AV114" s="148" t="b">
        <f>AND(F114&gt;=20,F114&lt;=22,J114=※編集不可※選択項目!$E$4)</f>
        <v>0</v>
      </c>
      <c r="AW114" s="148" t="b">
        <f>AND(F114&gt;=40,F114&lt;=49,K114=※編集不可※選択項目!$F$4)</f>
        <v>0</v>
      </c>
      <c r="AX114" s="148">
        <f>IF(AND($C114&lt;&gt;"",AND(AA114&lt;&gt;※編集不可※選択項目!$L$6,AE114="")),1,0)</f>
        <v>0</v>
      </c>
      <c r="AY114" s="148">
        <f>IF(AND($H114&lt;&gt;"",AND(I114=※編集不可※選択項目!$D$4,AG114="")),1,0)</f>
        <v>0</v>
      </c>
      <c r="AZ114" s="148">
        <f t="shared" si="32"/>
        <v>0</v>
      </c>
      <c r="BA114" s="148">
        <f t="shared" si="47"/>
        <v>0</v>
      </c>
      <c r="BB114" s="148">
        <f t="shared" si="48"/>
        <v>0</v>
      </c>
      <c r="BC114" s="148">
        <f t="shared" si="33"/>
        <v>0</v>
      </c>
      <c r="BD114" s="148" t="b">
        <f t="shared" si="49"/>
        <v>1</v>
      </c>
      <c r="BE114" s="148" t="b">
        <f>AND($F114&gt;=20,$F114&lt;=22,$J114&lt;&gt;※編集不可※選択項目!$E$4)</f>
        <v>0</v>
      </c>
      <c r="BF114" s="148" t="b">
        <f>AND($F114&gt;=40,$F114&lt;=49,$K114&lt;&gt;※編集不可※選択項目!$F$4)</f>
        <v>0</v>
      </c>
      <c r="BG114" s="148" t="str">
        <f t="shared" si="50"/>
        <v/>
      </c>
      <c r="BH114" s="8">
        <f t="shared" si="51"/>
        <v>0</v>
      </c>
      <c r="BI114" s="8">
        <f t="shared" si="52"/>
        <v>0</v>
      </c>
    </row>
    <row r="115" spans="1:61" s="4" customFormat="1" ht="34.5" customHeight="1" x14ac:dyDescent="0.15">
      <c r="A115" s="74">
        <f t="shared" si="29"/>
        <v>103</v>
      </c>
      <c r="B115" s="80" t="str">
        <f t="shared" si="34"/>
        <v/>
      </c>
      <c r="C115" s="20"/>
      <c r="D115" s="21" t="str">
        <f t="shared" si="35"/>
        <v/>
      </c>
      <c r="E115" s="21" t="str">
        <f t="shared" si="36"/>
        <v/>
      </c>
      <c r="F115" s="133"/>
      <c r="G115" s="22"/>
      <c r="H115" s="22"/>
      <c r="I115" s="151"/>
      <c r="J115" s="22"/>
      <c r="K115" s="22"/>
      <c r="L115" s="22"/>
      <c r="M115" s="23"/>
      <c r="N115" s="24"/>
      <c r="O115" s="156"/>
      <c r="P115" s="24"/>
      <c r="Q115" s="156"/>
      <c r="R115" s="25" t="str">
        <f t="shared" si="37"/>
        <v/>
      </c>
      <c r="S115" s="23"/>
      <c r="T115" s="23"/>
      <c r="U115" s="26" t="str">
        <f t="shared" si="30"/>
        <v/>
      </c>
      <c r="V115" s="27"/>
      <c r="W115" s="28" t="str">
        <f t="shared" si="38"/>
        <v/>
      </c>
      <c r="X115" s="28" t="str">
        <f t="shared" si="39"/>
        <v/>
      </c>
      <c r="Y115" s="154"/>
      <c r="Z115" s="50"/>
      <c r="AA115" s="29"/>
      <c r="AB115" s="154"/>
      <c r="AC115" s="52" t="str">
        <f t="shared" si="40"/>
        <v/>
      </c>
      <c r="AD115" s="30" t="str">
        <f t="shared" si="41"/>
        <v/>
      </c>
      <c r="AE115" s="154"/>
      <c r="AF115" s="60" t="str">
        <f t="shared" si="42"/>
        <v/>
      </c>
      <c r="AG115" s="205"/>
      <c r="AH115" s="151"/>
      <c r="AI115" s="22"/>
      <c r="AJ115" s="62"/>
      <c r="AK115" s="186"/>
      <c r="AL115" s="187"/>
      <c r="AM115" s="186"/>
      <c r="AN115" s="184"/>
      <c r="AO115" s="135"/>
      <c r="AQ115" s="148">
        <f t="shared" si="43"/>
        <v>0</v>
      </c>
      <c r="AR115" s="148">
        <f t="shared" si="44"/>
        <v>0</v>
      </c>
      <c r="AS115" s="148">
        <f t="shared" si="45"/>
        <v>0</v>
      </c>
      <c r="AT115" s="148">
        <f t="shared" si="31"/>
        <v>0</v>
      </c>
      <c r="AU115" s="148" t="b">
        <f t="shared" si="46"/>
        <v>0</v>
      </c>
      <c r="AV115" s="148" t="b">
        <f>AND(F115&gt;=20,F115&lt;=22,J115=※編集不可※選択項目!$E$4)</f>
        <v>0</v>
      </c>
      <c r="AW115" s="148" t="b">
        <f>AND(F115&gt;=40,F115&lt;=49,K115=※編集不可※選択項目!$F$4)</f>
        <v>0</v>
      </c>
      <c r="AX115" s="148">
        <f>IF(AND($C115&lt;&gt;"",AND(AA115&lt;&gt;※編集不可※選択項目!$L$6,AE115="")),1,0)</f>
        <v>0</v>
      </c>
      <c r="AY115" s="148">
        <f>IF(AND($H115&lt;&gt;"",AND(I115=※編集不可※選択項目!$D$4,AG115="")),1,0)</f>
        <v>0</v>
      </c>
      <c r="AZ115" s="148">
        <f t="shared" si="32"/>
        <v>0</v>
      </c>
      <c r="BA115" s="148">
        <f t="shared" si="47"/>
        <v>0</v>
      </c>
      <c r="BB115" s="148">
        <f t="shared" si="48"/>
        <v>0</v>
      </c>
      <c r="BC115" s="148">
        <f t="shared" si="33"/>
        <v>0</v>
      </c>
      <c r="BD115" s="148" t="b">
        <f t="shared" si="49"/>
        <v>1</v>
      </c>
      <c r="BE115" s="148" t="b">
        <f>AND($F115&gt;=20,$F115&lt;=22,$J115&lt;&gt;※編集不可※選択項目!$E$4)</f>
        <v>0</v>
      </c>
      <c r="BF115" s="148" t="b">
        <f>AND($F115&gt;=40,$F115&lt;=49,$K115&lt;&gt;※編集不可※選択項目!$F$4)</f>
        <v>0</v>
      </c>
      <c r="BG115" s="148" t="str">
        <f t="shared" si="50"/>
        <v/>
      </c>
      <c r="BH115" s="8">
        <f t="shared" si="51"/>
        <v>0</v>
      </c>
      <c r="BI115" s="8">
        <f t="shared" si="52"/>
        <v>0</v>
      </c>
    </row>
    <row r="116" spans="1:61" s="4" customFormat="1" ht="34.5" customHeight="1" x14ac:dyDescent="0.15">
      <c r="A116" s="74">
        <f t="shared" si="29"/>
        <v>104</v>
      </c>
      <c r="B116" s="80" t="str">
        <f t="shared" si="34"/>
        <v/>
      </c>
      <c r="C116" s="20"/>
      <c r="D116" s="21" t="str">
        <f t="shared" si="35"/>
        <v/>
      </c>
      <c r="E116" s="21" t="str">
        <f t="shared" si="36"/>
        <v/>
      </c>
      <c r="F116" s="133"/>
      <c r="G116" s="22"/>
      <c r="H116" s="22"/>
      <c r="I116" s="151"/>
      <c r="J116" s="22"/>
      <c r="K116" s="22"/>
      <c r="L116" s="22"/>
      <c r="M116" s="23"/>
      <c r="N116" s="24"/>
      <c r="O116" s="156"/>
      <c r="P116" s="24"/>
      <c r="Q116" s="156"/>
      <c r="R116" s="25" t="str">
        <f t="shared" si="37"/>
        <v/>
      </c>
      <c r="S116" s="23"/>
      <c r="T116" s="23"/>
      <c r="U116" s="26" t="str">
        <f t="shared" si="30"/>
        <v/>
      </c>
      <c r="V116" s="27"/>
      <c r="W116" s="28" t="str">
        <f t="shared" si="38"/>
        <v/>
      </c>
      <c r="X116" s="28" t="str">
        <f t="shared" si="39"/>
        <v/>
      </c>
      <c r="Y116" s="154"/>
      <c r="Z116" s="50"/>
      <c r="AA116" s="29"/>
      <c r="AB116" s="154"/>
      <c r="AC116" s="52" t="str">
        <f t="shared" si="40"/>
        <v/>
      </c>
      <c r="AD116" s="30" t="str">
        <f t="shared" si="41"/>
        <v/>
      </c>
      <c r="AE116" s="154"/>
      <c r="AF116" s="60" t="str">
        <f t="shared" si="42"/>
        <v/>
      </c>
      <c r="AG116" s="205"/>
      <c r="AH116" s="151"/>
      <c r="AI116" s="22"/>
      <c r="AJ116" s="62"/>
      <c r="AK116" s="186"/>
      <c r="AL116" s="187"/>
      <c r="AM116" s="186"/>
      <c r="AN116" s="184"/>
      <c r="AO116" s="135"/>
      <c r="AQ116" s="148">
        <f t="shared" si="43"/>
        <v>0</v>
      </c>
      <c r="AR116" s="148">
        <f t="shared" si="44"/>
        <v>0</v>
      </c>
      <c r="AS116" s="148">
        <f t="shared" si="45"/>
        <v>0</v>
      </c>
      <c r="AT116" s="148">
        <f t="shared" si="31"/>
        <v>0</v>
      </c>
      <c r="AU116" s="148" t="b">
        <f t="shared" si="46"/>
        <v>0</v>
      </c>
      <c r="AV116" s="148" t="b">
        <f>AND(F116&gt;=20,F116&lt;=22,J116=※編集不可※選択項目!$E$4)</f>
        <v>0</v>
      </c>
      <c r="AW116" s="148" t="b">
        <f>AND(F116&gt;=40,F116&lt;=49,K116=※編集不可※選択項目!$F$4)</f>
        <v>0</v>
      </c>
      <c r="AX116" s="148">
        <f>IF(AND($C116&lt;&gt;"",AND(AA116&lt;&gt;※編集不可※選択項目!$L$6,AE116="")),1,0)</f>
        <v>0</v>
      </c>
      <c r="AY116" s="148">
        <f>IF(AND($H116&lt;&gt;"",AND(I116=※編集不可※選択項目!$D$4,AG116="")),1,0)</f>
        <v>0</v>
      </c>
      <c r="AZ116" s="148">
        <f t="shared" si="32"/>
        <v>0</v>
      </c>
      <c r="BA116" s="148">
        <f t="shared" si="47"/>
        <v>0</v>
      </c>
      <c r="BB116" s="148">
        <f t="shared" si="48"/>
        <v>0</v>
      </c>
      <c r="BC116" s="148">
        <f t="shared" si="33"/>
        <v>0</v>
      </c>
      <c r="BD116" s="148" t="b">
        <f t="shared" si="49"/>
        <v>1</v>
      </c>
      <c r="BE116" s="148" t="b">
        <f>AND($F116&gt;=20,$F116&lt;=22,$J116&lt;&gt;※編集不可※選択項目!$E$4)</f>
        <v>0</v>
      </c>
      <c r="BF116" s="148" t="b">
        <f>AND($F116&gt;=40,$F116&lt;=49,$K116&lt;&gt;※編集不可※選択項目!$F$4)</f>
        <v>0</v>
      </c>
      <c r="BG116" s="148" t="str">
        <f t="shared" si="50"/>
        <v/>
      </c>
      <c r="BH116" s="8">
        <f t="shared" si="51"/>
        <v>0</v>
      </c>
      <c r="BI116" s="8">
        <f t="shared" si="52"/>
        <v>0</v>
      </c>
    </row>
    <row r="117" spans="1:61" s="4" customFormat="1" ht="34.5" customHeight="1" x14ac:dyDescent="0.15">
      <c r="A117" s="74">
        <f t="shared" si="29"/>
        <v>105</v>
      </c>
      <c r="B117" s="80" t="str">
        <f t="shared" si="34"/>
        <v/>
      </c>
      <c r="C117" s="20"/>
      <c r="D117" s="21" t="str">
        <f t="shared" si="35"/>
        <v/>
      </c>
      <c r="E117" s="21" t="str">
        <f t="shared" si="36"/>
        <v/>
      </c>
      <c r="F117" s="133"/>
      <c r="G117" s="22"/>
      <c r="H117" s="22"/>
      <c r="I117" s="151"/>
      <c r="J117" s="22"/>
      <c r="K117" s="22"/>
      <c r="L117" s="22"/>
      <c r="M117" s="23"/>
      <c r="N117" s="24"/>
      <c r="O117" s="156"/>
      <c r="P117" s="24"/>
      <c r="Q117" s="156"/>
      <c r="R117" s="25" t="str">
        <f t="shared" si="37"/>
        <v/>
      </c>
      <c r="S117" s="23"/>
      <c r="T117" s="23"/>
      <c r="U117" s="26" t="str">
        <f t="shared" si="30"/>
        <v/>
      </c>
      <c r="V117" s="27"/>
      <c r="W117" s="28" t="str">
        <f t="shared" si="38"/>
        <v/>
      </c>
      <c r="X117" s="28" t="str">
        <f t="shared" si="39"/>
        <v/>
      </c>
      <c r="Y117" s="154"/>
      <c r="Z117" s="50"/>
      <c r="AA117" s="29"/>
      <c r="AB117" s="154"/>
      <c r="AC117" s="52" t="str">
        <f t="shared" si="40"/>
        <v/>
      </c>
      <c r="AD117" s="30" t="str">
        <f t="shared" si="41"/>
        <v/>
      </c>
      <c r="AE117" s="154"/>
      <c r="AF117" s="60" t="str">
        <f t="shared" si="42"/>
        <v/>
      </c>
      <c r="AG117" s="205"/>
      <c r="AH117" s="151"/>
      <c r="AI117" s="22"/>
      <c r="AJ117" s="62"/>
      <c r="AK117" s="186"/>
      <c r="AL117" s="187"/>
      <c r="AM117" s="186"/>
      <c r="AN117" s="184"/>
      <c r="AO117" s="135"/>
      <c r="AQ117" s="148">
        <f t="shared" si="43"/>
        <v>0</v>
      </c>
      <c r="AR117" s="148">
        <f t="shared" si="44"/>
        <v>0</v>
      </c>
      <c r="AS117" s="148">
        <f t="shared" si="45"/>
        <v>0</v>
      </c>
      <c r="AT117" s="148">
        <f t="shared" si="31"/>
        <v>0</v>
      </c>
      <c r="AU117" s="148" t="b">
        <f t="shared" si="46"/>
        <v>0</v>
      </c>
      <c r="AV117" s="148" t="b">
        <f>AND(F117&gt;=20,F117&lt;=22,J117=※編集不可※選択項目!$E$4)</f>
        <v>0</v>
      </c>
      <c r="AW117" s="148" t="b">
        <f>AND(F117&gt;=40,F117&lt;=49,K117=※編集不可※選択項目!$F$4)</f>
        <v>0</v>
      </c>
      <c r="AX117" s="148">
        <f>IF(AND($C117&lt;&gt;"",AND(AA117&lt;&gt;※編集不可※選択項目!$L$6,AE117="")),1,0)</f>
        <v>0</v>
      </c>
      <c r="AY117" s="148">
        <f>IF(AND($H117&lt;&gt;"",AND(I117=※編集不可※選択項目!$D$4,AG117="")),1,0)</f>
        <v>0</v>
      </c>
      <c r="AZ117" s="148">
        <f t="shared" si="32"/>
        <v>0</v>
      </c>
      <c r="BA117" s="148">
        <f t="shared" si="47"/>
        <v>0</v>
      </c>
      <c r="BB117" s="148">
        <f t="shared" si="48"/>
        <v>0</v>
      </c>
      <c r="BC117" s="148">
        <f t="shared" si="33"/>
        <v>0</v>
      </c>
      <c r="BD117" s="148" t="b">
        <f t="shared" si="49"/>
        <v>1</v>
      </c>
      <c r="BE117" s="148" t="b">
        <f>AND($F117&gt;=20,$F117&lt;=22,$J117&lt;&gt;※編集不可※選択項目!$E$4)</f>
        <v>0</v>
      </c>
      <c r="BF117" s="148" t="b">
        <f>AND($F117&gt;=40,$F117&lt;=49,$K117&lt;&gt;※編集不可※選択項目!$F$4)</f>
        <v>0</v>
      </c>
      <c r="BG117" s="148" t="str">
        <f t="shared" si="50"/>
        <v/>
      </c>
      <c r="BH117" s="8">
        <f t="shared" si="51"/>
        <v>0</v>
      </c>
      <c r="BI117" s="8">
        <f t="shared" si="52"/>
        <v>0</v>
      </c>
    </row>
    <row r="118" spans="1:61" s="4" customFormat="1" ht="34.5" customHeight="1" x14ac:dyDescent="0.15">
      <c r="A118" s="74">
        <f t="shared" si="29"/>
        <v>106</v>
      </c>
      <c r="B118" s="80" t="str">
        <f t="shared" si="34"/>
        <v/>
      </c>
      <c r="C118" s="20"/>
      <c r="D118" s="21" t="str">
        <f t="shared" si="35"/>
        <v/>
      </c>
      <c r="E118" s="21" t="str">
        <f t="shared" si="36"/>
        <v/>
      </c>
      <c r="F118" s="133"/>
      <c r="G118" s="22"/>
      <c r="H118" s="22"/>
      <c r="I118" s="151"/>
      <c r="J118" s="22"/>
      <c r="K118" s="22"/>
      <c r="L118" s="22"/>
      <c r="M118" s="23"/>
      <c r="N118" s="24"/>
      <c r="O118" s="156"/>
      <c r="P118" s="24"/>
      <c r="Q118" s="156"/>
      <c r="R118" s="25" t="str">
        <f t="shared" si="37"/>
        <v/>
      </c>
      <c r="S118" s="23"/>
      <c r="T118" s="23"/>
      <c r="U118" s="26" t="str">
        <f t="shared" si="30"/>
        <v/>
      </c>
      <c r="V118" s="27"/>
      <c r="W118" s="28" t="str">
        <f t="shared" si="38"/>
        <v/>
      </c>
      <c r="X118" s="28" t="str">
        <f t="shared" si="39"/>
        <v/>
      </c>
      <c r="Y118" s="154"/>
      <c r="Z118" s="50"/>
      <c r="AA118" s="29"/>
      <c r="AB118" s="154"/>
      <c r="AC118" s="52" t="str">
        <f t="shared" si="40"/>
        <v/>
      </c>
      <c r="AD118" s="30" t="str">
        <f t="shared" si="41"/>
        <v/>
      </c>
      <c r="AE118" s="154"/>
      <c r="AF118" s="60" t="str">
        <f t="shared" si="42"/>
        <v/>
      </c>
      <c r="AG118" s="205"/>
      <c r="AH118" s="151"/>
      <c r="AI118" s="22"/>
      <c r="AJ118" s="62"/>
      <c r="AK118" s="186"/>
      <c r="AL118" s="187"/>
      <c r="AM118" s="186"/>
      <c r="AN118" s="184"/>
      <c r="AO118" s="135"/>
      <c r="AQ118" s="148">
        <f t="shared" si="43"/>
        <v>0</v>
      </c>
      <c r="AR118" s="148">
        <f t="shared" si="44"/>
        <v>0</v>
      </c>
      <c r="AS118" s="148">
        <f t="shared" si="45"/>
        <v>0</v>
      </c>
      <c r="AT118" s="148">
        <f t="shared" si="31"/>
        <v>0</v>
      </c>
      <c r="AU118" s="148" t="b">
        <f t="shared" si="46"/>
        <v>0</v>
      </c>
      <c r="AV118" s="148" t="b">
        <f>AND(F118&gt;=20,F118&lt;=22,J118=※編集不可※選択項目!$E$4)</f>
        <v>0</v>
      </c>
      <c r="AW118" s="148" t="b">
        <f>AND(F118&gt;=40,F118&lt;=49,K118=※編集不可※選択項目!$F$4)</f>
        <v>0</v>
      </c>
      <c r="AX118" s="148">
        <f>IF(AND($C118&lt;&gt;"",AND(AA118&lt;&gt;※編集不可※選択項目!$L$6,AE118="")),1,0)</f>
        <v>0</v>
      </c>
      <c r="AY118" s="148">
        <f>IF(AND($H118&lt;&gt;"",AND(I118=※編集不可※選択項目!$D$4,AG118="")),1,0)</f>
        <v>0</v>
      </c>
      <c r="AZ118" s="148">
        <f t="shared" si="32"/>
        <v>0</v>
      </c>
      <c r="BA118" s="148">
        <f t="shared" si="47"/>
        <v>0</v>
      </c>
      <c r="BB118" s="148">
        <f t="shared" si="48"/>
        <v>0</v>
      </c>
      <c r="BC118" s="148">
        <f t="shared" si="33"/>
        <v>0</v>
      </c>
      <c r="BD118" s="148" t="b">
        <f t="shared" si="49"/>
        <v>1</v>
      </c>
      <c r="BE118" s="148" t="b">
        <f>AND($F118&gt;=20,$F118&lt;=22,$J118&lt;&gt;※編集不可※選択項目!$E$4)</f>
        <v>0</v>
      </c>
      <c r="BF118" s="148" t="b">
        <f>AND($F118&gt;=40,$F118&lt;=49,$K118&lt;&gt;※編集不可※選択項目!$F$4)</f>
        <v>0</v>
      </c>
      <c r="BG118" s="148" t="str">
        <f t="shared" si="50"/>
        <v/>
      </c>
      <c r="BH118" s="8">
        <f t="shared" si="51"/>
        <v>0</v>
      </c>
      <c r="BI118" s="8">
        <f t="shared" si="52"/>
        <v>0</v>
      </c>
    </row>
    <row r="119" spans="1:61" s="4" customFormat="1" ht="34.5" customHeight="1" x14ac:dyDescent="0.15">
      <c r="A119" s="74">
        <f t="shared" si="29"/>
        <v>107</v>
      </c>
      <c r="B119" s="80" t="str">
        <f t="shared" si="34"/>
        <v/>
      </c>
      <c r="C119" s="20"/>
      <c r="D119" s="21" t="str">
        <f t="shared" si="35"/>
        <v/>
      </c>
      <c r="E119" s="21" t="str">
        <f t="shared" si="36"/>
        <v/>
      </c>
      <c r="F119" s="133"/>
      <c r="G119" s="22"/>
      <c r="H119" s="22"/>
      <c r="I119" s="151"/>
      <c r="J119" s="22"/>
      <c r="K119" s="22"/>
      <c r="L119" s="22"/>
      <c r="M119" s="23"/>
      <c r="N119" s="24"/>
      <c r="O119" s="156"/>
      <c r="P119" s="24"/>
      <c r="Q119" s="156"/>
      <c r="R119" s="25" t="str">
        <f t="shared" si="37"/>
        <v/>
      </c>
      <c r="S119" s="23"/>
      <c r="T119" s="23"/>
      <c r="U119" s="26" t="str">
        <f t="shared" si="30"/>
        <v/>
      </c>
      <c r="V119" s="27"/>
      <c r="W119" s="28" t="str">
        <f t="shared" si="38"/>
        <v/>
      </c>
      <c r="X119" s="28" t="str">
        <f t="shared" si="39"/>
        <v/>
      </c>
      <c r="Y119" s="154"/>
      <c r="Z119" s="50"/>
      <c r="AA119" s="29"/>
      <c r="AB119" s="154"/>
      <c r="AC119" s="52" t="str">
        <f t="shared" si="40"/>
        <v/>
      </c>
      <c r="AD119" s="30" t="str">
        <f t="shared" si="41"/>
        <v/>
      </c>
      <c r="AE119" s="154"/>
      <c r="AF119" s="60" t="str">
        <f t="shared" si="42"/>
        <v/>
      </c>
      <c r="AG119" s="205"/>
      <c r="AH119" s="151"/>
      <c r="AI119" s="22"/>
      <c r="AJ119" s="62"/>
      <c r="AK119" s="186"/>
      <c r="AL119" s="187"/>
      <c r="AM119" s="186"/>
      <c r="AN119" s="184"/>
      <c r="AO119" s="135"/>
      <c r="AQ119" s="148">
        <f t="shared" si="43"/>
        <v>0</v>
      </c>
      <c r="AR119" s="148">
        <f t="shared" si="44"/>
        <v>0</v>
      </c>
      <c r="AS119" s="148">
        <f t="shared" si="45"/>
        <v>0</v>
      </c>
      <c r="AT119" s="148">
        <f t="shared" si="31"/>
        <v>0</v>
      </c>
      <c r="AU119" s="148" t="b">
        <f t="shared" si="46"/>
        <v>0</v>
      </c>
      <c r="AV119" s="148" t="b">
        <f>AND(F119&gt;=20,F119&lt;=22,J119=※編集不可※選択項目!$E$4)</f>
        <v>0</v>
      </c>
      <c r="AW119" s="148" t="b">
        <f>AND(F119&gt;=40,F119&lt;=49,K119=※編集不可※選択項目!$F$4)</f>
        <v>0</v>
      </c>
      <c r="AX119" s="148">
        <f>IF(AND($C119&lt;&gt;"",AND(AA119&lt;&gt;※編集不可※選択項目!$L$6,AE119="")),1,0)</f>
        <v>0</v>
      </c>
      <c r="AY119" s="148">
        <f>IF(AND($H119&lt;&gt;"",AND(I119=※編集不可※選択項目!$D$4,AG119="")),1,0)</f>
        <v>0</v>
      </c>
      <c r="AZ119" s="148">
        <f t="shared" si="32"/>
        <v>0</v>
      </c>
      <c r="BA119" s="148">
        <f t="shared" si="47"/>
        <v>0</v>
      </c>
      <c r="BB119" s="148">
        <f t="shared" si="48"/>
        <v>0</v>
      </c>
      <c r="BC119" s="148">
        <f t="shared" si="33"/>
        <v>0</v>
      </c>
      <c r="BD119" s="148" t="b">
        <f t="shared" si="49"/>
        <v>1</v>
      </c>
      <c r="BE119" s="148" t="b">
        <f>AND($F119&gt;=20,$F119&lt;=22,$J119&lt;&gt;※編集不可※選択項目!$E$4)</f>
        <v>0</v>
      </c>
      <c r="BF119" s="148" t="b">
        <f>AND($F119&gt;=40,$F119&lt;=49,$K119&lt;&gt;※編集不可※選択項目!$F$4)</f>
        <v>0</v>
      </c>
      <c r="BG119" s="148" t="str">
        <f t="shared" si="50"/>
        <v/>
      </c>
      <c r="BH119" s="8">
        <f t="shared" si="51"/>
        <v>0</v>
      </c>
      <c r="BI119" s="8">
        <f t="shared" si="52"/>
        <v>0</v>
      </c>
    </row>
    <row r="120" spans="1:61" s="4" customFormat="1" ht="34.5" customHeight="1" x14ac:dyDescent="0.15">
      <c r="A120" s="74">
        <f t="shared" si="29"/>
        <v>108</v>
      </c>
      <c r="B120" s="80" t="str">
        <f t="shared" si="34"/>
        <v/>
      </c>
      <c r="C120" s="20"/>
      <c r="D120" s="21" t="str">
        <f t="shared" si="35"/>
        <v/>
      </c>
      <c r="E120" s="21" t="str">
        <f t="shared" si="36"/>
        <v/>
      </c>
      <c r="F120" s="133"/>
      <c r="G120" s="22"/>
      <c r="H120" s="22"/>
      <c r="I120" s="151"/>
      <c r="J120" s="22"/>
      <c r="K120" s="22"/>
      <c r="L120" s="22"/>
      <c r="M120" s="23"/>
      <c r="N120" s="24"/>
      <c r="O120" s="156"/>
      <c r="P120" s="24"/>
      <c r="Q120" s="156"/>
      <c r="R120" s="25" t="str">
        <f t="shared" si="37"/>
        <v/>
      </c>
      <c r="S120" s="23"/>
      <c r="T120" s="23"/>
      <c r="U120" s="26" t="str">
        <f t="shared" si="30"/>
        <v/>
      </c>
      <c r="V120" s="27"/>
      <c r="W120" s="28" t="str">
        <f t="shared" si="38"/>
        <v/>
      </c>
      <c r="X120" s="28" t="str">
        <f t="shared" si="39"/>
        <v/>
      </c>
      <c r="Y120" s="154"/>
      <c r="Z120" s="50"/>
      <c r="AA120" s="29"/>
      <c r="AB120" s="154"/>
      <c r="AC120" s="52" t="str">
        <f t="shared" si="40"/>
        <v/>
      </c>
      <c r="AD120" s="30" t="str">
        <f t="shared" si="41"/>
        <v/>
      </c>
      <c r="AE120" s="154"/>
      <c r="AF120" s="60" t="str">
        <f t="shared" si="42"/>
        <v/>
      </c>
      <c r="AG120" s="205"/>
      <c r="AH120" s="151"/>
      <c r="AI120" s="22"/>
      <c r="AJ120" s="62"/>
      <c r="AK120" s="186"/>
      <c r="AL120" s="187"/>
      <c r="AM120" s="186"/>
      <c r="AN120" s="184"/>
      <c r="AO120" s="135"/>
      <c r="AQ120" s="148">
        <f t="shared" si="43"/>
        <v>0</v>
      </c>
      <c r="AR120" s="148">
        <f t="shared" si="44"/>
        <v>0</v>
      </c>
      <c r="AS120" s="148">
        <f t="shared" si="45"/>
        <v>0</v>
      </c>
      <c r="AT120" s="148">
        <f t="shared" si="31"/>
        <v>0</v>
      </c>
      <c r="AU120" s="148" t="b">
        <f t="shared" si="46"/>
        <v>0</v>
      </c>
      <c r="AV120" s="148" t="b">
        <f>AND(F120&gt;=20,F120&lt;=22,J120=※編集不可※選択項目!$E$4)</f>
        <v>0</v>
      </c>
      <c r="AW120" s="148" t="b">
        <f>AND(F120&gt;=40,F120&lt;=49,K120=※編集不可※選択項目!$F$4)</f>
        <v>0</v>
      </c>
      <c r="AX120" s="148">
        <f>IF(AND($C120&lt;&gt;"",AND(AA120&lt;&gt;※編集不可※選択項目!$L$6,AE120="")),1,0)</f>
        <v>0</v>
      </c>
      <c r="AY120" s="148">
        <f>IF(AND($H120&lt;&gt;"",AND(I120=※編集不可※選択項目!$D$4,AG120="")),1,0)</f>
        <v>0</v>
      </c>
      <c r="AZ120" s="148">
        <f t="shared" si="32"/>
        <v>0</v>
      </c>
      <c r="BA120" s="148">
        <f t="shared" si="47"/>
        <v>0</v>
      </c>
      <c r="BB120" s="148">
        <f t="shared" si="48"/>
        <v>0</v>
      </c>
      <c r="BC120" s="148">
        <f t="shared" si="33"/>
        <v>0</v>
      </c>
      <c r="BD120" s="148" t="b">
        <f t="shared" si="49"/>
        <v>1</v>
      </c>
      <c r="BE120" s="148" t="b">
        <f>AND($F120&gt;=20,$F120&lt;=22,$J120&lt;&gt;※編集不可※選択項目!$E$4)</f>
        <v>0</v>
      </c>
      <c r="BF120" s="148" t="b">
        <f>AND($F120&gt;=40,$F120&lt;=49,$K120&lt;&gt;※編集不可※選択項目!$F$4)</f>
        <v>0</v>
      </c>
      <c r="BG120" s="148" t="str">
        <f t="shared" si="50"/>
        <v/>
      </c>
      <c r="BH120" s="8">
        <f t="shared" si="51"/>
        <v>0</v>
      </c>
      <c r="BI120" s="8">
        <f t="shared" si="52"/>
        <v>0</v>
      </c>
    </row>
    <row r="121" spans="1:61" s="4" customFormat="1" ht="34.5" customHeight="1" x14ac:dyDescent="0.15">
      <c r="A121" s="74">
        <f t="shared" si="29"/>
        <v>109</v>
      </c>
      <c r="B121" s="80" t="str">
        <f t="shared" si="34"/>
        <v/>
      </c>
      <c r="C121" s="20"/>
      <c r="D121" s="21" t="str">
        <f t="shared" si="35"/>
        <v/>
      </c>
      <c r="E121" s="21" t="str">
        <f t="shared" si="36"/>
        <v/>
      </c>
      <c r="F121" s="133"/>
      <c r="G121" s="22"/>
      <c r="H121" s="22"/>
      <c r="I121" s="151"/>
      <c r="J121" s="22"/>
      <c r="K121" s="22"/>
      <c r="L121" s="22"/>
      <c r="M121" s="23"/>
      <c r="N121" s="24"/>
      <c r="O121" s="156"/>
      <c r="P121" s="24"/>
      <c r="Q121" s="156"/>
      <c r="R121" s="25" t="str">
        <f t="shared" si="37"/>
        <v/>
      </c>
      <c r="S121" s="23"/>
      <c r="T121" s="23"/>
      <c r="U121" s="26" t="str">
        <f t="shared" si="30"/>
        <v/>
      </c>
      <c r="V121" s="27"/>
      <c r="W121" s="28" t="str">
        <f t="shared" si="38"/>
        <v/>
      </c>
      <c r="X121" s="28" t="str">
        <f t="shared" si="39"/>
        <v/>
      </c>
      <c r="Y121" s="154"/>
      <c r="Z121" s="50"/>
      <c r="AA121" s="29"/>
      <c r="AB121" s="154"/>
      <c r="AC121" s="52" t="str">
        <f t="shared" si="40"/>
        <v/>
      </c>
      <c r="AD121" s="30" t="str">
        <f t="shared" si="41"/>
        <v/>
      </c>
      <c r="AE121" s="154"/>
      <c r="AF121" s="60" t="str">
        <f t="shared" si="42"/>
        <v/>
      </c>
      <c r="AG121" s="205"/>
      <c r="AH121" s="151"/>
      <c r="AI121" s="22"/>
      <c r="AJ121" s="62"/>
      <c r="AK121" s="186"/>
      <c r="AL121" s="187"/>
      <c r="AM121" s="186"/>
      <c r="AN121" s="184"/>
      <c r="AO121" s="135"/>
      <c r="AQ121" s="148">
        <f t="shared" si="43"/>
        <v>0</v>
      </c>
      <c r="AR121" s="148">
        <f t="shared" si="44"/>
        <v>0</v>
      </c>
      <c r="AS121" s="148">
        <f t="shared" si="45"/>
        <v>0</v>
      </c>
      <c r="AT121" s="148">
        <f t="shared" si="31"/>
        <v>0</v>
      </c>
      <c r="AU121" s="148" t="b">
        <f t="shared" si="46"/>
        <v>0</v>
      </c>
      <c r="AV121" s="148" t="b">
        <f>AND(F121&gt;=20,F121&lt;=22,J121=※編集不可※選択項目!$E$4)</f>
        <v>0</v>
      </c>
      <c r="AW121" s="148" t="b">
        <f>AND(F121&gt;=40,F121&lt;=49,K121=※編集不可※選択項目!$F$4)</f>
        <v>0</v>
      </c>
      <c r="AX121" s="148">
        <f>IF(AND($C121&lt;&gt;"",AND(AA121&lt;&gt;※編集不可※選択項目!$L$6,AE121="")),1,0)</f>
        <v>0</v>
      </c>
      <c r="AY121" s="148">
        <f>IF(AND($H121&lt;&gt;"",AND(I121=※編集不可※選択項目!$D$4,AG121="")),1,0)</f>
        <v>0</v>
      </c>
      <c r="AZ121" s="148">
        <f t="shared" si="32"/>
        <v>0</v>
      </c>
      <c r="BA121" s="148">
        <f t="shared" si="47"/>
        <v>0</v>
      </c>
      <c r="BB121" s="148">
        <f t="shared" si="48"/>
        <v>0</v>
      </c>
      <c r="BC121" s="148">
        <f t="shared" si="33"/>
        <v>0</v>
      </c>
      <c r="BD121" s="148" t="b">
        <f t="shared" si="49"/>
        <v>1</v>
      </c>
      <c r="BE121" s="148" t="b">
        <f>AND($F121&gt;=20,$F121&lt;=22,$J121&lt;&gt;※編集不可※選択項目!$E$4)</f>
        <v>0</v>
      </c>
      <c r="BF121" s="148" t="b">
        <f>AND($F121&gt;=40,$F121&lt;=49,$K121&lt;&gt;※編集不可※選択項目!$F$4)</f>
        <v>0</v>
      </c>
      <c r="BG121" s="148" t="str">
        <f t="shared" si="50"/>
        <v/>
      </c>
      <c r="BH121" s="8">
        <f t="shared" si="51"/>
        <v>0</v>
      </c>
      <c r="BI121" s="8">
        <f t="shared" si="52"/>
        <v>0</v>
      </c>
    </row>
    <row r="122" spans="1:61" s="4" customFormat="1" ht="34.5" customHeight="1" x14ac:dyDescent="0.15">
      <c r="A122" s="74">
        <f t="shared" si="29"/>
        <v>110</v>
      </c>
      <c r="B122" s="80" t="str">
        <f t="shared" si="34"/>
        <v/>
      </c>
      <c r="C122" s="20"/>
      <c r="D122" s="21" t="str">
        <f t="shared" si="35"/>
        <v/>
      </c>
      <c r="E122" s="21" t="str">
        <f t="shared" si="36"/>
        <v/>
      </c>
      <c r="F122" s="133"/>
      <c r="G122" s="22"/>
      <c r="H122" s="22"/>
      <c r="I122" s="151"/>
      <c r="J122" s="22"/>
      <c r="K122" s="22"/>
      <c r="L122" s="22"/>
      <c r="M122" s="23"/>
      <c r="N122" s="24"/>
      <c r="O122" s="156"/>
      <c r="P122" s="24"/>
      <c r="Q122" s="156"/>
      <c r="R122" s="25" t="str">
        <f t="shared" si="37"/>
        <v/>
      </c>
      <c r="S122" s="23"/>
      <c r="T122" s="23"/>
      <c r="U122" s="26" t="str">
        <f t="shared" si="30"/>
        <v/>
      </c>
      <c r="V122" s="27"/>
      <c r="W122" s="28" t="str">
        <f t="shared" si="38"/>
        <v/>
      </c>
      <c r="X122" s="28" t="str">
        <f t="shared" si="39"/>
        <v/>
      </c>
      <c r="Y122" s="154"/>
      <c r="Z122" s="50"/>
      <c r="AA122" s="29"/>
      <c r="AB122" s="154"/>
      <c r="AC122" s="52" t="str">
        <f t="shared" si="40"/>
        <v/>
      </c>
      <c r="AD122" s="30" t="str">
        <f t="shared" si="41"/>
        <v/>
      </c>
      <c r="AE122" s="154"/>
      <c r="AF122" s="60" t="str">
        <f t="shared" si="42"/>
        <v/>
      </c>
      <c r="AG122" s="205"/>
      <c r="AH122" s="151"/>
      <c r="AI122" s="22"/>
      <c r="AJ122" s="62"/>
      <c r="AK122" s="186"/>
      <c r="AL122" s="187"/>
      <c r="AM122" s="186"/>
      <c r="AN122" s="184"/>
      <c r="AO122" s="135"/>
      <c r="AQ122" s="148">
        <f t="shared" si="43"/>
        <v>0</v>
      </c>
      <c r="AR122" s="148">
        <f t="shared" si="44"/>
        <v>0</v>
      </c>
      <c r="AS122" s="148">
        <f t="shared" si="45"/>
        <v>0</v>
      </c>
      <c r="AT122" s="148">
        <f t="shared" si="31"/>
        <v>0</v>
      </c>
      <c r="AU122" s="148" t="b">
        <f t="shared" si="46"/>
        <v>0</v>
      </c>
      <c r="AV122" s="148" t="b">
        <f>AND(F122&gt;=20,F122&lt;=22,J122=※編集不可※選択項目!$E$4)</f>
        <v>0</v>
      </c>
      <c r="AW122" s="148" t="b">
        <f>AND(F122&gt;=40,F122&lt;=49,K122=※編集不可※選択項目!$F$4)</f>
        <v>0</v>
      </c>
      <c r="AX122" s="148">
        <f>IF(AND($C122&lt;&gt;"",AND(AA122&lt;&gt;※編集不可※選択項目!$L$6,AE122="")),1,0)</f>
        <v>0</v>
      </c>
      <c r="AY122" s="148">
        <f>IF(AND($H122&lt;&gt;"",AND(I122=※編集不可※選択項目!$D$4,AG122="")),1,0)</f>
        <v>0</v>
      </c>
      <c r="AZ122" s="148">
        <f t="shared" si="32"/>
        <v>0</v>
      </c>
      <c r="BA122" s="148">
        <f t="shared" si="47"/>
        <v>0</v>
      </c>
      <c r="BB122" s="148">
        <f t="shared" si="48"/>
        <v>0</v>
      </c>
      <c r="BC122" s="148">
        <f t="shared" si="33"/>
        <v>0</v>
      </c>
      <c r="BD122" s="148" t="b">
        <f t="shared" si="49"/>
        <v>1</v>
      </c>
      <c r="BE122" s="148" t="b">
        <f>AND($F122&gt;=20,$F122&lt;=22,$J122&lt;&gt;※編集不可※選択項目!$E$4)</f>
        <v>0</v>
      </c>
      <c r="BF122" s="148" t="b">
        <f>AND($F122&gt;=40,$F122&lt;=49,$K122&lt;&gt;※編集不可※選択項目!$F$4)</f>
        <v>0</v>
      </c>
      <c r="BG122" s="148" t="str">
        <f t="shared" si="50"/>
        <v/>
      </c>
      <c r="BH122" s="8">
        <f t="shared" si="51"/>
        <v>0</v>
      </c>
      <c r="BI122" s="8">
        <f t="shared" si="52"/>
        <v>0</v>
      </c>
    </row>
    <row r="123" spans="1:61" s="4" customFormat="1" ht="34.5" customHeight="1" x14ac:dyDescent="0.15">
      <c r="A123" s="74">
        <f t="shared" si="29"/>
        <v>111</v>
      </c>
      <c r="B123" s="80" t="str">
        <f t="shared" si="34"/>
        <v/>
      </c>
      <c r="C123" s="20"/>
      <c r="D123" s="21" t="str">
        <f t="shared" si="35"/>
        <v/>
      </c>
      <c r="E123" s="21" t="str">
        <f t="shared" si="36"/>
        <v/>
      </c>
      <c r="F123" s="133"/>
      <c r="G123" s="22"/>
      <c r="H123" s="22"/>
      <c r="I123" s="151"/>
      <c r="J123" s="22"/>
      <c r="K123" s="22"/>
      <c r="L123" s="22"/>
      <c r="M123" s="23"/>
      <c r="N123" s="24"/>
      <c r="O123" s="156"/>
      <c r="P123" s="24"/>
      <c r="Q123" s="156"/>
      <c r="R123" s="25" t="str">
        <f t="shared" si="37"/>
        <v/>
      </c>
      <c r="S123" s="23"/>
      <c r="T123" s="23"/>
      <c r="U123" s="26" t="str">
        <f t="shared" si="30"/>
        <v/>
      </c>
      <c r="V123" s="27"/>
      <c r="W123" s="28" t="str">
        <f t="shared" si="38"/>
        <v/>
      </c>
      <c r="X123" s="28" t="str">
        <f t="shared" si="39"/>
        <v/>
      </c>
      <c r="Y123" s="154"/>
      <c r="Z123" s="50"/>
      <c r="AA123" s="29"/>
      <c r="AB123" s="154"/>
      <c r="AC123" s="52" t="str">
        <f t="shared" si="40"/>
        <v/>
      </c>
      <c r="AD123" s="30" t="str">
        <f t="shared" si="41"/>
        <v/>
      </c>
      <c r="AE123" s="154"/>
      <c r="AF123" s="60" t="str">
        <f t="shared" si="42"/>
        <v/>
      </c>
      <c r="AG123" s="205"/>
      <c r="AH123" s="151"/>
      <c r="AI123" s="22"/>
      <c r="AJ123" s="62"/>
      <c r="AK123" s="186"/>
      <c r="AL123" s="187"/>
      <c r="AM123" s="186"/>
      <c r="AN123" s="184"/>
      <c r="AO123" s="135"/>
      <c r="AQ123" s="148">
        <f t="shared" si="43"/>
        <v>0</v>
      </c>
      <c r="AR123" s="148">
        <f t="shared" si="44"/>
        <v>0</v>
      </c>
      <c r="AS123" s="148">
        <f t="shared" si="45"/>
        <v>0</v>
      </c>
      <c r="AT123" s="148">
        <f t="shared" si="31"/>
        <v>0</v>
      </c>
      <c r="AU123" s="148" t="b">
        <f t="shared" si="46"/>
        <v>0</v>
      </c>
      <c r="AV123" s="148" t="b">
        <f>AND(F123&gt;=20,F123&lt;=22,J123=※編集不可※選択項目!$E$4)</f>
        <v>0</v>
      </c>
      <c r="AW123" s="148" t="b">
        <f>AND(F123&gt;=40,F123&lt;=49,K123=※編集不可※選択項目!$F$4)</f>
        <v>0</v>
      </c>
      <c r="AX123" s="148">
        <f>IF(AND($C123&lt;&gt;"",AND(AA123&lt;&gt;※編集不可※選択項目!$L$6,AE123="")),1,0)</f>
        <v>0</v>
      </c>
      <c r="AY123" s="148">
        <f>IF(AND($H123&lt;&gt;"",AND(I123=※編集不可※選択項目!$D$4,AG123="")),1,0)</f>
        <v>0</v>
      </c>
      <c r="AZ123" s="148">
        <f t="shared" si="32"/>
        <v>0</v>
      </c>
      <c r="BA123" s="148">
        <f t="shared" si="47"/>
        <v>0</v>
      </c>
      <c r="BB123" s="148">
        <f t="shared" si="48"/>
        <v>0</v>
      </c>
      <c r="BC123" s="148">
        <f t="shared" si="33"/>
        <v>0</v>
      </c>
      <c r="BD123" s="148" t="b">
        <f t="shared" si="49"/>
        <v>1</v>
      </c>
      <c r="BE123" s="148" t="b">
        <f>AND($F123&gt;=20,$F123&lt;=22,$J123&lt;&gt;※編集不可※選択項目!$E$4)</f>
        <v>0</v>
      </c>
      <c r="BF123" s="148" t="b">
        <f>AND($F123&gt;=40,$F123&lt;=49,$K123&lt;&gt;※編集不可※選択項目!$F$4)</f>
        <v>0</v>
      </c>
      <c r="BG123" s="148" t="str">
        <f t="shared" si="50"/>
        <v/>
      </c>
      <c r="BH123" s="8">
        <f t="shared" si="51"/>
        <v>0</v>
      </c>
      <c r="BI123" s="8">
        <f t="shared" si="52"/>
        <v>0</v>
      </c>
    </row>
    <row r="124" spans="1:61" s="4" customFormat="1" ht="34.5" customHeight="1" x14ac:dyDescent="0.15">
      <c r="A124" s="74">
        <f t="shared" si="29"/>
        <v>112</v>
      </c>
      <c r="B124" s="80" t="str">
        <f t="shared" si="34"/>
        <v/>
      </c>
      <c r="C124" s="20"/>
      <c r="D124" s="21" t="str">
        <f t="shared" si="35"/>
        <v/>
      </c>
      <c r="E124" s="21" t="str">
        <f t="shared" si="36"/>
        <v/>
      </c>
      <c r="F124" s="133"/>
      <c r="G124" s="22"/>
      <c r="H124" s="22"/>
      <c r="I124" s="151"/>
      <c r="J124" s="22"/>
      <c r="K124" s="22"/>
      <c r="L124" s="22"/>
      <c r="M124" s="23"/>
      <c r="N124" s="24"/>
      <c r="O124" s="156"/>
      <c r="P124" s="24"/>
      <c r="Q124" s="156"/>
      <c r="R124" s="25" t="str">
        <f t="shared" si="37"/>
        <v/>
      </c>
      <c r="S124" s="23"/>
      <c r="T124" s="23"/>
      <c r="U124" s="26" t="str">
        <f t="shared" si="30"/>
        <v/>
      </c>
      <c r="V124" s="27"/>
      <c r="W124" s="28" t="str">
        <f t="shared" si="38"/>
        <v/>
      </c>
      <c r="X124" s="28" t="str">
        <f t="shared" si="39"/>
        <v/>
      </c>
      <c r="Y124" s="154"/>
      <c r="Z124" s="50"/>
      <c r="AA124" s="29"/>
      <c r="AB124" s="154"/>
      <c r="AC124" s="52" t="str">
        <f t="shared" si="40"/>
        <v/>
      </c>
      <c r="AD124" s="30" t="str">
        <f t="shared" si="41"/>
        <v/>
      </c>
      <c r="AE124" s="154"/>
      <c r="AF124" s="60" t="str">
        <f t="shared" si="42"/>
        <v/>
      </c>
      <c r="AG124" s="205"/>
      <c r="AH124" s="151"/>
      <c r="AI124" s="22"/>
      <c r="AJ124" s="62"/>
      <c r="AK124" s="186"/>
      <c r="AL124" s="187"/>
      <c r="AM124" s="186"/>
      <c r="AN124" s="184"/>
      <c r="AO124" s="135"/>
      <c r="AQ124" s="148">
        <f t="shared" si="43"/>
        <v>0</v>
      </c>
      <c r="AR124" s="148">
        <f t="shared" si="44"/>
        <v>0</v>
      </c>
      <c r="AS124" s="148">
        <f t="shared" si="45"/>
        <v>0</v>
      </c>
      <c r="AT124" s="148">
        <f t="shared" si="31"/>
        <v>0</v>
      </c>
      <c r="AU124" s="148" t="b">
        <f t="shared" si="46"/>
        <v>0</v>
      </c>
      <c r="AV124" s="148" t="b">
        <f>AND(F124&gt;=20,F124&lt;=22,J124=※編集不可※選択項目!$E$4)</f>
        <v>0</v>
      </c>
      <c r="AW124" s="148" t="b">
        <f>AND(F124&gt;=40,F124&lt;=49,K124=※編集不可※選択項目!$F$4)</f>
        <v>0</v>
      </c>
      <c r="AX124" s="148">
        <f>IF(AND($C124&lt;&gt;"",AND(AA124&lt;&gt;※編集不可※選択項目!$L$6,AE124="")),1,0)</f>
        <v>0</v>
      </c>
      <c r="AY124" s="148">
        <f>IF(AND($H124&lt;&gt;"",AND(I124=※編集不可※選択項目!$D$4,AG124="")),1,0)</f>
        <v>0</v>
      </c>
      <c r="AZ124" s="148">
        <f t="shared" si="32"/>
        <v>0</v>
      </c>
      <c r="BA124" s="148">
        <f t="shared" si="47"/>
        <v>0</v>
      </c>
      <c r="BB124" s="148">
        <f t="shared" si="48"/>
        <v>0</v>
      </c>
      <c r="BC124" s="148">
        <f t="shared" si="33"/>
        <v>0</v>
      </c>
      <c r="BD124" s="148" t="b">
        <f t="shared" si="49"/>
        <v>1</v>
      </c>
      <c r="BE124" s="148" t="b">
        <f>AND($F124&gt;=20,$F124&lt;=22,$J124&lt;&gt;※編集不可※選択項目!$E$4)</f>
        <v>0</v>
      </c>
      <c r="BF124" s="148" t="b">
        <f>AND($F124&gt;=40,$F124&lt;=49,$K124&lt;&gt;※編集不可※選択項目!$F$4)</f>
        <v>0</v>
      </c>
      <c r="BG124" s="148" t="str">
        <f t="shared" si="50"/>
        <v/>
      </c>
      <c r="BH124" s="8">
        <f t="shared" si="51"/>
        <v>0</v>
      </c>
      <c r="BI124" s="8">
        <f t="shared" si="52"/>
        <v>0</v>
      </c>
    </row>
    <row r="125" spans="1:61" s="4" customFormat="1" ht="34.5" customHeight="1" x14ac:dyDescent="0.15">
      <c r="A125" s="74">
        <f t="shared" si="29"/>
        <v>113</v>
      </c>
      <c r="B125" s="80" t="str">
        <f t="shared" si="34"/>
        <v/>
      </c>
      <c r="C125" s="20"/>
      <c r="D125" s="21" t="str">
        <f t="shared" si="35"/>
        <v/>
      </c>
      <c r="E125" s="21" t="str">
        <f t="shared" si="36"/>
        <v/>
      </c>
      <c r="F125" s="133"/>
      <c r="G125" s="22"/>
      <c r="H125" s="22"/>
      <c r="I125" s="151"/>
      <c r="J125" s="22"/>
      <c r="K125" s="22"/>
      <c r="L125" s="22"/>
      <c r="M125" s="23"/>
      <c r="N125" s="24"/>
      <c r="O125" s="156"/>
      <c r="P125" s="24"/>
      <c r="Q125" s="156"/>
      <c r="R125" s="25" t="str">
        <f t="shared" si="37"/>
        <v/>
      </c>
      <c r="S125" s="23"/>
      <c r="T125" s="23"/>
      <c r="U125" s="26" t="str">
        <f t="shared" si="30"/>
        <v/>
      </c>
      <c r="V125" s="27"/>
      <c r="W125" s="28" t="str">
        <f t="shared" si="38"/>
        <v/>
      </c>
      <c r="X125" s="28" t="str">
        <f t="shared" si="39"/>
        <v/>
      </c>
      <c r="Y125" s="154"/>
      <c r="Z125" s="50"/>
      <c r="AA125" s="29"/>
      <c r="AB125" s="154"/>
      <c r="AC125" s="52" t="str">
        <f t="shared" si="40"/>
        <v/>
      </c>
      <c r="AD125" s="30" t="str">
        <f t="shared" si="41"/>
        <v/>
      </c>
      <c r="AE125" s="154"/>
      <c r="AF125" s="60" t="str">
        <f t="shared" si="42"/>
        <v/>
      </c>
      <c r="AG125" s="205"/>
      <c r="AH125" s="151"/>
      <c r="AI125" s="22"/>
      <c r="AJ125" s="62"/>
      <c r="AK125" s="186"/>
      <c r="AL125" s="187"/>
      <c r="AM125" s="186"/>
      <c r="AN125" s="184"/>
      <c r="AO125" s="135"/>
      <c r="AQ125" s="148">
        <f t="shared" si="43"/>
        <v>0</v>
      </c>
      <c r="AR125" s="148">
        <f t="shared" si="44"/>
        <v>0</v>
      </c>
      <c r="AS125" s="148">
        <f t="shared" si="45"/>
        <v>0</v>
      </c>
      <c r="AT125" s="148">
        <f t="shared" si="31"/>
        <v>0</v>
      </c>
      <c r="AU125" s="148" t="b">
        <f t="shared" si="46"/>
        <v>0</v>
      </c>
      <c r="AV125" s="148" t="b">
        <f>AND(F125&gt;=20,F125&lt;=22,J125=※編集不可※選択項目!$E$4)</f>
        <v>0</v>
      </c>
      <c r="AW125" s="148" t="b">
        <f>AND(F125&gt;=40,F125&lt;=49,K125=※編集不可※選択項目!$F$4)</f>
        <v>0</v>
      </c>
      <c r="AX125" s="148">
        <f>IF(AND($C125&lt;&gt;"",AND(AA125&lt;&gt;※編集不可※選択項目!$L$6,AE125="")),1,0)</f>
        <v>0</v>
      </c>
      <c r="AY125" s="148">
        <f>IF(AND($H125&lt;&gt;"",AND(I125=※編集不可※選択項目!$D$4,AG125="")),1,0)</f>
        <v>0</v>
      </c>
      <c r="AZ125" s="148">
        <f t="shared" si="32"/>
        <v>0</v>
      </c>
      <c r="BA125" s="148">
        <f t="shared" si="47"/>
        <v>0</v>
      </c>
      <c r="BB125" s="148">
        <f t="shared" si="48"/>
        <v>0</v>
      </c>
      <c r="BC125" s="148">
        <f t="shared" si="33"/>
        <v>0</v>
      </c>
      <c r="BD125" s="148" t="b">
        <f t="shared" si="49"/>
        <v>1</v>
      </c>
      <c r="BE125" s="148" t="b">
        <f>AND($F125&gt;=20,$F125&lt;=22,$J125&lt;&gt;※編集不可※選択項目!$E$4)</f>
        <v>0</v>
      </c>
      <c r="BF125" s="148" t="b">
        <f>AND($F125&gt;=40,$F125&lt;=49,$K125&lt;&gt;※編集不可※選択項目!$F$4)</f>
        <v>0</v>
      </c>
      <c r="BG125" s="148" t="str">
        <f t="shared" si="50"/>
        <v/>
      </c>
      <c r="BH125" s="8">
        <f t="shared" si="51"/>
        <v>0</v>
      </c>
      <c r="BI125" s="8">
        <f t="shared" si="52"/>
        <v>0</v>
      </c>
    </row>
    <row r="126" spans="1:61" s="4" customFormat="1" ht="34.5" customHeight="1" x14ac:dyDescent="0.15">
      <c r="A126" s="74">
        <f t="shared" si="29"/>
        <v>114</v>
      </c>
      <c r="B126" s="80" t="str">
        <f t="shared" si="34"/>
        <v/>
      </c>
      <c r="C126" s="20"/>
      <c r="D126" s="21" t="str">
        <f t="shared" si="35"/>
        <v/>
      </c>
      <c r="E126" s="21" t="str">
        <f t="shared" si="36"/>
        <v/>
      </c>
      <c r="F126" s="133"/>
      <c r="G126" s="22"/>
      <c r="H126" s="22"/>
      <c r="I126" s="151"/>
      <c r="J126" s="22"/>
      <c r="K126" s="22"/>
      <c r="L126" s="22"/>
      <c r="M126" s="23"/>
      <c r="N126" s="24"/>
      <c r="O126" s="156"/>
      <c r="P126" s="24"/>
      <c r="Q126" s="156"/>
      <c r="R126" s="25" t="str">
        <f t="shared" si="37"/>
        <v/>
      </c>
      <c r="S126" s="23"/>
      <c r="T126" s="23"/>
      <c r="U126" s="26" t="str">
        <f t="shared" si="30"/>
        <v/>
      </c>
      <c r="V126" s="27"/>
      <c r="W126" s="28" t="str">
        <f t="shared" si="38"/>
        <v/>
      </c>
      <c r="X126" s="28" t="str">
        <f t="shared" si="39"/>
        <v/>
      </c>
      <c r="Y126" s="154"/>
      <c r="Z126" s="50"/>
      <c r="AA126" s="29"/>
      <c r="AB126" s="154"/>
      <c r="AC126" s="52" t="str">
        <f t="shared" si="40"/>
        <v/>
      </c>
      <c r="AD126" s="30" t="str">
        <f t="shared" si="41"/>
        <v/>
      </c>
      <c r="AE126" s="154"/>
      <c r="AF126" s="60" t="str">
        <f t="shared" si="42"/>
        <v/>
      </c>
      <c r="AG126" s="205"/>
      <c r="AH126" s="151"/>
      <c r="AI126" s="22"/>
      <c r="AJ126" s="62"/>
      <c r="AK126" s="186"/>
      <c r="AL126" s="187"/>
      <c r="AM126" s="186"/>
      <c r="AN126" s="184"/>
      <c r="AO126" s="135"/>
      <c r="AQ126" s="148">
        <f t="shared" si="43"/>
        <v>0</v>
      </c>
      <c r="AR126" s="148">
        <f t="shared" si="44"/>
        <v>0</v>
      </c>
      <c r="AS126" s="148">
        <f t="shared" si="45"/>
        <v>0</v>
      </c>
      <c r="AT126" s="148">
        <f t="shared" si="31"/>
        <v>0</v>
      </c>
      <c r="AU126" s="148" t="b">
        <f t="shared" si="46"/>
        <v>0</v>
      </c>
      <c r="AV126" s="148" t="b">
        <f>AND(F126&gt;=20,F126&lt;=22,J126=※編集不可※選択項目!$E$4)</f>
        <v>0</v>
      </c>
      <c r="AW126" s="148" t="b">
        <f>AND(F126&gt;=40,F126&lt;=49,K126=※編集不可※選択項目!$F$4)</f>
        <v>0</v>
      </c>
      <c r="AX126" s="148">
        <f>IF(AND($C126&lt;&gt;"",AND(AA126&lt;&gt;※編集不可※選択項目!$L$6,AE126="")),1,0)</f>
        <v>0</v>
      </c>
      <c r="AY126" s="148">
        <f>IF(AND($H126&lt;&gt;"",AND(I126=※編集不可※選択項目!$D$4,AG126="")),1,0)</f>
        <v>0</v>
      </c>
      <c r="AZ126" s="148">
        <f t="shared" si="32"/>
        <v>0</v>
      </c>
      <c r="BA126" s="148">
        <f t="shared" si="47"/>
        <v>0</v>
      </c>
      <c r="BB126" s="148">
        <f t="shared" si="48"/>
        <v>0</v>
      </c>
      <c r="BC126" s="148">
        <f t="shared" si="33"/>
        <v>0</v>
      </c>
      <c r="BD126" s="148" t="b">
        <f t="shared" si="49"/>
        <v>1</v>
      </c>
      <c r="BE126" s="148" t="b">
        <f>AND($F126&gt;=20,$F126&lt;=22,$J126&lt;&gt;※編集不可※選択項目!$E$4)</f>
        <v>0</v>
      </c>
      <c r="BF126" s="148" t="b">
        <f>AND($F126&gt;=40,$F126&lt;=49,$K126&lt;&gt;※編集不可※選択項目!$F$4)</f>
        <v>0</v>
      </c>
      <c r="BG126" s="148" t="str">
        <f t="shared" si="50"/>
        <v/>
      </c>
      <c r="BH126" s="8">
        <f t="shared" si="51"/>
        <v>0</v>
      </c>
      <c r="BI126" s="8">
        <f t="shared" si="52"/>
        <v>0</v>
      </c>
    </row>
    <row r="127" spans="1:61" s="4" customFormat="1" ht="34.5" customHeight="1" x14ac:dyDescent="0.15">
      <c r="A127" s="74">
        <f t="shared" si="29"/>
        <v>115</v>
      </c>
      <c r="B127" s="80" t="str">
        <f t="shared" si="34"/>
        <v/>
      </c>
      <c r="C127" s="20"/>
      <c r="D127" s="21" t="str">
        <f t="shared" si="35"/>
        <v/>
      </c>
      <c r="E127" s="21" t="str">
        <f t="shared" si="36"/>
        <v/>
      </c>
      <c r="F127" s="133"/>
      <c r="G127" s="22"/>
      <c r="H127" s="22"/>
      <c r="I127" s="151"/>
      <c r="J127" s="22"/>
      <c r="K127" s="22"/>
      <c r="L127" s="22"/>
      <c r="M127" s="23"/>
      <c r="N127" s="24"/>
      <c r="O127" s="156"/>
      <c r="P127" s="24"/>
      <c r="Q127" s="156"/>
      <c r="R127" s="25" t="str">
        <f t="shared" si="37"/>
        <v/>
      </c>
      <c r="S127" s="23"/>
      <c r="T127" s="23"/>
      <c r="U127" s="26" t="str">
        <f t="shared" si="30"/>
        <v/>
      </c>
      <c r="V127" s="27"/>
      <c r="W127" s="28" t="str">
        <f t="shared" si="38"/>
        <v/>
      </c>
      <c r="X127" s="28" t="str">
        <f t="shared" si="39"/>
        <v/>
      </c>
      <c r="Y127" s="154"/>
      <c r="Z127" s="50"/>
      <c r="AA127" s="29"/>
      <c r="AB127" s="154"/>
      <c r="AC127" s="52" t="str">
        <f t="shared" si="40"/>
        <v/>
      </c>
      <c r="AD127" s="30" t="str">
        <f t="shared" si="41"/>
        <v/>
      </c>
      <c r="AE127" s="154"/>
      <c r="AF127" s="60" t="str">
        <f t="shared" si="42"/>
        <v/>
      </c>
      <c r="AG127" s="205"/>
      <c r="AH127" s="151"/>
      <c r="AI127" s="22"/>
      <c r="AJ127" s="62"/>
      <c r="AK127" s="186"/>
      <c r="AL127" s="187"/>
      <c r="AM127" s="186"/>
      <c r="AN127" s="184"/>
      <c r="AO127" s="135"/>
      <c r="AQ127" s="148">
        <f t="shared" si="43"/>
        <v>0</v>
      </c>
      <c r="AR127" s="148">
        <f t="shared" si="44"/>
        <v>0</v>
      </c>
      <c r="AS127" s="148">
        <f t="shared" si="45"/>
        <v>0</v>
      </c>
      <c r="AT127" s="148">
        <f t="shared" si="31"/>
        <v>0</v>
      </c>
      <c r="AU127" s="148" t="b">
        <f t="shared" si="46"/>
        <v>0</v>
      </c>
      <c r="AV127" s="148" t="b">
        <f>AND(F127&gt;=20,F127&lt;=22,J127=※編集不可※選択項目!$E$4)</f>
        <v>0</v>
      </c>
      <c r="AW127" s="148" t="b">
        <f>AND(F127&gt;=40,F127&lt;=49,K127=※編集不可※選択項目!$F$4)</f>
        <v>0</v>
      </c>
      <c r="AX127" s="148">
        <f>IF(AND($C127&lt;&gt;"",AND(AA127&lt;&gt;※編集不可※選択項目!$L$6,AE127="")),1,0)</f>
        <v>0</v>
      </c>
      <c r="AY127" s="148">
        <f>IF(AND($H127&lt;&gt;"",AND(I127=※編集不可※選択項目!$D$4,AG127="")),1,0)</f>
        <v>0</v>
      </c>
      <c r="AZ127" s="148">
        <f t="shared" si="32"/>
        <v>0</v>
      </c>
      <c r="BA127" s="148">
        <f t="shared" si="47"/>
        <v>0</v>
      </c>
      <c r="BB127" s="148">
        <f t="shared" si="48"/>
        <v>0</v>
      </c>
      <c r="BC127" s="148">
        <f t="shared" si="33"/>
        <v>0</v>
      </c>
      <c r="BD127" s="148" t="b">
        <f t="shared" si="49"/>
        <v>1</v>
      </c>
      <c r="BE127" s="148" t="b">
        <f>AND($F127&gt;=20,$F127&lt;=22,$J127&lt;&gt;※編集不可※選択項目!$E$4)</f>
        <v>0</v>
      </c>
      <c r="BF127" s="148" t="b">
        <f>AND($F127&gt;=40,$F127&lt;=49,$K127&lt;&gt;※編集不可※選択項目!$F$4)</f>
        <v>0</v>
      </c>
      <c r="BG127" s="148" t="str">
        <f t="shared" si="50"/>
        <v/>
      </c>
      <c r="BH127" s="8">
        <f t="shared" si="51"/>
        <v>0</v>
      </c>
      <c r="BI127" s="8">
        <f t="shared" si="52"/>
        <v>0</v>
      </c>
    </row>
    <row r="128" spans="1:61" s="4" customFormat="1" ht="34.5" customHeight="1" x14ac:dyDescent="0.15">
      <c r="A128" s="74">
        <f t="shared" si="29"/>
        <v>116</v>
      </c>
      <c r="B128" s="80" t="str">
        <f t="shared" si="34"/>
        <v/>
      </c>
      <c r="C128" s="20"/>
      <c r="D128" s="21" t="str">
        <f t="shared" si="35"/>
        <v/>
      </c>
      <c r="E128" s="21" t="str">
        <f t="shared" si="36"/>
        <v/>
      </c>
      <c r="F128" s="133"/>
      <c r="G128" s="22"/>
      <c r="H128" s="22"/>
      <c r="I128" s="151"/>
      <c r="J128" s="22"/>
      <c r="K128" s="22"/>
      <c r="L128" s="22"/>
      <c r="M128" s="23"/>
      <c r="N128" s="24"/>
      <c r="O128" s="156"/>
      <c r="P128" s="24"/>
      <c r="Q128" s="156"/>
      <c r="R128" s="25" t="str">
        <f t="shared" si="37"/>
        <v/>
      </c>
      <c r="S128" s="23"/>
      <c r="T128" s="23"/>
      <c r="U128" s="26" t="str">
        <f t="shared" si="30"/>
        <v/>
      </c>
      <c r="V128" s="27"/>
      <c r="W128" s="28" t="str">
        <f t="shared" si="38"/>
        <v/>
      </c>
      <c r="X128" s="28" t="str">
        <f t="shared" si="39"/>
        <v/>
      </c>
      <c r="Y128" s="154"/>
      <c r="Z128" s="50"/>
      <c r="AA128" s="29"/>
      <c r="AB128" s="154"/>
      <c r="AC128" s="52" t="str">
        <f t="shared" si="40"/>
        <v/>
      </c>
      <c r="AD128" s="30" t="str">
        <f t="shared" si="41"/>
        <v/>
      </c>
      <c r="AE128" s="154"/>
      <c r="AF128" s="60" t="str">
        <f t="shared" si="42"/>
        <v/>
      </c>
      <c r="AG128" s="205"/>
      <c r="AH128" s="151"/>
      <c r="AI128" s="22"/>
      <c r="AJ128" s="62"/>
      <c r="AK128" s="186"/>
      <c r="AL128" s="187"/>
      <c r="AM128" s="186"/>
      <c r="AN128" s="184"/>
      <c r="AO128" s="135"/>
      <c r="AQ128" s="148">
        <f t="shared" si="43"/>
        <v>0</v>
      </c>
      <c r="AR128" s="148">
        <f t="shared" si="44"/>
        <v>0</v>
      </c>
      <c r="AS128" s="148">
        <f t="shared" si="45"/>
        <v>0</v>
      </c>
      <c r="AT128" s="148">
        <f t="shared" si="31"/>
        <v>0</v>
      </c>
      <c r="AU128" s="148" t="b">
        <f t="shared" si="46"/>
        <v>0</v>
      </c>
      <c r="AV128" s="148" t="b">
        <f>AND(F128&gt;=20,F128&lt;=22,J128=※編集不可※選択項目!$E$4)</f>
        <v>0</v>
      </c>
      <c r="AW128" s="148" t="b">
        <f>AND(F128&gt;=40,F128&lt;=49,K128=※編集不可※選択項目!$F$4)</f>
        <v>0</v>
      </c>
      <c r="AX128" s="148">
        <f>IF(AND($C128&lt;&gt;"",AND(AA128&lt;&gt;※編集不可※選択項目!$L$6,AE128="")),1,0)</f>
        <v>0</v>
      </c>
      <c r="AY128" s="148">
        <f>IF(AND($H128&lt;&gt;"",AND(I128=※編集不可※選択項目!$D$4,AG128="")),1,0)</f>
        <v>0</v>
      </c>
      <c r="AZ128" s="148">
        <f t="shared" si="32"/>
        <v>0</v>
      </c>
      <c r="BA128" s="148">
        <f t="shared" si="47"/>
        <v>0</v>
      </c>
      <c r="BB128" s="148">
        <f t="shared" si="48"/>
        <v>0</v>
      </c>
      <c r="BC128" s="148">
        <f t="shared" si="33"/>
        <v>0</v>
      </c>
      <c r="BD128" s="148" t="b">
        <f t="shared" si="49"/>
        <v>1</v>
      </c>
      <c r="BE128" s="148" t="b">
        <f>AND($F128&gt;=20,$F128&lt;=22,$J128&lt;&gt;※編集不可※選択項目!$E$4)</f>
        <v>0</v>
      </c>
      <c r="BF128" s="148" t="b">
        <f>AND($F128&gt;=40,$F128&lt;=49,$K128&lt;&gt;※編集不可※選択項目!$F$4)</f>
        <v>0</v>
      </c>
      <c r="BG128" s="148" t="str">
        <f t="shared" si="50"/>
        <v/>
      </c>
      <c r="BH128" s="8">
        <f t="shared" si="51"/>
        <v>0</v>
      </c>
      <c r="BI128" s="8">
        <f t="shared" si="52"/>
        <v>0</v>
      </c>
    </row>
    <row r="129" spans="1:61" s="4" customFormat="1" ht="34.5" customHeight="1" x14ac:dyDescent="0.15">
      <c r="A129" s="74">
        <f t="shared" si="29"/>
        <v>117</v>
      </c>
      <c r="B129" s="80" t="str">
        <f t="shared" si="34"/>
        <v/>
      </c>
      <c r="C129" s="20"/>
      <c r="D129" s="21" t="str">
        <f t="shared" si="35"/>
        <v/>
      </c>
      <c r="E129" s="21" t="str">
        <f t="shared" si="36"/>
        <v/>
      </c>
      <c r="F129" s="133"/>
      <c r="G129" s="22"/>
      <c r="H129" s="22"/>
      <c r="I129" s="151"/>
      <c r="J129" s="22"/>
      <c r="K129" s="22"/>
      <c r="L129" s="22"/>
      <c r="M129" s="23"/>
      <c r="N129" s="24"/>
      <c r="O129" s="156"/>
      <c r="P129" s="24"/>
      <c r="Q129" s="156"/>
      <c r="R129" s="25" t="str">
        <f t="shared" si="37"/>
        <v/>
      </c>
      <c r="S129" s="23"/>
      <c r="T129" s="23"/>
      <c r="U129" s="26" t="str">
        <f t="shared" si="30"/>
        <v/>
      </c>
      <c r="V129" s="27"/>
      <c r="W129" s="28" t="str">
        <f t="shared" si="38"/>
        <v/>
      </c>
      <c r="X129" s="28" t="str">
        <f t="shared" si="39"/>
        <v/>
      </c>
      <c r="Y129" s="154"/>
      <c r="Z129" s="50"/>
      <c r="AA129" s="29"/>
      <c r="AB129" s="154"/>
      <c r="AC129" s="52" t="str">
        <f t="shared" si="40"/>
        <v/>
      </c>
      <c r="AD129" s="30" t="str">
        <f t="shared" si="41"/>
        <v/>
      </c>
      <c r="AE129" s="154"/>
      <c r="AF129" s="60" t="str">
        <f t="shared" si="42"/>
        <v/>
      </c>
      <c r="AG129" s="205"/>
      <c r="AH129" s="151"/>
      <c r="AI129" s="22"/>
      <c r="AJ129" s="62"/>
      <c r="AK129" s="186"/>
      <c r="AL129" s="187"/>
      <c r="AM129" s="186"/>
      <c r="AN129" s="184"/>
      <c r="AO129" s="135"/>
      <c r="AQ129" s="148">
        <f t="shared" si="43"/>
        <v>0</v>
      </c>
      <c r="AR129" s="148">
        <f t="shared" si="44"/>
        <v>0</v>
      </c>
      <c r="AS129" s="148">
        <f t="shared" si="45"/>
        <v>0</v>
      </c>
      <c r="AT129" s="148">
        <f t="shared" si="31"/>
        <v>0</v>
      </c>
      <c r="AU129" s="148" t="b">
        <f t="shared" si="46"/>
        <v>0</v>
      </c>
      <c r="AV129" s="148" t="b">
        <f>AND(F129&gt;=20,F129&lt;=22,J129=※編集不可※選択項目!$E$4)</f>
        <v>0</v>
      </c>
      <c r="AW129" s="148" t="b">
        <f>AND(F129&gt;=40,F129&lt;=49,K129=※編集不可※選択項目!$F$4)</f>
        <v>0</v>
      </c>
      <c r="AX129" s="148">
        <f>IF(AND($C129&lt;&gt;"",AND(AA129&lt;&gt;※編集不可※選択項目!$L$6,AE129="")),1,0)</f>
        <v>0</v>
      </c>
      <c r="AY129" s="148">
        <f>IF(AND($H129&lt;&gt;"",AND(I129=※編集不可※選択項目!$D$4,AG129="")),1,0)</f>
        <v>0</v>
      </c>
      <c r="AZ129" s="148">
        <f t="shared" si="32"/>
        <v>0</v>
      </c>
      <c r="BA129" s="148">
        <f t="shared" si="47"/>
        <v>0</v>
      </c>
      <c r="BB129" s="148">
        <f t="shared" si="48"/>
        <v>0</v>
      </c>
      <c r="BC129" s="148">
        <f t="shared" si="33"/>
        <v>0</v>
      </c>
      <c r="BD129" s="148" t="b">
        <f t="shared" si="49"/>
        <v>1</v>
      </c>
      <c r="BE129" s="148" t="b">
        <f>AND($F129&gt;=20,$F129&lt;=22,$J129&lt;&gt;※編集不可※選択項目!$E$4)</f>
        <v>0</v>
      </c>
      <c r="BF129" s="148" t="b">
        <f>AND($F129&gt;=40,$F129&lt;=49,$K129&lt;&gt;※編集不可※選択項目!$F$4)</f>
        <v>0</v>
      </c>
      <c r="BG129" s="148" t="str">
        <f t="shared" si="50"/>
        <v/>
      </c>
      <c r="BH129" s="8">
        <f t="shared" si="51"/>
        <v>0</v>
      </c>
      <c r="BI129" s="8">
        <f t="shared" si="52"/>
        <v>0</v>
      </c>
    </row>
    <row r="130" spans="1:61" s="4" customFormat="1" ht="34.5" customHeight="1" x14ac:dyDescent="0.15">
      <c r="A130" s="74">
        <f t="shared" si="29"/>
        <v>118</v>
      </c>
      <c r="B130" s="80" t="str">
        <f t="shared" si="34"/>
        <v/>
      </c>
      <c r="C130" s="20"/>
      <c r="D130" s="21" t="str">
        <f t="shared" si="35"/>
        <v/>
      </c>
      <c r="E130" s="21" t="str">
        <f t="shared" si="36"/>
        <v/>
      </c>
      <c r="F130" s="133"/>
      <c r="G130" s="22"/>
      <c r="H130" s="22"/>
      <c r="I130" s="151"/>
      <c r="J130" s="22"/>
      <c r="K130" s="22"/>
      <c r="L130" s="22"/>
      <c r="M130" s="23"/>
      <c r="N130" s="24"/>
      <c r="O130" s="156"/>
      <c r="P130" s="24"/>
      <c r="Q130" s="156"/>
      <c r="R130" s="25" t="str">
        <f t="shared" si="37"/>
        <v/>
      </c>
      <c r="S130" s="23"/>
      <c r="T130" s="23"/>
      <c r="U130" s="26" t="str">
        <f t="shared" si="30"/>
        <v/>
      </c>
      <c r="V130" s="27"/>
      <c r="W130" s="28" t="str">
        <f t="shared" si="38"/>
        <v/>
      </c>
      <c r="X130" s="28" t="str">
        <f t="shared" si="39"/>
        <v/>
      </c>
      <c r="Y130" s="154"/>
      <c r="Z130" s="50"/>
      <c r="AA130" s="29"/>
      <c r="AB130" s="154"/>
      <c r="AC130" s="52" t="str">
        <f t="shared" si="40"/>
        <v/>
      </c>
      <c r="AD130" s="30" t="str">
        <f t="shared" si="41"/>
        <v/>
      </c>
      <c r="AE130" s="154"/>
      <c r="AF130" s="60" t="str">
        <f t="shared" si="42"/>
        <v/>
      </c>
      <c r="AG130" s="205"/>
      <c r="AH130" s="151"/>
      <c r="AI130" s="22"/>
      <c r="AJ130" s="62"/>
      <c r="AK130" s="186"/>
      <c r="AL130" s="187"/>
      <c r="AM130" s="186"/>
      <c r="AN130" s="184"/>
      <c r="AO130" s="135"/>
      <c r="AQ130" s="148">
        <f t="shared" si="43"/>
        <v>0</v>
      </c>
      <c r="AR130" s="148">
        <f t="shared" si="44"/>
        <v>0</v>
      </c>
      <c r="AS130" s="148">
        <f t="shared" si="45"/>
        <v>0</v>
      </c>
      <c r="AT130" s="148">
        <f t="shared" si="31"/>
        <v>0</v>
      </c>
      <c r="AU130" s="148" t="b">
        <f t="shared" si="46"/>
        <v>0</v>
      </c>
      <c r="AV130" s="148" t="b">
        <f>AND(F130&gt;=20,F130&lt;=22,J130=※編集不可※選択項目!$E$4)</f>
        <v>0</v>
      </c>
      <c r="AW130" s="148" t="b">
        <f>AND(F130&gt;=40,F130&lt;=49,K130=※編集不可※選択項目!$F$4)</f>
        <v>0</v>
      </c>
      <c r="AX130" s="148">
        <f>IF(AND($C130&lt;&gt;"",AND(AA130&lt;&gt;※編集不可※選択項目!$L$6,AE130="")),1,0)</f>
        <v>0</v>
      </c>
      <c r="AY130" s="148">
        <f>IF(AND($H130&lt;&gt;"",AND(I130=※編集不可※選択項目!$D$4,AG130="")),1,0)</f>
        <v>0</v>
      </c>
      <c r="AZ130" s="148">
        <f t="shared" si="32"/>
        <v>0</v>
      </c>
      <c r="BA130" s="148">
        <f t="shared" si="47"/>
        <v>0</v>
      </c>
      <c r="BB130" s="148">
        <f t="shared" si="48"/>
        <v>0</v>
      </c>
      <c r="BC130" s="148">
        <f t="shared" si="33"/>
        <v>0</v>
      </c>
      <c r="BD130" s="148" t="b">
        <f t="shared" si="49"/>
        <v>1</v>
      </c>
      <c r="BE130" s="148" t="b">
        <f>AND($F130&gt;=20,$F130&lt;=22,$J130&lt;&gt;※編集不可※選択項目!$E$4)</f>
        <v>0</v>
      </c>
      <c r="BF130" s="148" t="b">
        <f>AND($F130&gt;=40,$F130&lt;=49,$K130&lt;&gt;※編集不可※選択項目!$F$4)</f>
        <v>0</v>
      </c>
      <c r="BG130" s="148" t="str">
        <f t="shared" si="50"/>
        <v/>
      </c>
      <c r="BH130" s="8">
        <f t="shared" si="51"/>
        <v>0</v>
      </c>
      <c r="BI130" s="8">
        <f t="shared" si="52"/>
        <v>0</v>
      </c>
    </row>
    <row r="131" spans="1:61" s="4" customFormat="1" ht="34.5" customHeight="1" x14ac:dyDescent="0.15">
      <c r="A131" s="74">
        <f t="shared" si="29"/>
        <v>119</v>
      </c>
      <c r="B131" s="80" t="str">
        <f t="shared" si="34"/>
        <v/>
      </c>
      <c r="C131" s="20"/>
      <c r="D131" s="21" t="str">
        <f t="shared" si="35"/>
        <v/>
      </c>
      <c r="E131" s="21" t="str">
        <f t="shared" si="36"/>
        <v/>
      </c>
      <c r="F131" s="133"/>
      <c r="G131" s="22"/>
      <c r="H131" s="22"/>
      <c r="I131" s="151"/>
      <c r="J131" s="22"/>
      <c r="K131" s="22"/>
      <c r="L131" s="22"/>
      <c r="M131" s="23"/>
      <c r="N131" s="24"/>
      <c r="O131" s="156"/>
      <c r="P131" s="24"/>
      <c r="Q131" s="156"/>
      <c r="R131" s="25" t="str">
        <f t="shared" si="37"/>
        <v/>
      </c>
      <c r="S131" s="23"/>
      <c r="T131" s="23"/>
      <c r="U131" s="26" t="str">
        <f t="shared" si="30"/>
        <v/>
      </c>
      <c r="V131" s="27"/>
      <c r="W131" s="28" t="str">
        <f t="shared" si="38"/>
        <v/>
      </c>
      <c r="X131" s="28" t="str">
        <f t="shared" si="39"/>
        <v/>
      </c>
      <c r="Y131" s="154"/>
      <c r="Z131" s="50"/>
      <c r="AA131" s="29"/>
      <c r="AB131" s="154"/>
      <c r="AC131" s="52" t="str">
        <f t="shared" si="40"/>
        <v/>
      </c>
      <c r="AD131" s="30" t="str">
        <f t="shared" si="41"/>
        <v/>
      </c>
      <c r="AE131" s="154"/>
      <c r="AF131" s="60" t="str">
        <f t="shared" si="42"/>
        <v/>
      </c>
      <c r="AG131" s="205"/>
      <c r="AH131" s="151"/>
      <c r="AI131" s="22"/>
      <c r="AJ131" s="62"/>
      <c r="AK131" s="186"/>
      <c r="AL131" s="187"/>
      <c r="AM131" s="186"/>
      <c r="AN131" s="184"/>
      <c r="AO131" s="135"/>
      <c r="AQ131" s="148">
        <f t="shared" si="43"/>
        <v>0</v>
      </c>
      <c r="AR131" s="148">
        <f t="shared" si="44"/>
        <v>0</v>
      </c>
      <c r="AS131" s="148">
        <f t="shared" si="45"/>
        <v>0</v>
      </c>
      <c r="AT131" s="148">
        <f t="shared" si="31"/>
        <v>0</v>
      </c>
      <c r="AU131" s="148" t="b">
        <f t="shared" si="46"/>
        <v>0</v>
      </c>
      <c r="AV131" s="148" t="b">
        <f>AND(F131&gt;=20,F131&lt;=22,J131=※編集不可※選択項目!$E$4)</f>
        <v>0</v>
      </c>
      <c r="AW131" s="148" t="b">
        <f>AND(F131&gt;=40,F131&lt;=49,K131=※編集不可※選択項目!$F$4)</f>
        <v>0</v>
      </c>
      <c r="AX131" s="148">
        <f>IF(AND($C131&lt;&gt;"",AND(AA131&lt;&gt;※編集不可※選択項目!$L$6,AE131="")),1,0)</f>
        <v>0</v>
      </c>
      <c r="AY131" s="148">
        <f>IF(AND($H131&lt;&gt;"",AND(I131=※編集不可※選択項目!$D$4,AG131="")),1,0)</f>
        <v>0</v>
      </c>
      <c r="AZ131" s="148">
        <f t="shared" si="32"/>
        <v>0</v>
      </c>
      <c r="BA131" s="148">
        <f t="shared" si="47"/>
        <v>0</v>
      </c>
      <c r="BB131" s="148">
        <f t="shared" si="48"/>
        <v>0</v>
      </c>
      <c r="BC131" s="148">
        <f t="shared" si="33"/>
        <v>0</v>
      </c>
      <c r="BD131" s="148" t="b">
        <f t="shared" si="49"/>
        <v>1</v>
      </c>
      <c r="BE131" s="148" t="b">
        <f>AND($F131&gt;=20,$F131&lt;=22,$J131&lt;&gt;※編集不可※選択項目!$E$4)</f>
        <v>0</v>
      </c>
      <c r="BF131" s="148" t="b">
        <f>AND($F131&gt;=40,$F131&lt;=49,$K131&lt;&gt;※編集不可※選択項目!$F$4)</f>
        <v>0</v>
      </c>
      <c r="BG131" s="148" t="str">
        <f t="shared" si="50"/>
        <v/>
      </c>
      <c r="BH131" s="8">
        <f t="shared" si="51"/>
        <v>0</v>
      </c>
      <c r="BI131" s="8">
        <f t="shared" si="52"/>
        <v>0</v>
      </c>
    </row>
    <row r="132" spans="1:61" s="4" customFormat="1" ht="34.5" customHeight="1" x14ac:dyDescent="0.15">
      <c r="A132" s="74">
        <f t="shared" si="29"/>
        <v>120</v>
      </c>
      <c r="B132" s="80" t="str">
        <f t="shared" si="34"/>
        <v/>
      </c>
      <c r="C132" s="20"/>
      <c r="D132" s="21" t="str">
        <f t="shared" si="35"/>
        <v/>
      </c>
      <c r="E132" s="21" t="str">
        <f t="shared" si="36"/>
        <v/>
      </c>
      <c r="F132" s="133"/>
      <c r="G132" s="22"/>
      <c r="H132" s="22"/>
      <c r="I132" s="151"/>
      <c r="J132" s="22"/>
      <c r="K132" s="22"/>
      <c r="L132" s="22"/>
      <c r="M132" s="23"/>
      <c r="N132" s="24"/>
      <c r="O132" s="156"/>
      <c r="P132" s="24"/>
      <c r="Q132" s="156"/>
      <c r="R132" s="25" t="str">
        <f t="shared" si="37"/>
        <v/>
      </c>
      <c r="S132" s="23"/>
      <c r="T132" s="23"/>
      <c r="U132" s="26" t="str">
        <f t="shared" si="30"/>
        <v/>
      </c>
      <c r="V132" s="27"/>
      <c r="W132" s="28" t="str">
        <f t="shared" si="38"/>
        <v/>
      </c>
      <c r="X132" s="28" t="str">
        <f t="shared" si="39"/>
        <v/>
      </c>
      <c r="Y132" s="154"/>
      <c r="Z132" s="50"/>
      <c r="AA132" s="29"/>
      <c r="AB132" s="154"/>
      <c r="AC132" s="52" t="str">
        <f t="shared" si="40"/>
        <v/>
      </c>
      <c r="AD132" s="30" t="str">
        <f t="shared" si="41"/>
        <v/>
      </c>
      <c r="AE132" s="154"/>
      <c r="AF132" s="60" t="str">
        <f t="shared" si="42"/>
        <v/>
      </c>
      <c r="AG132" s="205"/>
      <c r="AH132" s="151"/>
      <c r="AI132" s="22"/>
      <c r="AJ132" s="62"/>
      <c r="AK132" s="186"/>
      <c r="AL132" s="187"/>
      <c r="AM132" s="186"/>
      <c r="AN132" s="184"/>
      <c r="AO132" s="135"/>
      <c r="AQ132" s="148">
        <f t="shared" si="43"/>
        <v>0</v>
      </c>
      <c r="AR132" s="148">
        <f t="shared" si="44"/>
        <v>0</v>
      </c>
      <c r="AS132" s="148">
        <f t="shared" si="45"/>
        <v>0</v>
      </c>
      <c r="AT132" s="148">
        <f t="shared" si="31"/>
        <v>0</v>
      </c>
      <c r="AU132" s="148" t="b">
        <f t="shared" si="46"/>
        <v>0</v>
      </c>
      <c r="AV132" s="148" t="b">
        <f>AND(F132&gt;=20,F132&lt;=22,J132=※編集不可※選択項目!$E$4)</f>
        <v>0</v>
      </c>
      <c r="AW132" s="148" t="b">
        <f>AND(F132&gt;=40,F132&lt;=49,K132=※編集不可※選択項目!$F$4)</f>
        <v>0</v>
      </c>
      <c r="AX132" s="148">
        <f>IF(AND($C132&lt;&gt;"",AND(AA132&lt;&gt;※編集不可※選択項目!$L$6,AE132="")),1,0)</f>
        <v>0</v>
      </c>
      <c r="AY132" s="148">
        <f>IF(AND($H132&lt;&gt;"",AND(I132=※編集不可※選択項目!$D$4,AG132="")),1,0)</f>
        <v>0</v>
      </c>
      <c r="AZ132" s="148">
        <f t="shared" si="32"/>
        <v>0</v>
      </c>
      <c r="BA132" s="148">
        <f t="shared" si="47"/>
        <v>0</v>
      </c>
      <c r="BB132" s="148">
        <f t="shared" si="48"/>
        <v>0</v>
      </c>
      <c r="BC132" s="148">
        <f t="shared" si="33"/>
        <v>0</v>
      </c>
      <c r="BD132" s="148" t="b">
        <f t="shared" si="49"/>
        <v>1</v>
      </c>
      <c r="BE132" s="148" t="b">
        <f>AND($F132&gt;=20,$F132&lt;=22,$J132&lt;&gt;※編集不可※選択項目!$E$4)</f>
        <v>0</v>
      </c>
      <c r="BF132" s="148" t="b">
        <f>AND($F132&gt;=40,$F132&lt;=49,$K132&lt;&gt;※編集不可※選択項目!$F$4)</f>
        <v>0</v>
      </c>
      <c r="BG132" s="148" t="str">
        <f t="shared" si="50"/>
        <v/>
      </c>
      <c r="BH132" s="8">
        <f t="shared" si="51"/>
        <v>0</v>
      </c>
      <c r="BI132" s="8">
        <f t="shared" si="52"/>
        <v>0</v>
      </c>
    </row>
    <row r="133" spans="1:61" s="4" customFormat="1" ht="34.5" customHeight="1" x14ac:dyDescent="0.15">
      <c r="A133" s="74">
        <f t="shared" si="29"/>
        <v>121</v>
      </c>
      <c r="B133" s="80" t="str">
        <f t="shared" si="34"/>
        <v/>
      </c>
      <c r="C133" s="20"/>
      <c r="D133" s="21" t="str">
        <f t="shared" si="35"/>
        <v/>
      </c>
      <c r="E133" s="21" t="str">
        <f t="shared" si="36"/>
        <v/>
      </c>
      <c r="F133" s="133"/>
      <c r="G133" s="22"/>
      <c r="H133" s="22"/>
      <c r="I133" s="151"/>
      <c r="J133" s="22"/>
      <c r="K133" s="22"/>
      <c r="L133" s="22"/>
      <c r="M133" s="23"/>
      <c r="N133" s="24"/>
      <c r="O133" s="156"/>
      <c r="P133" s="24"/>
      <c r="Q133" s="156"/>
      <c r="R133" s="25" t="str">
        <f t="shared" si="37"/>
        <v/>
      </c>
      <c r="S133" s="23"/>
      <c r="T133" s="23"/>
      <c r="U133" s="26" t="str">
        <f t="shared" si="30"/>
        <v/>
      </c>
      <c r="V133" s="27"/>
      <c r="W133" s="28" t="str">
        <f t="shared" si="38"/>
        <v/>
      </c>
      <c r="X133" s="28" t="str">
        <f t="shared" si="39"/>
        <v/>
      </c>
      <c r="Y133" s="154"/>
      <c r="Z133" s="50"/>
      <c r="AA133" s="29"/>
      <c r="AB133" s="154"/>
      <c r="AC133" s="52" t="str">
        <f t="shared" si="40"/>
        <v/>
      </c>
      <c r="AD133" s="30" t="str">
        <f t="shared" si="41"/>
        <v/>
      </c>
      <c r="AE133" s="154"/>
      <c r="AF133" s="60" t="str">
        <f t="shared" si="42"/>
        <v/>
      </c>
      <c r="AG133" s="205"/>
      <c r="AH133" s="151"/>
      <c r="AI133" s="22"/>
      <c r="AJ133" s="62"/>
      <c r="AK133" s="186"/>
      <c r="AL133" s="187"/>
      <c r="AM133" s="186"/>
      <c r="AN133" s="184"/>
      <c r="AO133" s="135"/>
      <c r="AQ133" s="148">
        <f t="shared" si="43"/>
        <v>0</v>
      </c>
      <c r="AR133" s="148">
        <f t="shared" si="44"/>
        <v>0</v>
      </c>
      <c r="AS133" s="148">
        <f t="shared" si="45"/>
        <v>0</v>
      </c>
      <c r="AT133" s="148">
        <f t="shared" si="31"/>
        <v>0</v>
      </c>
      <c r="AU133" s="148" t="b">
        <f t="shared" si="46"/>
        <v>0</v>
      </c>
      <c r="AV133" s="148" t="b">
        <f>AND(F133&gt;=20,F133&lt;=22,J133=※編集不可※選択項目!$E$4)</f>
        <v>0</v>
      </c>
      <c r="AW133" s="148" t="b">
        <f>AND(F133&gt;=40,F133&lt;=49,K133=※編集不可※選択項目!$F$4)</f>
        <v>0</v>
      </c>
      <c r="AX133" s="148">
        <f>IF(AND($C133&lt;&gt;"",AND(AA133&lt;&gt;※編集不可※選択項目!$L$6,AE133="")),1,0)</f>
        <v>0</v>
      </c>
      <c r="AY133" s="148">
        <f>IF(AND($H133&lt;&gt;"",AND(I133=※編集不可※選択項目!$D$4,AG133="")),1,0)</f>
        <v>0</v>
      </c>
      <c r="AZ133" s="148">
        <f t="shared" si="32"/>
        <v>0</v>
      </c>
      <c r="BA133" s="148">
        <f t="shared" si="47"/>
        <v>0</v>
      </c>
      <c r="BB133" s="148">
        <f t="shared" si="48"/>
        <v>0</v>
      </c>
      <c r="BC133" s="148">
        <f t="shared" si="33"/>
        <v>0</v>
      </c>
      <c r="BD133" s="148" t="b">
        <f t="shared" si="49"/>
        <v>1</v>
      </c>
      <c r="BE133" s="148" t="b">
        <f>AND($F133&gt;=20,$F133&lt;=22,$J133&lt;&gt;※編集不可※選択項目!$E$4)</f>
        <v>0</v>
      </c>
      <c r="BF133" s="148" t="b">
        <f>AND($F133&gt;=40,$F133&lt;=49,$K133&lt;&gt;※編集不可※選択項目!$F$4)</f>
        <v>0</v>
      </c>
      <c r="BG133" s="148" t="str">
        <f t="shared" si="50"/>
        <v/>
      </c>
      <c r="BH133" s="8">
        <f t="shared" si="51"/>
        <v>0</v>
      </c>
      <c r="BI133" s="8">
        <f t="shared" si="52"/>
        <v>0</v>
      </c>
    </row>
    <row r="134" spans="1:61" s="4" customFormat="1" ht="34.5" customHeight="1" x14ac:dyDescent="0.15">
      <c r="A134" s="74">
        <f t="shared" si="29"/>
        <v>122</v>
      </c>
      <c r="B134" s="80" t="str">
        <f t="shared" si="34"/>
        <v/>
      </c>
      <c r="C134" s="20"/>
      <c r="D134" s="21" t="str">
        <f t="shared" si="35"/>
        <v/>
      </c>
      <c r="E134" s="21" t="str">
        <f t="shared" si="36"/>
        <v/>
      </c>
      <c r="F134" s="133"/>
      <c r="G134" s="22"/>
      <c r="H134" s="22"/>
      <c r="I134" s="151"/>
      <c r="J134" s="22"/>
      <c r="K134" s="22"/>
      <c r="L134" s="22"/>
      <c r="M134" s="23"/>
      <c r="N134" s="24"/>
      <c r="O134" s="156"/>
      <c r="P134" s="24"/>
      <c r="Q134" s="156"/>
      <c r="R134" s="25" t="str">
        <f t="shared" si="37"/>
        <v/>
      </c>
      <c r="S134" s="23"/>
      <c r="T134" s="23"/>
      <c r="U134" s="26" t="str">
        <f t="shared" si="30"/>
        <v/>
      </c>
      <c r="V134" s="27"/>
      <c r="W134" s="28" t="str">
        <f t="shared" si="38"/>
        <v/>
      </c>
      <c r="X134" s="28" t="str">
        <f t="shared" si="39"/>
        <v/>
      </c>
      <c r="Y134" s="154"/>
      <c r="Z134" s="50"/>
      <c r="AA134" s="29"/>
      <c r="AB134" s="154"/>
      <c r="AC134" s="52" t="str">
        <f t="shared" si="40"/>
        <v/>
      </c>
      <c r="AD134" s="30" t="str">
        <f t="shared" si="41"/>
        <v/>
      </c>
      <c r="AE134" s="154"/>
      <c r="AF134" s="60" t="str">
        <f t="shared" si="42"/>
        <v/>
      </c>
      <c r="AG134" s="205"/>
      <c r="AH134" s="151"/>
      <c r="AI134" s="22"/>
      <c r="AJ134" s="62"/>
      <c r="AK134" s="186"/>
      <c r="AL134" s="187"/>
      <c r="AM134" s="186"/>
      <c r="AN134" s="184"/>
      <c r="AO134" s="135"/>
      <c r="AQ134" s="148">
        <f t="shared" si="43"/>
        <v>0</v>
      </c>
      <c r="AR134" s="148">
        <f t="shared" si="44"/>
        <v>0</v>
      </c>
      <c r="AS134" s="148">
        <f t="shared" si="45"/>
        <v>0</v>
      </c>
      <c r="AT134" s="148">
        <f t="shared" si="31"/>
        <v>0</v>
      </c>
      <c r="AU134" s="148" t="b">
        <f t="shared" si="46"/>
        <v>0</v>
      </c>
      <c r="AV134" s="148" t="b">
        <f>AND(F134&gt;=20,F134&lt;=22,J134=※編集不可※選択項目!$E$4)</f>
        <v>0</v>
      </c>
      <c r="AW134" s="148" t="b">
        <f>AND(F134&gt;=40,F134&lt;=49,K134=※編集不可※選択項目!$F$4)</f>
        <v>0</v>
      </c>
      <c r="AX134" s="148">
        <f>IF(AND($C134&lt;&gt;"",AND(AA134&lt;&gt;※編集不可※選択項目!$L$6,AE134="")),1,0)</f>
        <v>0</v>
      </c>
      <c r="AY134" s="148">
        <f>IF(AND($H134&lt;&gt;"",AND(I134=※編集不可※選択項目!$D$4,AG134="")),1,0)</f>
        <v>0</v>
      </c>
      <c r="AZ134" s="148">
        <f t="shared" si="32"/>
        <v>0</v>
      </c>
      <c r="BA134" s="148">
        <f t="shared" si="47"/>
        <v>0</v>
      </c>
      <c r="BB134" s="148">
        <f t="shared" si="48"/>
        <v>0</v>
      </c>
      <c r="BC134" s="148">
        <f t="shared" si="33"/>
        <v>0</v>
      </c>
      <c r="BD134" s="148" t="b">
        <f t="shared" si="49"/>
        <v>1</v>
      </c>
      <c r="BE134" s="148" t="b">
        <f>AND($F134&gt;=20,$F134&lt;=22,$J134&lt;&gt;※編集不可※選択項目!$E$4)</f>
        <v>0</v>
      </c>
      <c r="BF134" s="148" t="b">
        <f>AND($F134&gt;=40,$F134&lt;=49,$K134&lt;&gt;※編集不可※選択項目!$F$4)</f>
        <v>0</v>
      </c>
      <c r="BG134" s="148" t="str">
        <f t="shared" si="50"/>
        <v/>
      </c>
      <c r="BH134" s="8">
        <f t="shared" si="51"/>
        <v>0</v>
      </c>
      <c r="BI134" s="8">
        <f t="shared" si="52"/>
        <v>0</v>
      </c>
    </row>
    <row r="135" spans="1:61" s="4" customFormat="1" ht="34.5" customHeight="1" x14ac:dyDescent="0.15">
      <c r="A135" s="74">
        <f t="shared" si="29"/>
        <v>123</v>
      </c>
      <c r="B135" s="80" t="str">
        <f t="shared" si="34"/>
        <v/>
      </c>
      <c r="C135" s="20"/>
      <c r="D135" s="21" t="str">
        <f t="shared" si="35"/>
        <v/>
      </c>
      <c r="E135" s="21" t="str">
        <f t="shared" si="36"/>
        <v/>
      </c>
      <c r="F135" s="133"/>
      <c r="G135" s="22"/>
      <c r="H135" s="22"/>
      <c r="I135" s="151"/>
      <c r="J135" s="22"/>
      <c r="K135" s="22"/>
      <c r="L135" s="22"/>
      <c r="M135" s="23"/>
      <c r="N135" s="24"/>
      <c r="O135" s="156"/>
      <c r="P135" s="24"/>
      <c r="Q135" s="156"/>
      <c r="R135" s="25" t="str">
        <f t="shared" si="37"/>
        <v/>
      </c>
      <c r="S135" s="23"/>
      <c r="T135" s="23"/>
      <c r="U135" s="26" t="str">
        <f t="shared" si="30"/>
        <v/>
      </c>
      <c r="V135" s="27"/>
      <c r="W135" s="28" t="str">
        <f t="shared" si="38"/>
        <v/>
      </c>
      <c r="X135" s="28" t="str">
        <f t="shared" si="39"/>
        <v/>
      </c>
      <c r="Y135" s="154"/>
      <c r="Z135" s="50"/>
      <c r="AA135" s="29"/>
      <c r="AB135" s="154"/>
      <c r="AC135" s="52" t="str">
        <f t="shared" si="40"/>
        <v/>
      </c>
      <c r="AD135" s="30" t="str">
        <f t="shared" si="41"/>
        <v/>
      </c>
      <c r="AE135" s="154"/>
      <c r="AF135" s="60" t="str">
        <f t="shared" si="42"/>
        <v/>
      </c>
      <c r="AG135" s="205"/>
      <c r="AH135" s="151"/>
      <c r="AI135" s="22"/>
      <c r="AJ135" s="62"/>
      <c r="AK135" s="186"/>
      <c r="AL135" s="187"/>
      <c r="AM135" s="186"/>
      <c r="AN135" s="184"/>
      <c r="AO135" s="135"/>
      <c r="AQ135" s="148">
        <f t="shared" si="43"/>
        <v>0</v>
      </c>
      <c r="AR135" s="148">
        <f t="shared" si="44"/>
        <v>0</v>
      </c>
      <c r="AS135" s="148">
        <f t="shared" si="45"/>
        <v>0</v>
      </c>
      <c r="AT135" s="148">
        <f t="shared" si="31"/>
        <v>0</v>
      </c>
      <c r="AU135" s="148" t="b">
        <f t="shared" si="46"/>
        <v>0</v>
      </c>
      <c r="AV135" s="148" t="b">
        <f>AND(F135&gt;=20,F135&lt;=22,J135=※編集不可※選択項目!$E$4)</f>
        <v>0</v>
      </c>
      <c r="AW135" s="148" t="b">
        <f>AND(F135&gt;=40,F135&lt;=49,K135=※編集不可※選択項目!$F$4)</f>
        <v>0</v>
      </c>
      <c r="AX135" s="148">
        <f>IF(AND($C135&lt;&gt;"",AND(AA135&lt;&gt;※編集不可※選択項目!$L$6,AE135="")),1,0)</f>
        <v>0</v>
      </c>
      <c r="AY135" s="148">
        <f>IF(AND($H135&lt;&gt;"",AND(I135=※編集不可※選択項目!$D$4,AG135="")),1,0)</f>
        <v>0</v>
      </c>
      <c r="AZ135" s="148">
        <f t="shared" si="32"/>
        <v>0</v>
      </c>
      <c r="BA135" s="148">
        <f t="shared" si="47"/>
        <v>0</v>
      </c>
      <c r="BB135" s="148">
        <f t="shared" si="48"/>
        <v>0</v>
      </c>
      <c r="BC135" s="148">
        <f t="shared" si="33"/>
        <v>0</v>
      </c>
      <c r="BD135" s="148" t="b">
        <f t="shared" si="49"/>
        <v>1</v>
      </c>
      <c r="BE135" s="148" t="b">
        <f>AND($F135&gt;=20,$F135&lt;=22,$J135&lt;&gt;※編集不可※選択項目!$E$4)</f>
        <v>0</v>
      </c>
      <c r="BF135" s="148" t="b">
        <f>AND($F135&gt;=40,$F135&lt;=49,$K135&lt;&gt;※編集不可※選択項目!$F$4)</f>
        <v>0</v>
      </c>
      <c r="BG135" s="148" t="str">
        <f t="shared" si="50"/>
        <v/>
      </c>
      <c r="BH135" s="8">
        <f t="shared" si="51"/>
        <v>0</v>
      </c>
      <c r="BI135" s="8">
        <f t="shared" si="52"/>
        <v>0</v>
      </c>
    </row>
    <row r="136" spans="1:61" s="4" customFormat="1" ht="34.5" customHeight="1" x14ac:dyDescent="0.15">
      <c r="A136" s="74">
        <f t="shared" si="29"/>
        <v>124</v>
      </c>
      <c r="B136" s="80" t="str">
        <f t="shared" si="34"/>
        <v/>
      </c>
      <c r="C136" s="20"/>
      <c r="D136" s="21" t="str">
        <f t="shared" si="35"/>
        <v/>
      </c>
      <c r="E136" s="21" t="str">
        <f t="shared" si="36"/>
        <v/>
      </c>
      <c r="F136" s="133"/>
      <c r="G136" s="22"/>
      <c r="H136" s="22"/>
      <c r="I136" s="151"/>
      <c r="J136" s="22"/>
      <c r="K136" s="22"/>
      <c r="L136" s="22"/>
      <c r="M136" s="23"/>
      <c r="N136" s="24"/>
      <c r="O136" s="156"/>
      <c r="P136" s="24"/>
      <c r="Q136" s="156"/>
      <c r="R136" s="25" t="str">
        <f t="shared" si="37"/>
        <v/>
      </c>
      <c r="S136" s="23"/>
      <c r="T136" s="23"/>
      <c r="U136" s="26" t="str">
        <f t="shared" si="30"/>
        <v/>
      </c>
      <c r="V136" s="27"/>
      <c r="W136" s="28" t="str">
        <f t="shared" si="38"/>
        <v/>
      </c>
      <c r="X136" s="28" t="str">
        <f t="shared" si="39"/>
        <v/>
      </c>
      <c r="Y136" s="154"/>
      <c r="Z136" s="50"/>
      <c r="AA136" s="29"/>
      <c r="AB136" s="154"/>
      <c r="AC136" s="52" t="str">
        <f t="shared" si="40"/>
        <v/>
      </c>
      <c r="AD136" s="30" t="str">
        <f t="shared" si="41"/>
        <v/>
      </c>
      <c r="AE136" s="154"/>
      <c r="AF136" s="60" t="str">
        <f t="shared" si="42"/>
        <v/>
      </c>
      <c r="AG136" s="205"/>
      <c r="AH136" s="151"/>
      <c r="AI136" s="22"/>
      <c r="AJ136" s="62"/>
      <c r="AK136" s="186"/>
      <c r="AL136" s="187"/>
      <c r="AM136" s="186"/>
      <c r="AN136" s="184"/>
      <c r="AO136" s="135"/>
      <c r="AQ136" s="148">
        <f t="shared" si="43"/>
        <v>0</v>
      </c>
      <c r="AR136" s="148">
        <f t="shared" si="44"/>
        <v>0</v>
      </c>
      <c r="AS136" s="148">
        <f t="shared" si="45"/>
        <v>0</v>
      </c>
      <c r="AT136" s="148">
        <f t="shared" si="31"/>
        <v>0</v>
      </c>
      <c r="AU136" s="148" t="b">
        <f t="shared" si="46"/>
        <v>0</v>
      </c>
      <c r="AV136" s="148" t="b">
        <f>AND(F136&gt;=20,F136&lt;=22,J136=※編集不可※選択項目!$E$4)</f>
        <v>0</v>
      </c>
      <c r="AW136" s="148" t="b">
        <f>AND(F136&gt;=40,F136&lt;=49,K136=※編集不可※選択項目!$F$4)</f>
        <v>0</v>
      </c>
      <c r="AX136" s="148">
        <f>IF(AND($C136&lt;&gt;"",AND(AA136&lt;&gt;※編集不可※選択項目!$L$6,AE136="")),1,0)</f>
        <v>0</v>
      </c>
      <c r="AY136" s="148">
        <f>IF(AND($H136&lt;&gt;"",AND(I136=※編集不可※選択項目!$D$4,AG136="")),1,0)</f>
        <v>0</v>
      </c>
      <c r="AZ136" s="148">
        <f t="shared" si="32"/>
        <v>0</v>
      </c>
      <c r="BA136" s="148">
        <f t="shared" si="47"/>
        <v>0</v>
      </c>
      <c r="BB136" s="148">
        <f t="shared" si="48"/>
        <v>0</v>
      </c>
      <c r="BC136" s="148">
        <f t="shared" si="33"/>
        <v>0</v>
      </c>
      <c r="BD136" s="148" t="b">
        <f t="shared" si="49"/>
        <v>1</v>
      </c>
      <c r="BE136" s="148" t="b">
        <f>AND($F136&gt;=20,$F136&lt;=22,$J136&lt;&gt;※編集不可※選択項目!$E$4)</f>
        <v>0</v>
      </c>
      <c r="BF136" s="148" t="b">
        <f>AND($F136&gt;=40,$F136&lt;=49,$K136&lt;&gt;※編集不可※選択項目!$F$4)</f>
        <v>0</v>
      </c>
      <c r="BG136" s="148" t="str">
        <f t="shared" si="50"/>
        <v/>
      </c>
      <c r="BH136" s="8">
        <f t="shared" si="51"/>
        <v>0</v>
      </c>
      <c r="BI136" s="8">
        <f t="shared" si="52"/>
        <v>0</v>
      </c>
    </row>
    <row r="137" spans="1:61" s="4" customFormat="1" ht="34.5" customHeight="1" x14ac:dyDescent="0.15">
      <c r="A137" s="74">
        <f t="shared" si="29"/>
        <v>125</v>
      </c>
      <c r="B137" s="80" t="str">
        <f t="shared" si="34"/>
        <v/>
      </c>
      <c r="C137" s="20"/>
      <c r="D137" s="21" t="str">
        <f t="shared" si="35"/>
        <v/>
      </c>
      <c r="E137" s="21" t="str">
        <f t="shared" si="36"/>
        <v/>
      </c>
      <c r="F137" s="133"/>
      <c r="G137" s="22"/>
      <c r="H137" s="22"/>
      <c r="I137" s="151"/>
      <c r="J137" s="22"/>
      <c r="K137" s="22"/>
      <c r="L137" s="22"/>
      <c r="M137" s="23"/>
      <c r="N137" s="24"/>
      <c r="O137" s="156"/>
      <c r="P137" s="24"/>
      <c r="Q137" s="156"/>
      <c r="R137" s="25" t="str">
        <f t="shared" si="37"/>
        <v/>
      </c>
      <c r="S137" s="23"/>
      <c r="T137" s="23"/>
      <c r="U137" s="26" t="str">
        <f t="shared" si="30"/>
        <v/>
      </c>
      <c r="V137" s="27"/>
      <c r="W137" s="28" t="str">
        <f t="shared" si="38"/>
        <v/>
      </c>
      <c r="X137" s="28" t="str">
        <f t="shared" si="39"/>
        <v/>
      </c>
      <c r="Y137" s="154"/>
      <c r="Z137" s="50"/>
      <c r="AA137" s="29"/>
      <c r="AB137" s="154"/>
      <c r="AC137" s="52" t="str">
        <f t="shared" si="40"/>
        <v/>
      </c>
      <c r="AD137" s="30" t="str">
        <f t="shared" si="41"/>
        <v/>
      </c>
      <c r="AE137" s="154"/>
      <c r="AF137" s="60" t="str">
        <f t="shared" si="42"/>
        <v/>
      </c>
      <c r="AG137" s="205"/>
      <c r="AH137" s="151"/>
      <c r="AI137" s="22"/>
      <c r="AJ137" s="62"/>
      <c r="AK137" s="186"/>
      <c r="AL137" s="187"/>
      <c r="AM137" s="186"/>
      <c r="AN137" s="184"/>
      <c r="AO137" s="135"/>
      <c r="AQ137" s="148">
        <f t="shared" si="43"/>
        <v>0</v>
      </c>
      <c r="AR137" s="148">
        <f t="shared" si="44"/>
        <v>0</v>
      </c>
      <c r="AS137" s="148">
        <f t="shared" si="45"/>
        <v>0</v>
      </c>
      <c r="AT137" s="148">
        <f t="shared" si="31"/>
        <v>0</v>
      </c>
      <c r="AU137" s="148" t="b">
        <f t="shared" si="46"/>
        <v>0</v>
      </c>
      <c r="AV137" s="148" t="b">
        <f>AND(F137&gt;=20,F137&lt;=22,J137=※編集不可※選択項目!$E$4)</f>
        <v>0</v>
      </c>
      <c r="AW137" s="148" t="b">
        <f>AND(F137&gt;=40,F137&lt;=49,K137=※編集不可※選択項目!$F$4)</f>
        <v>0</v>
      </c>
      <c r="AX137" s="148">
        <f>IF(AND($C137&lt;&gt;"",AND(AA137&lt;&gt;※編集不可※選択項目!$L$6,AE137="")),1,0)</f>
        <v>0</v>
      </c>
      <c r="AY137" s="148">
        <f>IF(AND($H137&lt;&gt;"",AND(I137=※編集不可※選択項目!$D$4,AG137="")),1,0)</f>
        <v>0</v>
      </c>
      <c r="AZ137" s="148">
        <f t="shared" si="32"/>
        <v>0</v>
      </c>
      <c r="BA137" s="148">
        <f t="shared" si="47"/>
        <v>0</v>
      </c>
      <c r="BB137" s="148">
        <f t="shared" si="48"/>
        <v>0</v>
      </c>
      <c r="BC137" s="148">
        <f t="shared" si="33"/>
        <v>0</v>
      </c>
      <c r="BD137" s="148" t="b">
        <f t="shared" si="49"/>
        <v>1</v>
      </c>
      <c r="BE137" s="148" t="b">
        <f>AND($F137&gt;=20,$F137&lt;=22,$J137&lt;&gt;※編集不可※選択項目!$E$4)</f>
        <v>0</v>
      </c>
      <c r="BF137" s="148" t="b">
        <f>AND($F137&gt;=40,$F137&lt;=49,$K137&lt;&gt;※編集不可※選択項目!$F$4)</f>
        <v>0</v>
      </c>
      <c r="BG137" s="148" t="str">
        <f t="shared" si="50"/>
        <v/>
      </c>
      <c r="BH137" s="8">
        <f t="shared" si="51"/>
        <v>0</v>
      </c>
      <c r="BI137" s="8">
        <f t="shared" si="52"/>
        <v>0</v>
      </c>
    </row>
    <row r="138" spans="1:61" s="4" customFormat="1" ht="34.5" customHeight="1" x14ac:dyDescent="0.15">
      <c r="A138" s="74">
        <f t="shared" si="29"/>
        <v>126</v>
      </c>
      <c r="B138" s="80" t="str">
        <f t="shared" si="34"/>
        <v/>
      </c>
      <c r="C138" s="20"/>
      <c r="D138" s="21" t="str">
        <f t="shared" si="35"/>
        <v/>
      </c>
      <c r="E138" s="21" t="str">
        <f t="shared" si="36"/>
        <v/>
      </c>
      <c r="F138" s="133"/>
      <c r="G138" s="22"/>
      <c r="H138" s="22"/>
      <c r="I138" s="151"/>
      <c r="J138" s="22"/>
      <c r="K138" s="22"/>
      <c r="L138" s="22"/>
      <c r="M138" s="23"/>
      <c r="N138" s="24"/>
      <c r="O138" s="156"/>
      <c r="P138" s="24"/>
      <c r="Q138" s="156"/>
      <c r="R138" s="25" t="str">
        <f t="shared" si="37"/>
        <v/>
      </c>
      <c r="S138" s="23"/>
      <c r="T138" s="23"/>
      <c r="U138" s="26" t="str">
        <f t="shared" si="30"/>
        <v/>
      </c>
      <c r="V138" s="27"/>
      <c r="W138" s="28" t="str">
        <f t="shared" si="38"/>
        <v/>
      </c>
      <c r="X138" s="28" t="str">
        <f t="shared" si="39"/>
        <v/>
      </c>
      <c r="Y138" s="154"/>
      <c r="Z138" s="50"/>
      <c r="AA138" s="29"/>
      <c r="AB138" s="154"/>
      <c r="AC138" s="52" t="str">
        <f t="shared" si="40"/>
        <v/>
      </c>
      <c r="AD138" s="30" t="str">
        <f t="shared" si="41"/>
        <v/>
      </c>
      <c r="AE138" s="154"/>
      <c r="AF138" s="60" t="str">
        <f t="shared" si="42"/>
        <v/>
      </c>
      <c r="AG138" s="205"/>
      <c r="AH138" s="151"/>
      <c r="AI138" s="22"/>
      <c r="AJ138" s="62"/>
      <c r="AK138" s="186"/>
      <c r="AL138" s="187"/>
      <c r="AM138" s="186"/>
      <c r="AN138" s="184"/>
      <c r="AO138" s="135"/>
      <c r="AQ138" s="148">
        <f t="shared" si="43"/>
        <v>0</v>
      </c>
      <c r="AR138" s="148">
        <f t="shared" si="44"/>
        <v>0</v>
      </c>
      <c r="AS138" s="148">
        <f t="shared" si="45"/>
        <v>0</v>
      </c>
      <c r="AT138" s="148">
        <f t="shared" si="31"/>
        <v>0</v>
      </c>
      <c r="AU138" s="148" t="b">
        <f t="shared" si="46"/>
        <v>0</v>
      </c>
      <c r="AV138" s="148" t="b">
        <f>AND(F138&gt;=20,F138&lt;=22,J138=※編集不可※選択項目!$E$4)</f>
        <v>0</v>
      </c>
      <c r="AW138" s="148" t="b">
        <f>AND(F138&gt;=40,F138&lt;=49,K138=※編集不可※選択項目!$F$4)</f>
        <v>0</v>
      </c>
      <c r="AX138" s="148">
        <f>IF(AND($C138&lt;&gt;"",AND(AA138&lt;&gt;※編集不可※選択項目!$L$6,AE138="")),1,0)</f>
        <v>0</v>
      </c>
      <c r="AY138" s="148">
        <f>IF(AND($H138&lt;&gt;"",AND(I138=※編集不可※選択項目!$D$4,AG138="")),1,0)</f>
        <v>0</v>
      </c>
      <c r="AZ138" s="148">
        <f t="shared" si="32"/>
        <v>0</v>
      </c>
      <c r="BA138" s="148">
        <f t="shared" si="47"/>
        <v>0</v>
      </c>
      <c r="BB138" s="148">
        <f t="shared" si="48"/>
        <v>0</v>
      </c>
      <c r="BC138" s="148">
        <f t="shared" si="33"/>
        <v>0</v>
      </c>
      <c r="BD138" s="148" t="b">
        <f t="shared" si="49"/>
        <v>1</v>
      </c>
      <c r="BE138" s="148" t="b">
        <f>AND($F138&gt;=20,$F138&lt;=22,$J138&lt;&gt;※編集不可※選択項目!$E$4)</f>
        <v>0</v>
      </c>
      <c r="BF138" s="148" t="b">
        <f>AND($F138&gt;=40,$F138&lt;=49,$K138&lt;&gt;※編集不可※選択項目!$F$4)</f>
        <v>0</v>
      </c>
      <c r="BG138" s="148" t="str">
        <f t="shared" si="50"/>
        <v/>
      </c>
      <c r="BH138" s="8">
        <f t="shared" si="51"/>
        <v>0</v>
      </c>
      <c r="BI138" s="8">
        <f t="shared" si="52"/>
        <v>0</v>
      </c>
    </row>
    <row r="139" spans="1:61" s="4" customFormat="1" ht="34.5" customHeight="1" x14ac:dyDescent="0.15">
      <c r="A139" s="74">
        <f t="shared" si="29"/>
        <v>127</v>
      </c>
      <c r="B139" s="80" t="str">
        <f t="shared" si="34"/>
        <v/>
      </c>
      <c r="C139" s="20"/>
      <c r="D139" s="21" t="str">
        <f t="shared" si="35"/>
        <v/>
      </c>
      <c r="E139" s="21" t="str">
        <f t="shared" si="36"/>
        <v/>
      </c>
      <c r="F139" s="133"/>
      <c r="G139" s="22"/>
      <c r="H139" s="22"/>
      <c r="I139" s="151"/>
      <c r="J139" s="22"/>
      <c r="K139" s="22"/>
      <c r="L139" s="22"/>
      <c r="M139" s="23"/>
      <c r="N139" s="24"/>
      <c r="O139" s="156"/>
      <c r="P139" s="24"/>
      <c r="Q139" s="156"/>
      <c r="R139" s="25" t="str">
        <f t="shared" si="37"/>
        <v/>
      </c>
      <c r="S139" s="23"/>
      <c r="T139" s="23"/>
      <c r="U139" s="26" t="str">
        <f t="shared" si="30"/>
        <v/>
      </c>
      <c r="V139" s="27"/>
      <c r="W139" s="28" t="str">
        <f t="shared" si="38"/>
        <v/>
      </c>
      <c r="X139" s="28" t="str">
        <f t="shared" si="39"/>
        <v/>
      </c>
      <c r="Y139" s="154"/>
      <c r="Z139" s="50"/>
      <c r="AA139" s="29"/>
      <c r="AB139" s="154"/>
      <c r="AC139" s="52" t="str">
        <f t="shared" si="40"/>
        <v/>
      </c>
      <c r="AD139" s="30" t="str">
        <f t="shared" si="41"/>
        <v/>
      </c>
      <c r="AE139" s="154"/>
      <c r="AF139" s="60" t="str">
        <f t="shared" si="42"/>
        <v/>
      </c>
      <c r="AG139" s="205"/>
      <c r="AH139" s="151"/>
      <c r="AI139" s="22"/>
      <c r="AJ139" s="62"/>
      <c r="AK139" s="186"/>
      <c r="AL139" s="187"/>
      <c r="AM139" s="186"/>
      <c r="AN139" s="184"/>
      <c r="AO139" s="135"/>
      <c r="AQ139" s="148">
        <f t="shared" si="43"/>
        <v>0</v>
      </c>
      <c r="AR139" s="148">
        <f t="shared" si="44"/>
        <v>0</v>
      </c>
      <c r="AS139" s="148">
        <f t="shared" si="45"/>
        <v>0</v>
      </c>
      <c r="AT139" s="148">
        <f t="shared" si="31"/>
        <v>0</v>
      </c>
      <c r="AU139" s="148" t="b">
        <f t="shared" si="46"/>
        <v>0</v>
      </c>
      <c r="AV139" s="148" t="b">
        <f>AND(F139&gt;=20,F139&lt;=22,J139=※編集不可※選択項目!$E$4)</f>
        <v>0</v>
      </c>
      <c r="AW139" s="148" t="b">
        <f>AND(F139&gt;=40,F139&lt;=49,K139=※編集不可※選択項目!$F$4)</f>
        <v>0</v>
      </c>
      <c r="AX139" s="148">
        <f>IF(AND($C139&lt;&gt;"",AND(AA139&lt;&gt;※編集不可※選択項目!$L$6,AE139="")),1,0)</f>
        <v>0</v>
      </c>
      <c r="AY139" s="148">
        <f>IF(AND($H139&lt;&gt;"",AND(I139=※編集不可※選択項目!$D$4,AG139="")),1,0)</f>
        <v>0</v>
      </c>
      <c r="AZ139" s="148">
        <f t="shared" si="32"/>
        <v>0</v>
      </c>
      <c r="BA139" s="148">
        <f t="shared" si="47"/>
        <v>0</v>
      </c>
      <c r="BB139" s="148">
        <f t="shared" si="48"/>
        <v>0</v>
      </c>
      <c r="BC139" s="148">
        <f t="shared" si="33"/>
        <v>0</v>
      </c>
      <c r="BD139" s="148" t="b">
        <f t="shared" si="49"/>
        <v>1</v>
      </c>
      <c r="BE139" s="148" t="b">
        <f>AND($F139&gt;=20,$F139&lt;=22,$J139&lt;&gt;※編集不可※選択項目!$E$4)</f>
        <v>0</v>
      </c>
      <c r="BF139" s="148" t="b">
        <f>AND($F139&gt;=40,$F139&lt;=49,$K139&lt;&gt;※編集不可※選択項目!$F$4)</f>
        <v>0</v>
      </c>
      <c r="BG139" s="148" t="str">
        <f t="shared" si="50"/>
        <v/>
      </c>
      <c r="BH139" s="8">
        <f t="shared" si="51"/>
        <v>0</v>
      </c>
      <c r="BI139" s="8">
        <f t="shared" si="52"/>
        <v>0</v>
      </c>
    </row>
    <row r="140" spans="1:61" s="4" customFormat="1" ht="34.5" customHeight="1" x14ac:dyDescent="0.15">
      <c r="A140" s="74">
        <f t="shared" si="29"/>
        <v>128</v>
      </c>
      <c r="B140" s="80" t="str">
        <f t="shared" si="34"/>
        <v/>
      </c>
      <c r="C140" s="20"/>
      <c r="D140" s="21" t="str">
        <f t="shared" si="35"/>
        <v/>
      </c>
      <c r="E140" s="21" t="str">
        <f t="shared" si="36"/>
        <v/>
      </c>
      <c r="F140" s="133"/>
      <c r="G140" s="22"/>
      <c r="H140" s="22"/>
      <c r="I140" s="151"/>
      <c r="J140" s="22"/>
      <c r="K140" s="22"/>
      <c r="L140" s="22"/>
      <c r="M140" s="23"/>
      <c r="N140" s="24"/>
      <c r="O140" s="156"/>
      <c r="P140" s="24"/>
      <c r="Q140" s="156"/>
      <c r="R140" s="25" t="str">
        <f t="shared" si="37"/>
        <v/>
      </c>
      <c r="S140" s="23"/>
      <c r="T140" s="23"/>
      <c r="U140" s="26" t="str">
        <f t="shared" si="30"/>
        <v/>
      </c>
      <c r="V140" s="27"/>
      <c r="W140" s="28" t="str">
        <f t="shared" si="38"/>
        <v/>
      </c>
      <c r="X140" s="28" t="str">
        <f t="shared" si="39"/>
        <v/>
      </c>
      <c r="Y140" s="154"/>
      <c r="Z140" s="50"/>
      <c r="AA140" s="29"/>
      <c r="AB140" s="154"/>
      <c r="AC140" s="52" t="str">
        <f t="shared" si="40"/>
        <v/>
      </c>
      <c r="AD140" s="30" t="str">
        <f t="shared" si="41"/>
        <v/>
      </c>
      <c r="AE140" s="154"/>
      <c r="AF140" s="60" t="str">
        <f t="shared" si="42"/>
        <v/>
      </c>
      <c r="AG140" s="205"/>
      <c r="AH140" s="151"/>
      <c r="AI140" s="22"/>
      <c r="AJ140" s="62"/>
      <c r="AK140" s="186"/>
      <c r="AL140" s="187"/>
      <c r="AM140" s="186"/>
      <c r="AN140" s="184"/>
      <c r="AO140" s="135"/>
      <c r="AQ140" s="148">
        <f t="shared" si="43"/>
        <v>0</v>
      </c>
      <c r="AR140" s="148">
        <f t="shared" si="44"/>
        <v>0</v>
      </c>
      <c r="AS140" s="148">
        <f t="shared" si="45"/>
        <v>0</v>
      </c>
      <c r="AT140" s="148">
        <f t="shared" si="31"/>
        <v>0</v>
      </c>
      <c r="AU140" s="148" t="b">
        <f t="shared" si="46"/>
        <v>0</v>
      </c>
      <c r="AV140" s="148" t="b">
        <f>AND(F140&gt;=20,F140&lt;=22,J140=※編集不可※選択項目!$E$4)</f>
        <v>0</v>
      </c>
      <c r="AW140" s="148" t="b">
        <f>AND(F140&gt;=40,F140&lt;=49,K140=※編集不可※選択項目!$F$4)</f>
        <v>0</v>
      </c>
      <c r="AX140" s="148">
        <f>IF(AND($C140&lt;&gt;"",AND(AA140&lt;&gt;※編集不可※選択項目!$L$6,AE140="")),1,0)</f>
        <v>0</v>
      </c>
      <c r="AY140" s="148">
        <f>IF(AND($H140&lt;&gt;"",AND(I140=※編集不可※選択項目!$D$4,AG140="")),1,0)</f>
        <v>0</v>
      </c>
      <c r="AZ140" s="148">
        <f t="shared" si="32"/>
        <v>0</v>
      </c>
      <c r="BA140" s="148">
        <f t="shared" si="47"/>
        <v>0</v>
      </c>
      <c r="BB140" s="148">
        <f t="shared" si="48"/>
        <v>0</v>
      </c>
      <c r="BC140" s="148">
        <f t="shared" si="33"/>
        <v>0</v>
      </c>
      <c r="BD140" s="148" t="b">
        <f t="shared" si="49"/>
        <v>1</v>
      </c>
      <c r="BE140" s="148" t="b">
        <f>AND($F140&gt;=20,$F140&lt;=22,$J140&lt;&gt;※編集不可※選択項目!$E$4)</f>
        <v>0</v>
      </c>
      <c r="BF140" s="148" t="b">
        <f>AND($F140&gt;=40,$F140&lt;=49,$K140&lt;&gt;※編集不可※選択項目!$F$4)</f>
        <v>0</v>
      </c>
      <c r="BG140" s="148" t="str">
        <f t="shared" si="50"/>
        <v/>
      </c>
      <c r="BH140" s="8">
        <f t="shared" si="51"/>
        <v>0</v>
      </c>
      <c r="BI140" s="8">
        <f t="shared" si="52"/>
        <v>0</v>
      </c>
    </row>
    <row r="141" spans="1:61" s="4" customFormat="1" ht="34.5" customHeight="1" x14ac:dyDescent="0.15">
      <c r="A141" s="74">
        <f t="shared" ref="A141:A204" si="53">ROW()-12</f>
        <v>129</v>
      </c>
      <c r="B141" s="80" t="str">
        <f t="shared" si="34"/>
        <v/>
      </c>
      <c r="C141" s="20"/>
      <c r="D141" s="21" t="str">
        <f t="shared" si="35"/>
        <v/>
      </c>
      <c r="E141" s="21" t="str">
        <f t="shared" si="36"/>
        <v/>
      </c>
      <c r="F141" s="133"/>
      <c r="G141" s="22"/>
      <c r="H141" s="22"/>
      <c r="I141" s="151"/>
      <c r="J141" s="22"/>
      <c r="K141" s="22"/>
      <c r="L141" s="22"/>
      <c r="M141" s="23"/>
      <c r="N141" s="24"/>
      <c r="O141" s="156"/>
      <c r="P141" s="24"/>
      <c r="Q141" s="156"/>
      <c r="R141" s="25" t="str">
        <f t="shared" si="37"/>
        <v/>
      </c>
      <c r="S141" s="23"/>
      <c r="T141" s="23"/>
      <c r="U141" s="26" t="str">
        <f t="shared" ref="U141:U204" si="54">IFERROR(IF($O141="","",ROUNDDOWN((ABS($O141-$Q141)/$O141)/IF($T141="","",IF(($T141-$S141)=0,1,($T141-$S141)))*100,1)),"")</f>
        <v/>
      </c>
      <c r="V141" s="27"/>
      <c r="W141" s="28" t="str">
        <f t="shared" si="38"/>
        <v/>
      </c>
      <c r="X141" s="28" t="str">
        <f t="shared" si="39"/>
        <v/>
      </c>
      <c r="Y141" s="154"/>
      <c r="Z141" s="50"/>
      <c r="AA141" s="29"/>
      <c r="AB141" s="154"/>
      <c r="AC141" s="52" t="str">
        <f t="shared" si="40"/>
        <v/>
      </c>
      <c r="AD141" s="30" t="str">
        <f t="shared" si="41"/>
        <v/>
      </c>
      <c r="AE141" s="154"/>
      <c r="AF141" s="60" t="str">
        <f t="shared" si="42"/>
        <v/>
      </c>
      <c r="AG141" s="205"/>
      <c r="AH141" s="151"/>
      <c r="AI141" s="22"/>
      <c r="AJ141" s="62"/>
      <c r="AK141" s="186"/>
      <c r="AL141" s="187"/>
      <c r="AM141" s="186"/>
      <c r="AN141" s="184"/>
      <c r="AO141" s="135"/>
      <c r="AQ141" s="148">
        <f t="shared" si="43"/>
        <v>0</v>
      </c>
      <c r="AR141" s="148">
        <f t="shared" si="44"/>
        <v>0</v>
      </c>
      <c r="AS141" s="148">
        <f t="shared" si="45"/>
        <v>0</v>
      </c>
      <c r="AT141" s="148">
        <f t="shared" ref="AT141:AT204" si="55">IF(AND(L141="",OR(AU141,AV141,AW141)),1,0)</f>
        <v>0</v>
      </c>
      <c r="AU141" s="148" t="b">
        <f t="shared" si="46"/>
        <v>0</v>
      </c>
      <c r="AV141" s="148" t="b">
        <f>AND(F141&gt;=20,F141&lt;=22,J141=※編集不可※選択項目!$E$4)</f>
        <v>0</v>
      </c>
      <c r="AW141" s="148" t="b">
        <f>AND(F141&gt;=40,F141&lt;=49,K141=※編集不可※選択項目!$F$4)</f>
        <v>0</v>
      </c>
      <c r="AX141" s="148">
        <f>IF(AND($C141&lt;&gt;"",AND(AA141&lt;&gt;※編集不可※選択項目!$L$6,AE141="")),1,0)</f>
        <v>0</v>
      </c>
      <c r="AY141" s="148">
        <f>IF(AND($H141&lt;&gt;"",AND(I141=※編集不可※選択項目!$D$4,AG141="")),1,0)</f>
        <v>0</v>
      </c>
      <c r="AZ141" s="148">
        <f t="shared" ref="AZ141:AZ204" si="56">IF(AND($H141&lt;&gt;"",COUNTIF($H141,"*■*")&gt;0,$AI141=""),1,0)</f>
        <v>0</v>
      </c>
      <c r="BA141" s="148">
        <f t="shared" si="47"/>
        <v>0</v>
      </c>
      <c r="BB141" s="148">
        <f t="shared" si="48"/>
        <v>0</v>
      </c>
      <c r="BC141" s="148">
        <f t="shared" ref="BC141:BC204" si="57">IF(AND($F141&gt;=1,OR(BD141,BE141,BF141)),1,0)</f>
        <v>0</v>
      </c>
      <c r="BD141" s="148" t="b">
        <f t="shared" si="49"/>
        <v>1</v>
      </c>
      <c r="BE141" s="148" t="b">
        <f>AND($F141&gt;=20,$F141&lt;=22,$J141&lt;&gt;※編集不可※選択項目!$E$4)</f>
        <v>0</v>
      </c>
      <c r="BF141" s="148" t="b">
        <f>AND($F141&gt;=40,$F141&lt;=49,$K141&lt;&gt;※編集不可※選択項目!$F$4)</f>
        <v>0</v>
      </c>
      <c r="BG141" s="148" t="str">
        <f t="shared" si="50"/>
        <v/>
      </c>
      <c r="BH141" s="8">
        <f t="shared" si="51"/>
        <v>0</v>
      </c>
      <c r="BI141" s="8">
        <f t="shared" si="52"/>
        <v>0</v>
      </c>
    </row>
    <row r="142" spans="1:61" s="4" customFormat="1" ht="34.5" customHeight="1" x14ac:dyDescent="0.15">
      <c r="A142" s="74">
        <f t="shared" si="53"/>
        <v>130</v>
      </c>
      <c r="B142" s="80" t="str">
        <f t="shared" ref="B142:B205" si="58">IF($C142="","","印刷機械")</f>
        <v/>
      </c>
      <c r="C142" s="20"/>
      <c r="D142" s="21" t="str">
        <f t="shared" ref="D142:D205" si="59">IF($C$2="","",IF($B142&lt;&gt;"",$C$2,""))</f>
        <v/>
      </c>
      <c r="E142" s="21" t="str">
        <f t="shared" ref="E142:E205" si="60">IF($F$2="","",IF($B142&lt;&gt;"",$F$2,""))</f>
        <v/>
      </c>
      <c r="F142" s="133"/>
      <c r="G142" s="22"/>
      <c r="H142" s="22"/>
      <c r="I142" s="151"/>
      <c r="J142" s="22"/>
      <c r="K142" s="22"/>
      <c r="L142" s="22"/>
      <c r="M142" s="23"/>
      <c r="N142" s="24"/>
      <c r="O142" s="156"/>
      <c r="P142" s="24"/>
      <c r="Q142" s="156"/>
      <c r="R142" s="25" t="str">
        <f t="shared" ref="R142:R205" si="61">IF(P142="","",P142)</f>
        <v/>
      </c>
      <c r="S142" s="23"/>
      <c r="T142" s="23"/>
      <c r="U142" s="26" t="str">
        <f t="shared" si="54"/>
        <v/>
      </c>
      <c r="V142" s="27"/>
      <c r="W142" s="28" t="str">
        <f t="shared" ref="W142:W205" si="62">Y142&amp;Z142</f>
        <v/>
      </c>
      <c r="X142" s="28" t="str">
        <f t="shared" ref="X142:X205" si="63">AA142&amp;AB142&amp;AC142&amp;AD142&amp;AE142&amp;AF142</f>
        <v/>
      </c>
      <c r="Y142" s="154"/>
      <c r="Z142" s="50"/>
      <c r="AA142" s="29"/>
      <c r="AB142" s="154"/>
      <c r="AC142" s="52" t="str">
        <f t="shared" ref="AC142:AC205" si="64">IF(AA142="","",IF(AA142="(最大紙幅)","mmロール紙","mm"))</f>
        <v/>
      </c>
      <c r="AD142" s="30" t="str">
        <f t="shared" ref="AD142:AD205" si="65">IF(AA142="","",IF(AC142="mmロール紙","","×"))</f>
        <v/>
      </c>
      <c r="AE142" s="154"/>
      <c r="AF142" s="60" t="str">
        <f t="shared" ref="AF142:AF205" si="66">IF(AC142="mm","mm","")</f>
        <v/>
      </c>
      <c r="AG142" s="205"/>
      <c r="AH142" s="151"/>
      <c r="AI142" s="22"/>
      <c r="AJ142" s="62"/>
      <c r="AK142" s="186"/>
      <c r="AL142" s="187"/>
      <c r="AM142" s="186"/>
      <c r="AN142" s="184"/>
      <c r="AO142" s="135"/>
      <c r="AQ142" s="148">
        <f t="shared" ref="AQ142:AQ205" si="67">IF(AND($C142&lt;&gt;"",OR(F142="",G142="",H142="",I142="",M142="",N142="",O142="",P142="",Q142="",S142="",T142="",V142="",Y142="",Z142="",AA142="",AB142="")),1,0)</f>
        <v>0</v>
      </c>
      <c r="AR142" s="148">
        <f t="shared" ref="AR142:AR205" si="68">IF(AND(F142&gt;=20,F142&lt;=22,J142=""),1,0)</f>
        <v>0</v>
      </c>
      <c r="AS142" s="148">
        <f t="shared" ref="AS142:AS205" si="69">IF(AND(F142&gt;=40,F142&lt;=49,K142=""),1,0)</f>
        <v>0</v>
      </c>
      <c r="AT142" s="148">
        <f t="shared" si="55"/>
        <v>0</v>
      </c>
      <c r="AU142" s="148" t="b">
        <f t="shared" ref="AU142:AU205" si="70">OR(AND(F142&gt;=3,F142&lt;=14),AND(F142&gt;=23,F142&lt;=25))</f>
        <v>0</v>
      </c>
      <c r="AV142" s="148" t="b">
        <f>AND(F142&gt;=20,F142&lt;=22,J142=※編集不可※選択項目!$E$4)</f>
        <v>0</v>
      </c>
      <c r="AW142" s="148" t="b">
        <f>AND(F142&gt;=40,F142&lt;=49,K142=※編集不可※選択項目!$F$4)</f>
        <v>0</v>
      </c>
      <c r="AX142" s="148">
        <f>IF(AND($C142&lt;&gt;"",AND(AA142&lt;&gt;※編集不可※選択項目!$L$6,AE142="")),1,0)</f>
        <v>0</v>
      </c>
      <c r="AY142" s="148">
        <f>IF(AND($H142&lt;&gt;"",AND(I142=※編集不可※選択項目!$D$4,AG142="")),1,0)</f>
        <v>0</v>
      </c>
      <c r="AZ142" s="148">
        <f t="shared" si="56"/>
        <v>0</v>
      </c>
      <c r="BA142" s="148">
        <f t="shared" ref="BA142:BA205" si="71">IF(AND($F142&gt;=1,OR($F142&lt;20,$F142&gt;22)),1,0)</f>
        <v>0</v>
      </c>
      <c r="BB142" s="148">
        <f t="shared" ref="BB142:BB205" si="72">IF(AND($F142&gt;=1,OR($F142&lt;40,$F142&gt;49)),1,0)</f>
        <v>0</v>
      </c>
      <c r="BC142" s="148">
        <f t="shared" si="57"/>
        <v>0</v>
      </c>
      <c r="BD142" s="148" t="b">
        <f t="shared" ref="BD142:BD205" si="73">OR($F142&lt;3,AND($F142&gt;14,$F142&lt;20),AND($F142&gt;25,$F142&lt;40),$F142&gt;49)</f>
        <v>1</v>
      </c>
      <c r="BE142" s="148" t="b">
        <f>AND($F142&gt;=20,$F142&lt;=22,$J142&lt;&gt;※編集不可※選択項目!$E$4)</f>
        <v>0</v>
      </c>
      <c r="BF142" s="148" t="b">
        <f>AND($F142&gt;=40,$F142&lt;=49,$K142&lt;&gt;※編集不可※選択項目!$F$4)</f>
        <v>0</v>
      </c>
      <c r="BG142" s="148" t="str">
        <f t="shared" ref="BG142:BG205" si="74">IF(H142="","",TEXT(H142,"G/標準"))</f>
        <v/>
      </c>
      <c r="BH142" s="8">
        <f t="shared" ref="BH142:BH205" si="75">IF(BG142="",0,COUNTIF($BG$13:$BG$1048576,BG142))</f>
        <v>0</v>
      </c>
      <c r="BI142" s="8">
        <f t="shared" ref="BI142:BI205" si="76">IF(U142&lt;1,1,0)</f>
        <v>0</v>
      </c>
    </row>
    <row r="143" spans="1:61" s="4" customFormat="1" ht="34.5" customHeight="1" x14ac:dyDescent="0.15">
      <c r="A143" s="74">
        <f t="shared" si="53"/>
        <v>131</v>
      </c>
      <c r="B143" s="80" t="str">
        <f t="shared" si="58"/>
        <v/>
      </c>
      <c r="C143" s="20"/>
      <c r="D143" s="21" t="str">
        <f t="shared" si="59"/>
        <v/>
      </c>
      <c r="E143" s="21" t="str">
        <f t="shared" si="60"/>
        <v/>
      </c>
      <c r="F143" s="133"/>
      <c r="G143" s="22"/>
      <c r="H143" s="22"/>
      <c r="I143" s="151"/>
      <c r="J143" s="22"/>
      <c r="K143" s="22"/>
      <c r="L143" s="22"/>
      <c r="M143" s="23"/>
      <c r="N143" s="24"/>
      <c r="O143" s="156"/>
      <c r="P143" s="24"/>
      <c r="Q143" s="156"/>
      <c r="R143" s="25" t="str">
        <f t="shared" si="61"/>
        <v/>
      </c>
      <c r="S143" s="23"/>
      <c r="T143" s="23"/>
      <c r="U143" s="26" t="str">
        <f t="shared" si="54"/>
        <v/>
      </c>
      <c r="V143" s="27"/>
      <c r="W143" s="28" t="str">
        <f t="shared" si="62"/>
        <v/>
      </c>
      <c r="X143" s="28" t="str">
        <f t="shared" si="63"/>
        <v/>
      </c>
      <c r="Y143" s="154"/>
      <c r="Z143" s="50"/>
      <c r="AA143" s="29"/>
      <c r="AB143" s="154"/>
      <c r="AC143" s="52" t="str">
        <f t="shared" si="64"/>
        <v/>
      </c>
      <c r="AD143" s="30" t="str">
        <f t="shared" si="65"/>
        <v/>
      </c>
      <c r="AE143" s="154"/>
      <c r="AF143" s="60" t="str">
        <f t="shared" si="66"/>
        <v/>
      </c>
      <c r="AG143" s="205"/>
      <c r="AH143" s="151"/>
      <c r="AI143" s="22"/>
      <c r="AJ143" s="62"/>
      <c r="AK143" s="186"/>
      <c r="AL143" s="187"/>
      <c r="AM143" s="186"/>
      <c r="AN143" s="184"/>
      <c r="AO143" s="135"/>
      <c r="AQ143" s="148">
        <f t="shared" si="67"/>
        <v>0</v>
      </c>
      <c r="AR143" s="148">
        <f t="shared" si="68"/>
        <v>0</v>
      </c>
      <c r="AS143" s="148">
        <f t="shared" si="69"/>
        <v>0</v>
      </c>
      <c r="AT143" s="148">
        <f t="shared" si="55"/>
        <v>0</v>
      </c>
      <c r="AU143" s="148" t="b">
        <f t="shared" si="70"/>
        <v>0</v>
      </c>
      <c r="AV143" s="148" t="b">
        <f>AND(F143&gt;=20,F143&lt;=22,J143=※編集不可※選択項目!$E$4)</f>
        <v>0</v>
      </c>
      <c r="AW143" s="148" t="b">
        <f>AND(F143&gt;=40,F143&lt;=49,K143=※編集不可※選択項目!$F$4)</f>
        <v>0</v>
      </c>
      <c r="AX143" s="148">
        <f>IF(AND($C143&lt;&gt;"",AND(AA143&lt;&gt;※編集不可※選択項目!$L$6,AE143="")),1,0)</f>
        <v>0</v>
      </c>
      <c r="AY143" s="148">
        <f>IF(AND($H143&lt;&gt;"",AND(I143=※編集不可※選択項目!$D$4,AG143="")),1,0)</f>
        <v>0</v>
      </c>
      <c r="AZ143" s="148">
        <f t="shared" si="56"/>
        <v>0</v>
      </c>
      <c r="BA143" s="148">
        <f t="shared" si="71"/>
        <v>0</v>
      </c>
      <c r="BB143" s="148">
        <f t="shared" si="72"/>
        <v>0</v>
      </c>
      <c r="BC143" s="148">
        <f t="shared" si="57"/>
        <v>0</v>
      </c>
      <c r="BD143" s="148" t="b">
        <f t="shared" si="73"/>
        <v>1</v>
      </c>
      <c r="BE143" s="148" t="b">
        <f>AND($F143&gt;=20,$F143&lt;=22,$J143&lt;&gt;※編集不可※選択項目!$E$4)</f>
        <v>0</v>
      </c>
      <c r="BF143" s="148" t="b">
        <f>AND($F143&gt;=40,$F143&lt;=49,$K143&lt;&gt;※編集不可※選択項目!$F$4)</f>
        <v>0</v>
      </c>
      <c r="BG143" s="148" t="str">
        <f t="shared" si="74"/>
        <v/>
      </c>
      <c r="BH143" s="8">
        <f t="shared" si="75"/>
        <v>0</v>
      </c>
      <c r="BI143" s="8">
        <f t="shared" si="76"/>
        <v>0</v>
      </c>
    </row>
    <row r="144" spans="1:61" s="4" customFormat="1" ht="34.5" customHeight="1" x14ac:dyDescent="0.15">
      <c r="A144" s="74">
        <f t="shared" si="53"/>
        <v>132</v>
      </c>
      <c r="B144" s="80" t="str">
        <f t="shared" si="58"/>
        <v/>
      </c>
      <c r="C144" s="20"/>
      <c r="D144" s="21" t="str">
        <f t="shared" si="59"/>
        <v/>
      </c>
      <c r="E144" s="21" t="str">
        <f t="shared" si="60"/>
        <v/>
      </c>
      <c r="F144" s="133"/>
      <c r="G144" s="22"/>
      <c r="H144" s="22"/>
      <c r="I144" s="151"/>
      <c r="J144" s="22"/>
      <c r="K144" s="22"/>
      <c r="L144" s="22"/>
      <c r="M144" s="23"/>
      <c r="N144" s="24"/>
      <c r="O144" s="156"/>
      <c r="P144" s="24"/>
      <c r="Q144" s="156"/>
      <c r="R144" s="25" t="str">
        <f t="shared" si="61"/>
        <v/>
      </c>
      <c r="S144" s="23"/>
      <c r="T144" s="23"/>
      <c r="U144" s="26" t="str">
        <f t="shared" si="54"/>
        <v/>
      </c>
      <c r="V144" s="27"/>
      <c r="W144" s="28" t="str">
        <f t="shared" si="62"/>
        <v/>
      </c>
      <c r="X144" s="28" t="str">
        <f t="shared" si="63"/>
        <v/>
      </c>
      <c r="Y144" s="154"/>
      <c r="Z144" s="50"/>
      <c r="AA144" s="29"/>
      <c r="AB144" s="154"/>
      <c r="AC144" s="52" t="str">
        <f t="shared" si="64"/>
        <v/>
      </c>
      <c r="AD144" s="30" t="str">
        <f t="shared" si="65"/>
        <v/>
      </c>
      <c r="AE144" s="154"/>
      <c r="AF144" s="60" t="str">
        <f t="shared" si="66"/>
        <v/>
      </c>
      <c r="AG144" s="205"/>
      <c r="AH144" s="151"/>
      <c r="AI144" s="22"/>
      <c r="AJ144" s="62"/>
      <c r="AK144" s="186"/>
      <c r="AL144" s="187"/>
      <c r="AM144" s="186"/>
      <c r="AN144" s="184"/>
      <c r="AO144" s="135"/>
      <c r="AQ144" s="148">
        <f t="shared" si="67"/>
        <v>0</v>
      </c>
      <c r="AR144" s="148">
        <f t="shared" si="68"/>
        <v>0</v>
      </c>
      <c r="AS144" s="148">
        <f t="shared" si="69"/>
        <v>0</v>
      </c>
      <c r="AT144" s="148">
        <f t="shared" si="55"/>
        <v>0</v>
      </c>
      <c r="AU144" s="148" t="b">
        <f t="shared" si="70"/>
        <v>0</v>
      </c>
      <c r="AV144" s="148" t="b">
        <f>AND(F144&gt;=20,F144&lt;=22,J144=※編集不可※選択項目!$E$4)</f>
        <v>0</v>
      </c>
      <c r="AW144" s="148" t="b">
        <f>AND(F144&gt;=40,F144&lt;=49,K144=※編集不可※選択項目!$F$4)</f>
        <v>0</v>
      </c>
      <c r="AX144" s="148">
        <f>IF(AND($C144&lt;&gt;"",AND(AA144&lt;&gt;※編集不可※選択項目!$L$6,AE144="")),1,0)</f>
        <v>0</v>
      </c>
      <c r="AY144" s="148">
        <f>IF(AND($H144&lt;&gt;"",AND(I144=※編集不可※選択項目!$D$4,AG144="")),1,0)</f>
        <v>0</v>
      </c>
      <c r="AZ144" s="148">
        <f t="shared" si="56"/>
        <v>0</v>
      </c>
      <c r="BA144" s="148">
        <f t="shared" si="71"/>
        <v>0</v>
      </c>
      <c r="BB144" s="148">
        <f t="shared" si="72"/>
        <v>0</v>
      </c>
      <c r="BC144" s="148">
        <f t="shared" si="57"/>
        <v>0</v>
      </c>
      <c r="BD144" s="148" t="b">
        <f t="shared" si="73"/>
        <v>1</v>
      </c>
      <c r="BE144" s="148" t="b">
        <f>AND($F144&gt;=20,$F144&lt;=22,$J144&lt;&gt;※編集不可※選択項目!$E$4)</f>
        <v>0</v>
      </c>
      <c r="BF144" s="148" t="b">
        <f>AND($F144&gt;=40,$F144&lt;=49,$K144&lt;&gt;※編集不可※選択項目!$F$4)</f>
        <v>0</v>
      </c>
      <c r="BG144" s="148" t="str">
        <f t="shared" si="74"/>
        <v/>
      </c>
      <c r="BH144" s="8">
        <f t="shared" si="75"/>
        <v>0</v>
      </c>
      <c r="BI144" s="8">
        <f t="shared" si="76"/>
        <v>0</v>
      </c>
    </row>
    <row r="145" spans="1:61" s="4" customFormat="1" ht="34.5" customHeight="1" x14ac:dyDescent="0.15">
      <c r="A145" s="74">
        <f t="shared" si="53"/>
        <v>133</v>
      </c>
      <c r="B145" s="80" t="str">
        <f t="shared" si="58"/>
        <v/>
      </c>
      <c r="C145" s="20"/>
      <c r="D145" s="21" t="str">
        <f t="shared" si="59"/>
        <v/>
      </c>
      <c r="E145" s="21" t="str">
        <f t="shared" si="60"/>
        <v/>
      </c>
      <c r="F145" s="133"/>
      <c r="G145" s="22"/>
      <c r="H145" s="22"/>
      <c r="I145" s="151"/>
      <c r="J145" s="22"/>
      <c r="K145" s="22"/>
      <c r="L145" s="22"/>
      <c r="M145" s="23"/>
      <c r="N145" s="24"/>
      <c r="O145" s="156"/>
      <c r="P145" s="24"/>
      <c r="Q145" s="156"/>
      <c r="R145" s="25" t="str">
        <f t="shared" si="61"/>
        <v/>
      </c>
      <c r="S145" s="23"/>
      <c r="T145" s="23"/>
      <c r="U145" s="26" t="str">
        <f t="shared" si="54"/>
        <v/>
      </c>
      <c r="V145" s="27"/>
      <c r="W145" s="28" t="str">
        <f t="shared" si="62"/>
        <v/>
      </c>
      <c r="X145" s="28" t="str">
        <f t="shared" si="63"/>
        <v/>
      </c>
      <c r="Y145" s="154"/>
      <c r="Z145" s="50"/>
      <c r="AA145" s="29"/>
      <c r="AB145" s="154"/>
      <c r="AC145" s="52" t="str">
        <f t="shared" si="64"/>
        <v/>
      </c>
      <c r="AD145" s="30" t="str">
        <f t="shared" si="65"/>
        <v/>
      </c>
      <c r="AE145" s="154"/>
      <c r="AF145" s="60" t="str">
        <f t="shared" si="66"/>
        <v/>
      </c>
      <c r="AG145" s="205"/>
      <c r="AH145" s="151"/>
      <c r="AI145" s="22"/>
      <c r="AJ145" s="62"/>
      <c r="AK145" s="186"/>
      <c r="AL145" s="187"/>
      <c r="AM145" s="186"/>
      <c r="AN145" s="184"/>
      <c r="AO145" s="135"/>
      <c r="AQ145" s="148">
        <f t="shared" si="67"/>
        <v>0</v>
      </c>
      <c r="AR145" s="148">
        <f t="shared" si="68"/>
        <v>0</v>
      </c>
      <c r="AS145" s="148">
        <f t="shared" si="69"/>
        <v>0</v>
      </c>
      <c r="AT145" s="148">
        <f t="shared" si="55"/>
        <v>0</v>
      </c>
      <c r="AU145" s="148" t="b">
        <f t="shared" si="70"/>
        <v>0</v>
      </c>
      <c r="AV145" s="148" t="b">
        <f>AND(F145&gt;=20,F145&lt;=22,J145=※編集不可※選択項目!$E$4)</f>
        <v>0</v>
      </c>
      <c r="AW145" s="148" t="b">
        <f>AND(F145&gt;=40,F145&lt;=49,K145=※編集不可※選択項目!$F$4)</f>
        <v>0</v>
      </c>
      <c r="AX145" s="148">
        <f>IF(AND($C145&lt;&gt;"",AND(AA145&lt;&gt;※編集不可※選択項目!$L$6,AE145="")),1,0)</f>
        <v>0</v>
      </c>
      <c r="AY145" s="148">
        <f>IF(AND($H145&lt;&gt;"",AND(I145=※編集不可※選択項目!$D$4,AG145="")),1,0)</f>
        <v>0</v>
      </c>
      <c r="AZ145" s="148">
        <f t="shared" si="56"/>
        <v>0</v>
      </c>
      <c r="BA145" s="148">
        <f t="shared" si="71"/>
        <v>0</v>
      </c>
      <c r="BB145" s="148">
        <f t="shared" si="72"/>
        <v>0</v>
      </c>
      <c r="BC145" s="148">
        <f t="shared" si="57"/>
        <v>0</v>
      </c>
      <c r="BD145" s="148" t="b">
        <f t="shared" si="73"/>
        <v>1</v>
      </c>
      <c r="BE145" s="148" t="b">
        <f>AND($F145&gt;=20,$F145&lt;=22,$J145&lt;&gt;※編集不可※選択項目!$E$4)</f>
        <v>0</v>
      </c>
      <c r="BF145" s="148" t="b">
        <f>AND($F145&gt;=40,$F145&lt;=49,$K145&lt;&gt;※編集不可※選択項目!$F$4)</f>
        <v>0</v>
      </c>
      <c r="BG145" s="148" t="str">
        <f t="shared" si="74"/>
        <v/>
      </c>
      <c r="BH145" s="8">
        <f t="shared" si="75"/>
        <v>0</v>
      </c>
      <c r="BI145" s="8">
        <f t="shared" si="76"/>
        <v>0</v>
      </c>
    </row>
    <row r="146" spans="1:61" s="4" customFormat="1" ht="34.5" customHeight="1" x14ac:dyDescent="0.15">
      <c r="A146" s="74">
        <f t="shared" si="53"/>
        <v>134</v>
      </c>
      <c r="B146" s="80" t="str">
        <f t="shared" si="58"/>
        <v/>
      </c>
      <c r="C146" s="20"/>
      <c r="D146" s="21" t="str">
        <f t="shared" si="59"/>
        <v/>
      </c>
      <c r="E146" s="21" t="str">
        <f t="shared" si="60"/>
        <v/>
      </c>
      <c r="F146" s="133"/>
      <c r="G146" s="22"/>
      <c r="H146" s="22"/>
      <c r="I146" s="151"/>
      <c r="J146" s="22"/>
      <c r="K146" s="22"/>
      <c r="L146" s="22"/>
      <c r="M146" s="23"/>
      <c r="N146" s="24"/>
      <c r="O146" s="156"/>
      <c r="P146" s="24"/>
      <c r="Q146" s="156"/>
      <c r="R146" s="25" t="str">
        <f t="shared" si="61"/>
        <v/>
      </c>
      <c r="S146" s="23"/>
      <c r="T146" s="23"/>
      <c r="U146" s="26" t="str">
        <f t="shared" si="54"/>
        <v/>
      </c>
      <c r="V146" s="27"/>
      <c r="W146" s="28" t="str">
        <f t="shared" si="62"/>
        <v/>
      </c>
      <c r="X146" s="28" t="str">
        <f t="shared" si="63"/>
        <v/>
      </c>
      <c r="Y146" s="154"/>
      <c r="Z146" s="50"/>
      <c r="AA146" s="29"/>
      <c r="AB146" s="154"/>
      <c r="AC146" s="52" t="str">
        <f t="shared" si="64"/>
        <v/>
      </c>
      <c r="AD146" s="30" t="str">
        <f t="shared" si="65"/>
        <v/>
      </c>
      <c r="AE146" s="154"/>
      <c r="AF146" s="60" t="str">
        <f t="shared" si="66"/>
        <v/>
      </c>
      <c r="AG146" s="205"/>
      <c r="AH146" s="151"/>
      <c r="AI146" s="22"/>
      <c r="AJ146" s="62"/>
      <c r="AK146" s="186"/>
      <c r="AL146" s="187"/>
      <c r="AM146" s="186"/>
      <c r="AN146" s="184"/>
      <c r="AO146" s="135"/>
      <c r="AQ146" s="148">
        <f t="shared" si="67"/>
        <v>0</v>
      </c>
      <c r="AR146" s="148">
        <f t="shared" si="68"/>
        <v>0</v>
      </c>
      <c r="AS146" s="148">
        <f t="shared" si="69"/>
        <v>0</v>
      </c>
      <c r="AT146" s="148">
        <f t="shared" si="55"/>
        <v>0</v>
      </c>
      <c r="AU146" s="148" t="b">
        <f t="shared" si="70"/>
        <v>0</v>
      </c>
      <c r="AV146" s="148" t="b">
        <f>AND(F146&gt;=20,F146&lt;=22,J146=※編集不可※選択項目!$E$4)</f>
        <v>0</v>
      </c>
      <c r="AW146" s="148" t="b">
        <f>AND(F146&gt;=40,F146&lt;=49,K146=※編集不可※選択項目!$F$4)</f>
        <v>0</v>
      </c>
      <c r="AX146" s="148">
        <f>IF(AND($C146&lt;&gt;"",AND(AA146&lt;&gt;※編集不可※選択項目!$L$6,AE146="")),1,0)</f>
        <v>0</v>
      </c>
      <c r="AY146" s="148">
        <f>IF(AND($H146&lt;&gt;"",AND(I146=※編集不可※選択項目!$D$4,AG146="")),1,0)</f>
        <v>0</v>
      </c>
      <c r="AZ146" s="148">
        <f t="shared" si="56"/>
        <v>0</v>
      </c>
      <c r="BA146" s="148">
        <f t="shared" si="71"/>
        <v>0</v>
      </c>
      <c r="BB146" s="148">
        <f t="shared" si="72"/>
        <v>0</v>
      </c>
      <c r="BC146" s="148">
        <f t="shared" si="57"/>
        <v>0</v>
      </c>
      <c r="BD146" s="148" t="b">
        <f t="shared" si="73"/>
        <v>1</v>
      </c>
      <c r="BE146" s="148" t="b">
        <f>AND($F146&gt;=20,$F146&lt;=22,$J146&lt;&gt;※編集不可※選択項目!$E$4)</f>
        <v>0</v>
      </c>
      <c r="BF146" s="148" t="b">
        <f>AND($F146&gt;=40,$F146&lt;=49,$K146&lt;&gt;※編集不可※選択項目!$F$4)</f>
        <v>0</v>
      </c>
      <c r="BG146" s="148" t="str">
        <f t="shared" si="74"/>
        <v/>
      </c>
      <c r="BH146" s="8">
        <f t="shared" si="75"/>
        <v>0</v>
      </c>
      <c r="BI146" s="8">
        <f t="shared" si="76"/>
        <v>0</v>
      </c>
    </row>
    <row r="147" spans="1:61" s="4" customFormat="1" ht="34.5" customHeight="1" x14ac:dyDescent="0.15">
      <c r="A147" s="74">
        <f t="shared" si="53"/>
        <v>135</v>
      </c>
      <c r="B147" s="80" t="str">
        <f t="shared" si="58"/>
        <v/>
      </c>
      <c r="C147" s="20"/>
      <c r="D147" s="21" t="str">
        <f t="shared" si="59"/>
        <v/>
      </c>
      <c r="E147" s="21" t="str">
        <f t="shared" si="60"/>
        <v/>
      </c>
      <c r="F147" s="133"/>
      <c r="G147" s="22"/>
      <c r="H147" s="22"/>
      <c r="I147" s="151"/>
      <c r="J147" s="22"/>
      <c r="K147" s="22"/>
      <c r="L147" s="22"/>
      <c r="M147" s="23"/>
      <c r="N147" s="24"/>
      <c r="O147" s="156"/>
      <c r="P147" s="24"/>
      <c r="Q147" s="156"/>
      <c r="R147" s="25" t="str">
        <f t="shared" si="61"/>
        <v/>
      </c>
      <c r="S147" s="23"/>
      <c r="T147" s="23"/>
      <c r="U147" s="26" t="str">
        <f t="shared" si="54"/>
        <v/>
      </c>
      <c r="V147" s="27"/>
      <c r="W147" s="28" t="str">
        <f t="shared" si="62"/>
        <v/>
      </c>
      <c r="X147" s="28" t="str">
        <f t="shared" si="63"/>
        <v/>
      </c>
      <c r="Y147" s="154"/>
      <c r="Z147" s="50"/>
      <c r="AA147" s="29"/>
      <c r="AB147" s="154"/>
      <c r="AC147" s="52" t="str">
        <f t="shared" si="64"/>
        <v/>
      </c>
      <c r="AD147" s="30" t="str">
        <f t="shared" si="65"/>
        <v/>
      </c>
      <c r="AE147" s="154"/>
      <c r="AF147" s="60" t="str">
        <f t="shared" si="66"/>
        <v/>
      </c>
      <c r="AG147" s="205"/>
      <c r="AH147" s="151"/>
      <c r="AI147" s="22"/>
      <c r="AJ147" s="62"/>
      <c r="AK147" s="186"/>
      <c r="AL147" s="187"/>
      <c r="AM147" s="186"/>
      <c r="AN147" s="184"/>
      <c r="AO147" s="135"/>
      <c r="AQ147" s="148">
        <f t="shared" si="67"/>
        <v>0</v>
      </c>
      <c r="AR147" s="148">
        <f t="shared" si="68"/>
        <v>0</v>
      </c>
      <c r="AS147" s="148">
        <f t="shared" si="69"/>
        <v>0</v>
      </c>
      <c r="AT147" s="148">
        <f t="shared" si="55"/>
        <v>0</v>
      </c>
      <c r="AU147" s="148" t="b">
        <f t="shared" si="70"/>
        <v>0</v>
      </c>
      <c r="AV147" s="148" t="b">
        <f>AND(F147&gt;=20,F147&lt;=22,J147=※編集不可※選択項目!$E$4)</f>
        <v>0</v>
      </c>
      <c r="AW147" s="148" t="b">
        <f>AND(F147&gt;=40,F147&lt;=49,K147=※編集不可※選択項目!$F$4)</f>
        <v>0</v>
      </c>
      <c r="AX147" s="148">
        <f>IF(AND($C147&lt;&gt;"",AND(AA147&lt;&gt;※編集不可※選択項目!$L$6,AE147="")),1,0)</f>
        <v>0</v>
      </c>
      <c r="AY147" s="148">
        <f>IF(AND($H147&lt;&gt;"",AND(I147=※編集不可※選択項目!$D$4,AG147="")),1,0)</f>
        <v>0</v>
      </c>
      <c r="AZ147" s="148">
        <f t="shared" si="56"/>
        <v>0</v>
      </c>
      <c r="BA147" s="148">
        <f t="shared" si="71"/>
        <v>0</v>
      </c>
      <c r="BB147" s="148">
        <f t="shared" si="72"/>
        <v>0</v>
      </c>
      <c r="BC147" s="148">
        <f t="shared" si="57"/>
        <v>0</v>
      </c>
      <c r="BD147" s="148" t="b">
        <f t="shared" si="73"/>
        <v>1</v>
      </c>
      <c r="BE147" s="148" t="b">
        <f>AND($F147&gt;=20,$F147&lt;=22,$J147&lt;&gt;※編集不可※選択項目!$E$4)</f>
        <v>0</v>
      </c>
      <c r="BF147" s="148" t="b">
        <f>AND($F147&gt;=40,$F147&lt;=49,$K147&lt;&gt;※編集不可※選択項目!$F$4)</f>
        <v>0</v>
      </c>
      <c r="BG147" s="148" t="str">
        <f t="shared" si="74"/>
        <v/>
      </c>
      <c r="BH147" s="8">
        <f t="shared" si="75"/>
        <v>0</v>
      </c>
      <c r="BI147" s="8">
        <f t="shared" si="76"/>
        <v>0</v>
      </c>
    </row>
    <row r="148" spans="1:61" s="4" customFormat="1" ht="34.5" customHeight="1" x14ac:dyDescent="0.15">
      <c r="A148" s="74">
        <f t="shared" si="53"/>
        <v>136</v>
      </c>
      <c r="B148" s="80" t="str">
        <f t="shared" si="58"/>
        <v/>
      </c>
      <c r="C148" s="20"/>
      <c r="D148" s="21" t="str">
        <f t="shared" si="59"/>
        <v/>
      </c>
      <c r="E148" s="21" t="str">
        <f t="shared" si="60"/>
        <v/>
      </c>
      <c r="F148" s="133"/>
      <c r="G148" s="22"/>
      <c r="H148" s="22"/>
      <c r="I148" s="151"/>
      <c r="J148" s="22"/>
      <c r="K148" s="22"/>
      <c r="L148" s="22"/>
      <c r="M148" s="23"/>
      <c r="N148" s="24"/>
      <c r="O148" s="156"/>
      <c r="P148" s="24"/>
      <c r="Q148" s="156"/>
      <c r="R148" s="25" t="str">
        <f t="shared" si="61"/>
        <v/>
      </c>
      <c r="S148" s="23"/>
      <c r="T148" s="23"/>
      <c r="U148" s="26" t="str">
        <f t="shared" si="54"/>
        <v/>
      </c>
      <c r="V148" s="27"/>
      <c r="W148" s="28" t="str">
        <f t="shared" si="62"/>
        <v/>
      </c>
      <c r="X148" s="28" t="str">
        <f t="shared" si="63"/>
        <v/>
      </c>
      <c r="Y148" s="154"/>
      <c r="Z148" s="50"/>
      <c r="AA148" s="29"/>
      <c r="AB148" s="154"/>
      <c r="AC148" s="52" t="str">
        <f t="shared" si="64"/>
        <v/>
      </c>
      <c r="AD148" s="30" t="str">
        <f t="shared" si="65"/>
        <v/>
      </c>
      <c r="AE148" s="154"/>
      <c r="AF148" s="60" t="str">
        <f t="shared" si="66"/>
        <v/>
      </c>
      <c r="AG148" s="205"/>
      <c r="AH148" s="151"/>
      <c r="AI148" s="22"/>
      <c r="AJ148" s="62"/>
      <c r="AK148" s="186"/>
      <c r="AL148" s="187"/>
      <c r="AM148" s="186"/>
      <c r="AN148" s="184"/>
      <c r="AO148" s="135"/>
      <c r="AQ148" s="148">
        <f t="shared" si="67"/>
        <v>0</v>
      </c>
      <c r="AR148" s="148">
        <f t="shared" si="68"/>
        <v>0</v>
      </c>
      <c r="AS148" s="148">
        <f t="shared" si="69"/>
        <v>0</v>
      </c>
      <c r="AT148" s="148">
        <f t="shared" si="55"/>
        <v>0</v>
      </c>
      <c r="AU148" s="148" t="b">
        <f t="shared" si="70"/>
        <v>0</v>
      </c>
      <c r="AV148" s="148" t="b">
        <f>AND(F148&gt;=20,F148&lt;=22,J148=※編集不可※選択項目!$E$4)</f>
        <v>0</v>
      </c>
      <c r="AW148" s="148" t="b">
        <f>AND(F148&gt;=40,F148&lt;=49,K148=※編集不可※選択項目!$F$4)</f>
        <v>0</v>
      </c>
      <c r="AX148" s="148">
        <f>IF(AND($C148&lt;&gt;"",AND(AA148&lt;&gt;※編集不可※選択項目!$L$6,AE148="")),1,0)</f>
        <v>0</v>
      </c>
      <c r="AY148" s="148">
        <f>IF(AND($H148&lt;&gt;"",AND(I148=※編集不可※選択項目!$D$4,AG148="")),1,0)</f>
        <v>0</v>
      </c>
      <c r="AZ148" s="148">
        <f t="shared" si="56"/>
        <v>0</v>
      </c>
      <c r="BA148" s="148">
        <f t="shared" si="71"/>
        <v>0</v>
      </c>
      <c r="BB148" s="148">
        <f t="shared" si="72"/>
        <v>0</v>
      </c>
      <c r="BC148" s="148">
        <f t="shared" si="57"/>
        <v>0</v>
      </c>
      <c r="BD148" s="148" t="b">
        <f t="shared" si="73"/>
        <v>1</v>
      </c>
      <c r="BE148" s="148" t="b">
        <f>AND($F148&gt;=20,$F148&lt;=22,$J148&lt;&gt;※編集不可※選択項目!$E$4)</f>
        <v>0</v>
      </c>
      <c r="BF148" s="148" t="b">
        <f>AND($F148&gt;=40,$F148&lt;=49,$K148&lt;&gt;※編集不可※選択項目!$F$4)</f>
        <v>0</v>
      </c>
      <c r="BG148" s="148" t="str">
        <f t="shared" si="74"/>
        <v/>
      </c>
      <c r="BH148" s="8">
        <f t="shared" si="75"/>
        <v>0</v>
      </c>
      <c r="BI148" s="8">
        <f t="shared" si="76"/>
        <v>0</v>
      </c>
    </row>
    <row r="149" spans="1:61" s="4" customFormat="1" ht="34.5" customHeight="1" x14ac:dyDescent="0.15">
      <c r="A149" s="74">
        <f t="shared" si="53"/>
        <v>137</v>
      </c>
      <c r="B149" s="80" t="str">
        <f t="shared" si="58"/>
        <v/>
      </c>
      <c r="C149" s="20"/>
      <c r="D149" s="21" t="str">
        <f t="shared" si="59"/>
        <v/>
      </c>
      <c r="E149" s="21" t="str">
        <f t="shared" si="60"/>
        <v/>
      </c>
      <c r="F149" s="133"/>
      <c r="G149" s="22"/>
      <c r="H149" s="22"/>
      <c r="I149" s="151"/>
      <c r="J149" s="22"/>
      <c r="K149" s="22"/>
      <c r="L149" s="22"/>
      <c r="M149" s="23"/>
      <c r="N149" s="24"/>
      <c r="O149" s="156"/>
      <c r="P149" s="24"/>
      <c r="Q149" s="156"/>
      <c r="R149" s="25" t="str">
        <f t="shared" si="61"/>
        <v/>
      </c>
      <c r="S149" s="23"/>
      <c r="T149" s="23"/>
      <c r="U149" s="26" t="str">
        <f t="shared" si="54"/>
        <v/>
      </c>
      <c r="V149" s="27"/>
      <c r="W149" s="28" t="str">
        <f t="shared" si="62"/>
        <v/>
      </c>
      <c r="X149" s="28" t="str">
        <f t="shared" si="63"/>
        <v/>
      </c>
      <c r="Y149" s="154"/>
      <c r="Z149" s="50"/>
      <c r="AA149" s="29"/>
      <c r="AB149" s="154"/>
      <c r="AC149" s="52" t="str">
        <f t="shared" si="64"/>
        <v/>
      </c>
      <c r="AD149" s="30" t="str">
        <f t="shared" si="65"/>
        <v/>
      </c>
      <c r="AE149" s="154"/>
      <c r="AF149" s="60" t="str">
        <f t="shared" si="66"/>
        <v/>
      </c>
      <c r="AG149" s="205"/>
      <c r="AH149" s="151"/>
      <c r="AI149" s="22"/>
      <c r="AJ149" s="62"/>
      <c r="AK149" s="186"/>
      <c r="AL149" s="187"/>
      <c r="AM149" s="186"/>
      <c r="AN149" s="184"/>
      <c r="AO149" s="135"/>
      <c r="AQ149" s="148">
        <f t="shared" si="67"/>
        <v>0</v>
      </c>
      <c r="AR149" s="148">
        <f t="shared" si="68"/>
        <v>0</v>
      </c>
      <c r="AS149" s="148">
        <f t="shared" si="69"/>
        <v>0</v>
      </c>
      <c r="AT149" s="148">
        <f t="shared" si="55"/>
        <v>0</v>
      </c>
      <c r="AU149" s="148" t="b">
        <f t="shared" si="70"/>
        <v>0</v>
      </c>
      <c r="AV149" s="148" t="b">
        <f>AND(F149&gt;=20,F149&lt;=22,J149=※編集不可※選択項目!$E$4)</f>
        <v>0</v>
      </c>
      <c r="AW149" s="148" t="b">
        <f>AND(F149&gt;=40,F149&lt;=49,K149=※編集不可※選択項目!$F$4)</f>
        <v>0</v>
      </c>
      <c r="AX149" s="148">
        <f>IF(AND($C149&lt;&gt;"",AND(AA149&lt;&gt;※編集不可※選択項目!$L$6,AE149="")),1,0)</f>
        <v>0</v>
      </c>
      <c r="AY149" s="148">
        <f>IF(AND($H149&lt;&gt;"",AND(I149=※編集不可※選択項目!$D$4,AG149="")),1,0)</f>
        <v>0</v>
      </c>
      <c r="AZ149" s="148">
        <f t="shared" si="56"/>
        <v>0</v>
      </c>
      <c r="BA149" s="148">
        <f t="shared" si="71"/>
        <v>0</v>
      </c>
      <c r="BB149" s="148">
        <f t="shared" si="72"/>
        <v>0</v>
      </c>
      <c r="BC149" s="148">
        <f t="shared" si="57"/>
        <v>0</v>
      </c>
      <c r="BD149" s="148" t="b">
        <f t="shared" si="73"/>
        <v>1</v>
      </c>
      <c r="BE149" s="148" t="b">
        <f>AND($F149&gt;=20,$F149&lt;=22,$J149&lt;&gt;※編集不可※選択項目!$E$4)</f>
        <v>0</v>
      </c>
      <c r="BF149" s="148" t="b">
        <f>AND($F149&gt;=40,$F149&lt;=49,$K149&lt;&gt;※編集不可※選択項目!$F$4)</f>
        <v>0</v>
      </c>
      <c r="BG149" s="148" t="str">
        <f t="shared" si="74"/>
        <v/>
      </c>
      <c r="BH149" s="8">
        <f t="shared" si="75"/>
        <v>0</v>
      </c>
      <c r="BI149" s="8">
        <f t="shared" si="76"/>
        <v>0</v>
      </c>
    </row>
    <row r="150" spans="1:61" s="4" customFormat="1" ht="34.5" customHeight="1" x14ac:dyDescent="0.15">
      <c r="A150" s="74">
        <f t="shared" si="53"/>
        <v>138</v>
      </c>
      <c r="B150" s="80" t="str">
        <f t="shared" si="58"/>
        <v/>
      </c>
      <c r="C150" s="20"/>
      <c r="D150" s="21" t="str">
        <f t="shared" si="59"/>
        <v/>
      </c>
      <c r="E150" s="21" t="str">
        <f t="shared" si="60"/>
        <v/>
      </c>
      <c r="F150" s="133"/>
      <c r="G150" s="22"/>
      <c r="H150" s="22"/>
      <c r="I150" s="151"/>
      <c r="J150" s="22"/>
      <c r="K150" s="22"/>
      <c r="L150" s="22"/>
      <c r="M150" s="23"/>
      <c r="N150" s="24"/>
      <c r="O150" s="156"/>
      <c r="P150" s="24"/>
      <c r="Q150" s="156"/>
      <c r="R150" s="25" t="str">
        <f t="shared" si="61"/>
        <v/>
      </c>
      <c r="S150" s="23"/>
      <c r="T150" s="23"/>
      <c r="U150" s="26" t="str">
        <f t="shared" si="54"/>
        <v/>
      </c>
      <c r="V150" s="27"/>
      <c r="W150" s="28" t="str">
        <f t="shared" si="62"/>
        <v/>
      </c>
      <c r="X150" s="28" t="str">
        <f t="shared" si="63"/>
        <v/>
      </c>
      <c r="Y150" s="154"/>
      <c r="Z150" s="50"/>
      <c r="AA150" s="29"/>
      <c r="AB150" s="154"/>
      <c r="AC150" s="52" t="str">
        <f t="shared" si="64"/>
        <v/>
      </c>
      <c r="AD150" s="30" t="str">
        <f t="shared" si="65"/>
        <v/>
      </c>
      <c r="AE150" s="154"/>
      <c r="AF150" s="60" t="str">
        <f t="shared" si="66"/>
        <v/>
      </c>
      <c r="AG150" s="205"/>
      <c r="AH150" s="151"/>
      <c r="AI150" s="22"/>
      <c r="AJ150" s="62"/>
      <c r="AK150" s="186"/>
      <c r="AL150" s="187"/>
      <c r="AM150" s="186"/>
      <c r="AN150" s="184"/>
      <c r="AO150" s="135"/>
      <c r="AQ150" s="148">
        <f t="shared" si="67"/>
        <v>0</v>
      </c>
      <c r="AR150" s="148">
        <f t="shared" si="68"/>
        <v>0</v>
      </c>
      <c r="AS150" s="148">
        <f t="shared" si="69"/>
        <v>0</v>
      </c>
      <c r="AT150" s="148">
        <f t="shared" si="55"/>
        <v>0</v>
      </c>
      <c r="AU150" s="148" t="b">
        <f t="shared" si="70"/>
        <v>0</v>
      </c>
      <c r="AV150" s="148" t="b">
        <f>AND(F150&gt;=20,F150&lt;=22,J150=※編集不可※選択項目!$E$4)</f>
        <v>0</v>
      </c>
      <c r="AW150" s="148" t="b">
        <f>AND(F150&gt;=40,F150&lt;=49,K150=※編集不可※選択項目!$F$4)</f>
        <v>0</v>
      </c>
      <c r="AX150" s="148">
        <f>IF(AND($C150&lt;&gt;"",AND(AA150&lt;&gt;※編集不可※選択項目!$L$6,AE150="")),1,0)</f>
        <v>0</v>
      </c>
      <c r="AY150" s="148">
        <f>IF(AND($H150&lt;&gt;"",AND(I150=※編集不可※選択項目!$D$4,AG150="")),1,0)</f>
        <v>0</v>
      </c>
      <c r="AZ150" s="148">
        <f t="shared" si="56"/>
        <v>0</v>
      </c>
      <c r="BA150" s="148">
        <f t="shared" si="71"/>
        <v>0</v>
      </c>
      <c r="BB150" s="148">
        <f t="shared" si="72"/>
        <v>0</v>
      </c>
      <c r="BC150" s="148">
        <f t="shared" si="57"/>
        <v>0</v>
      </c>
      <c r="BD150" s="148" t="b">
        <f t="shared" si="73"/>
        <v>1</v>
      </c>
      <c r="BE150" s="148" t="b">
        <f>AND($F150&gt;=20,$F150&lt;=22,$J150&lt;&gt;※編集不可※選択項目!$E$4)</f>
        <v>0</v>
      </c>
      <c r="BF150" s="148" t="b">
        <f>AND($F150&gt;=40,$F150&lt;=49,$K150&lt;&gt;※編集不可※選択項目!$F$4)</f>
        <v>0</v>
      </c>
      <c r="BG150" s="148" t="str">
        <f t="shared" si="74"/>
        <v/>
      </c>
      <c r="BH150" s="8">
        <f t="shared" si="75"/>
        <v>0</v>
      </c>
      <c r="BI150" s="8">
        <f t="shared" si="76"/>
        <v>0</v>
      </c>
    </row>
    <row r="151" spans="1:61" s="4" customFormat="1" ht="34.5" customHeight="1" x14ac:dyDescent="0.15">
      <c r="A151" s="74">
        <f t="shared" si="53"/>
        <v>139</v>
      </c>
      <c r="B151" s="80" t="str">
        <f t="shared" si="58"/>
        <v/>
      </c>
      <c r="C151" s="20"/>
      <c r="D151" s="21" t="str">
        <f t="shared" si="59"/>
        <v/>
      </c>
      <c r="E151" s="21" t="str">
        <f t="shared" si="60"/>
        <v/>
      </c>
      <c r="F151" s="133"/>
      <c r="G151" s="22"/>
      <c r="H151" s="22"/>
      <c r="I151" s="151"/>
      <c r="J151" s="22"/>
      <c r="K151" s="22"/>
      <c r="L151" s="22"/>
      <c r="M151" s="23"/>
      <c r="N151" s="24"/>
      <c r="O151" s="156"/>
      <c r="P151" s="24"/>
      <c r="Q151" s="156"/>
      <c r="R151" s="25" t="str">
        <f t="shared" si="61"/>
        <v/>
      </c>
      <c r="S151" s="23"/>
      <c r="T151" s="23"/>
      <c r="U151" s="26" t="str">
        <f t="shared" si="54"/>
        <v/>
      </c>
      <c r="V151" s="27"/>
      <c r="W151" s="28" t="str">
        <f t="shared" si="62"/>
        <v/>
      </c>
      <c r="X151" s="28" t="str">
        <f t="shared" si="63"/>
        <v/>
      </c>
      <c r="Y151" s="154"/>
      <c r="Z151" s="50"/>
      <c r="AA151" s="29"/>
      <c r="AB151" s="154"/>
      <c r="AC151" s="52" t="str">
        <f t="shared" si="64"/>
        <v/>
      </c>
      <c r="AD151" s="30" t="str">
        <f t="shared" si="65"/>
        <v/>
      </c>
      <c r="AE151" s="154"/>
      <c r="AF151" s="60" t="str">
        <f t="shared" si="66"/>
        <v/>
      </c>
      <c r="AG151" s="205"/>
      <c r="AH151" s="151"/>
      <c r="AI151" s="22"/>
      <c r="AJ151" s="62"/>
      <c r="AK151" s="186"/>
      <c r="AL151" s="187"/>
      <c r="AM151" s="186"/>
      <c r="AN151" s="184"/>
      <c r="AO151" s="135"/>
      <c r="AQ151" s="148">
        <f t="shared" si="67"/>
        <v>0</v>
      </c>
      <c r="AR151" s="148">
        <f t="shared" si="68"/>
        <v>0</v>
      </c>
      <c r="AS151" s="148">
        <f t="shared" si="69"/>
        <v>0</v>
      </c>
      <c r="AT151" s="148">
        <f t="shared" si="55"/>
        <v>0</v>
      </c>
      <c r="AU151" s="148" t="b">
        <f t="shared" si="70"/>
        <v>0</v>
      </c>
      <c r="AV151" s="148" t="b">
        <f>AND(F151&gt;=20,F151&lt;=22,J151=※編集不可※選択項目!$E$4)</f>
        <v>0</v>
      </c>
      <c r="AW151" s="148" t="b">
        <f>AND(F151&gt;=40,F151&lt;=49,K151=※編集不可※選択項目!$F$4)</f>
        <v>0</v>
      </c>
      <c r="AX151" s="148">
        <f>IF(AND($C151&lt;&gt;"",AND(AA151&lt;&gt;※編集不可※選択項目!$L$6,AE151="")),1,0)</f>
        <v>0</v>
      </c>
      <c r="AY151" s="148">
        <f>IF(AND($H151&lt;&gt;"",AND(I151=※編集不可※選択項目!$D$4,AG151="")),1,0)</f>
        <v>0</v>
      </c>
      <c r="AZ151" s="148">
        <f t="shared" si="56"/>
        <v>0</v>
      </c>
      <c r="BA151" s="148">
        <f t="shared" si="71"/>
        <v>0</v>
      </c>
      <c r="BB151" s="148">
        <f t="shared" si="72"/>
        <v>0</v>
      </c>
      <c r="BC151" s="148">
        <f t="shared" si="57"/>
        <v>0</v>
      </c>
      <c r="BD151" s="148" t="b">
        <f t="shared" si="73"/>
        <v>1</v>
      </c>
      <c r="BE151" s="148" t="b">
        <f>AND($F151&gt;=20,$F151&lt;=22,$J151&lt;&gt;※編集不可※選択項目!$E$4)</f>
        <v>0</v>
      </c>
      <c r="BF151" s="148" t="b">
        <f>AND($F151&gt;=40,$F151&lt;=49,$K151&lt;&gt;※編集不可※選択項目!$F$4)</f>
        <v>0</v>
      </c>
      <c r="BG151" s="148" t="str">
        <f t="shared" si="74"/>
        <v/>
      </c>
      <c r="BH151" s="8">
        <f t="shared" si="75"/>
        <v>0</v>
      </c>
      <c r="BI151" s="8">
        <f t="shared" si="76"/>
        <v>0</v>
      </c>
    </row>
    <row r="152" spans="1:61" s="4" customFormat="1" ht="34.5" customHeight="1" x14ac:dyDescent="0.15">
      <c r="A152" s="74">
        <f t="shared" si="53"/>
        <v>140</v>
      </c>
      <c r="B152" s="80" t="str">
        <f t="shared" si="58"/>
        <v/>
      </c>
      <c r="C152" s="20"/>
      <c r="D152" s="21" t="str">
        <f t="shared" si="59"/>
        <v/>
      </c>
      <c r="E152" s="21" t="str">
        <f t="shared" si="60"/>
        <v/>
      </c>
      <c r="F152" s="133"/>
      <c r="G152" s="22"/>
      <c r="H152" s="22"/>
      <c r="I152" s="151"/>
      <c r="J152" s="22"/>
      <c r="K152" s="22"/>
      <c r="L152" s="22"/>
      <c r="M152" s="23"/>
      <c r="N152" s="24"/>
      <c r="O152" s="156"/>
      <c r="P152" s="24"/>
      <c r="Q152" s="156"/>
      <c r="R152" s="25" t="str">
        <f t="shared" si="61"/>
        <v/>
      </c>
      <c r="S152" s="23"/>
      <c r="T152" s="23"/>
      <c r="U152" s="26" t="str">
        <f t="shared" si="54"/>
        <v/>
      </c>
      <c r="V152" s="27"/>
      <c r="W152" s="28" t="str">
        <f t="shared" si="62"/>
        <v/>
      </c>
      <c r="X152" s="28" t="str">
        <f t="shared" si="63"/>
        <v/>
      </c>
      <c r="Y152" s="154"/>
      <c r="Z152" s="50"/>
      <c r="AA152" s="29"/>
      <c r="AB152" s="154"/>
      <c r="AC152" s="52" t="str">
        <f t="shared" si="64"/>
        <v/>
      </c>
      <c r="AD152" s="30" t="str">
        <f t="shared" si="65"/>
        <v/>
      </c>
      <c r="AE152" s="154"/>
      <c r="AF152" s="60" t="str">
        <f t="shared" si="66"/>
        <v/>
      </c>
      <c r="AG152" s="205"/>
      <c r="AH152" s="151"/>
      <c r="AI152" s="22"/>
      <c r="AJ152" s="62"/>
      <c r="AK152" s="186"/>
      <c r="AL152" s="187"/>
      <c r="AM152" s="186"/>
      <c r="AN152" s="184"/>
      <c r="AO152" s="135"/>
      <c r="AQ152" s="148">
        <f t="shared" si="67"/>
        <v>0</v>
      </c>
      <c r="AR152" s="148">
        <f t="shared" si="68"/>
        <v>0</v>
      </c>
      <c r="AS152" s="148">
        <f t="shared" si="69"/>
        <v>0</v>
      </c>
      <c r="AT152" s="148">
        <f t="shared" si="55"/>
        <v>0</v>
      </c>
      <c r="AU152" s="148" t="b">
        <f t="shared" si="70"/>
        <v>0</v>
      </c>
      <c r="AV152" s="148" t="b">
        <f>AND(F152&gt;=20,F152&lt;=22,J152=※編集不可※選択項目!$E$4)</f>
        <v>0</v>
      </c>
      <c r="AW152" s="148" t="b">
        <f>AND(F152&gt;=40,F152&lt;=49,K152=※編集不可※選択項目!$F$4)</f>
        <v>0</v>
      </c>
      <c r="AX152" s="148">
        <f>IF(AND($C152&lt;&gt;"",AND(AA152&lt;&gt;※編集不可※選択項目!$L$6,AE152="")),1,0)</f>
        <v>0</v>
      </c>
      <c r="AY152" s="148">
        <f>IF(AND($H152&lt;&gt;"",AND(I152=※編集不可※選択項目!$D$4,AG152="")),1,0)</f>
        <v>0</v>
      </c>
      <c r="AZ152" s="148">
        <f t="shared" si="56"/>
        <v>0</v>
      </c>
      <c r="BA152" s="148">
        <f t="shared" si="71"/>
        <v>0</v>
      </c>
      <c r="BB152" s="148">
        <f t="shared" si="72"/>
        <v>0</v>
      </c>
      <c r="BC152" s="148">
        <f t="shared" si="57"/>
        <v>0</v>
      </c>
      <c r="BD152" s="148" t="b">
        <f t="shared" si="73"/>
        <v>1</v>
      </c>
      <c r="BE152" s="148" t="b">
        <f>AND($F152&gt;=20,$F152&lt;=22,$J152&lt;&gt;※編集不可※選択項目!$E$4)</f>
        <v>0</v>
      </c>
      <c r="BF152" s="148" t="b">
        <f>AND($F152&gt;=40,$F152&lt;=49,$K152&lt;&gt;※編集不可※選択項目!$F$4)</f>
        <v>0</v>
      </c>
      <c r="BG152" s="148" t="str">
        <f t="shared" si="74"/>
        <v/>
      </c>
      <c r="BH152" s="8">
        <f t="shared" si="75"/>
        <v>0</v>
      </c>
      <c r="BI152" s="8">
        <f t="shared" si="76"/>
        <v>0</v>
      </c>
    </row>
    <row r="153" spans="1:61" s="4" customFormat="1" ht="34.5" customHeight="1" x14ac:dyDescent="0.15">
      <c r="A153" s="74">
        <f t="shared" si="53"/>
        <v>141</v>
      </c>
      <c r="B153" s="80" t="str">
        <f t="shared" si="58"/>
        <v/>
      </c>
      <c r="C153" s="20"/>
      <c r="D153" s="21" t="str">
        <f t="shared" si="59"/>
        <v/>
      </c>
      <c r="E153" s="21" t="str">
        <f t="shared" si="60"/>
        <v/>
      </c>
      <c r="F153" s="133"/>
      <c r="G153" s="22"/>
      <c r="H153" s="22"/>
      <c r="I153" s="151"/>
      <c r="J153" s="22"/>
      <c r="K153" s="22"/>
      <c r="L153" s="22"/>
      <c r="M153" s="23"/>
      <c r="N153" s="24"/>
      <c r="O153" s="156"/>
      <c r="P153" s="24"/>
      <c r="Q153" s="156"/>
      <c r="R153" s="25" t="str">
        <f t="shared" si="61"/>
        <v/>
      </c>
      <c r="S153" s="23"/>
      <c r="T153" s="23"/>
      <c r="U153" s="26" t="str">
        <f t="shared" si="54"/>
        <v/>
      </c>
      <c r="V153" s="27"/>
      <c r="W153" s="28" t="str">
        <f t="shared" si="62"/>
        <v/>
      </c>
      <c r="X153" s="28" t="str">
        <f t="shared" si="63"/>
        <v/>
      </c>
      <c r="Y153" s="154"/>
      <c r="Z153" s="50"/>
      <c r="AA153" s="29"/>
      <c r="AB153" s="154"/>
      <c r="AC153" s="52" t="str">
        <f t="shared" si="64"/>
        <v/>
      </c>
      <c r="AD153" s="30" t="str">
        <f t="shared" si="65"/>
        <v/>
      </c>
      <c r="AE153" s="154"/>
      <c r="AF153" s="60" t="str">
        <f t="shared" si="66"/>
        <v/>
      </c>
      <c r="AG153" s="205"/>
      <c r="AH153" s="151"/>
      <c r="AI153" s="22"/>
      <c r="AJ153" s="62"/>
      <c r="AK153" s="186"/>
      <c r="AL153" s="187"/>
      <c r="AM153" s="186"/>
      <c r="AN153" s="184"/>
      <c r="AO153" s="135"/>
      <c r="AQ153" s="148">
        <f t="shared" si="67"/>
        <v>0</v>
      </c>
      <c r="AR153" s="148">
        <f t="shared" si="68"/>
        <v>0</v>
      </c>
      <c r="AS153" s="148">
        <f t="shared" si="69"/>
        <v>0</v>
      </c>
      <c r="AT153" s="148">
        <f t="shared" si="55"/>
        <v>0</v>
      </c>
      <c r="AU153" s="148" t="b">
        <f t="shared" si="70"/>
        <v>0</v>
      </c>
      <c r="AV153" s="148" t="b">
        <f>AND(F153&gt;=20,F153&lt;=22,J153=※編集不可※選択項目!$E$4)</f>
        <v>0</v>
      </c>
      <c r="AW153" s="148" t="b">
        <f>AND(F153&gt;=40,F153&lt;=49,K153=※編集不可※選択項目!$F$4)</f>
        <v>0</v>
      </c>
      <c r="AX153" s="148">
        <f>IF(AND($C153&lt;&gt;"",AND(AA153&lt;&gt;※編集不可※選択項目!$L$6,AE153="")),1,0)</f>
        <v>0</v>
      </c>
      <c r="AY153" s="148">
        <f>IF(AND($H153&lt;&gt;"",AND(I153=※編集不可※選択項目!$D$4,AG153="")),1,0)</f>
        <v>0</v>
      </c>
      <c r="AZ153" s="148">
        <f t="shared" si="56"/>
        <v>0</v>
      </c>
      <c r="BA153" s="148">
        <f t="shared" si="71"/>
        <v>0</v>
      </c>
      <c r="BB153" s="148">
        <f t="shared" si="72"/>
        <v>0</v>
      </c>
      <c r="BC153" s="148">
        <f t="shared" si="57"/>
        <v>0</v>
      </c>
      <c r="BD153" s="148" t="b">
        <f t="shared" si="73"/>
        <v>1</v>
      </c>
      <c r="BE153" s="148" t="b">
        <f>AND($F153&gt;=20,$F153&lt;=22,$J153&lt;&gt;※編集不可※選択項目!$E$4)</f>
        <v>0</v>
      </c>
      <c r="BF153" s="148" t="b">
        <f>AND($F153&gt;=40,$F153&lt;=49,$K153&lt;&gt;※編集不可※選択項目!$F$4)</f>
        <v>0</v>
      </c>
      <c r="BG153" s="148" t="str">
        <f t="shared" si="74"/>
        <v/>
      </c>
      <c r="BH153" s="8">
        <f t="shared" si="75"/>
        <v>0</v>
      </c>
      <c r="BI153" s="8">
        <f t="shared" si="76"/>
        <v>0</v>
      </c>
    </row>
    <row r="154" spans="1:61" s="4" customFormat="1" ht="34.5" customHeight="1" x14ac:dyDescent="0.15">
      <c r="A154" s="74">
        <f t="shared" si="53"/>
        <v>142</v>
      </c>
      <c r="B154" s="80" t="str">
        <f t="shared" si="58"/>
        <v/>
      </c>
      <c r="C154" s="20"/>
      <c r="D154" s="21" t="str">
        <f t="shared" si="59"/>
        <v/>
      </c>
      <c r="E154" s="21" t="str">
        <f t="shared" si="60"/>
        <v/>
      </c>
      <c r="F154" s="133"/>
      <c r="G154" s="22"/>
      <c r="H154" s="22"/>
      <c r="I154" s="151"/>
      <c r="J154" s="22"/>
      <c r="K154" s="22"/>
      <c r="L154" s="22"/>
      <c r="M154" s="23"/>
      <c r="N154" s="24"/>
      <c r="O154" s="156"/>
      <c r="P154" s="24"/>
      <c r="Q154" s="156"/>
      <c r="R154" s="25" t="str">
        <f t="shared" si="61"/>
        <v/>
      </c>
      <c r="S154" s="23"/>
      <c r="T154" s="23"/>
      <c r="U154" s="26" t="str">
        <f t="shared" si="54"/>
        <v/>
      </c>
      <c r="V154" s="27"/>
      <c r="W154" s="28" t="str">
        <f t="shared" si="62"/>
        <v/>
      </c>
      <c r="X154" s="28" t="str">
        <f t="shared" si="63"/>
        <v/>
      </c>
      <c r="Y154" s="154"/>
      <c r="Z154" s="50"/>
      <c r="AA154" s="29"/>
      <c r="AB154" s="154"/>
      <c r="AC154" s="52" t="str">
        <f t="shared" si="64"/>
        <v/>
      </c>
      <c r="AD154" s="30" t="str">
        <f t="shared" si="65"/>
        <v/>
      </c>
      <c r="AE154" s="154"/>
      <c r="AF154" s="60" t="str">
        <f t="shared" si="66"/>
        <v/>
      </c>
      <c r="AG154" s="205"/>
      <c r="AH154" s="151"/>
      <c r="AI154" s="22"/>
      <c r="AJ154" s="62"/>
      <c r="AK154" s="186"/>
      <c r="AL154" s="187"/>
      <c r="AM154" s="186"/>
      <c r="AN154" s="184"/>
      <c r="AO154" s="135"/>
      <c r="AQ154" s="148">
        <f t="shared" si="67"/>
        <v>0</v>
      </c>
      <c r="AR154" s="148">
        <f t="shared" si="68"/>
        <v>0</v>
      </c>
      <c r="AS154" s="148">
        <f t="shared" si="69"/>
        <v>0</v>
      </c>
      <c r="AT154" s="148">
        <f t="shared" si="55"/>
        <v>0</v>
      </c>
      <c r="AU154" s="148" t="b">
        <f t="shared" si="70"/>
        <v>0</v>
      </c>
      <c r="AV154" s="148" t="b">
        <f>AND(F154&gt;=20,F154&lt;=22,J154=※編集不可※選択項目!$E$4)</f>
        <v>0</v>
      </c>
      <c r="AW154" s="148" t="b">
        <f>AND(F154&gt;=40,F154&lt;=49,K154=※編集不可※選択項目!$F$4)</f>
        <v>0</v>
      </c>
      <c r="AX154" s="148">
        <f>IF(AND($C154&lt;&gt;"",AND(AA154&lt;&gt;※編集不可※選択項目!$L$6,AE154="")),1,0)</f>
        <v>0</v>
      </c>
      <c r="AY154" s="148">
        <f>IF(AND($H154&lt;&gt;"",AND(I154=※編集不可※選択項目!$D$4,AG154="")),1,0)</f>
        <v>0</v>
      </c>
      <c r="AZ154" s="148">
        <f t="shared" si="56"/>
        <v>0</v>
      </c>
      <c r="BA154" s="148">
        <f t="shared" si="71"/>
        <v>0</v>
      </c>
      <c r="BB154" s="148">
        <f t="shared" si="72"/>
        <v>0</v>
      </c>
      <c r="BC154" s="148">
        <f t="shared" si="57"/>
        <v>0</v>
      </c>
      <c r="BD154" s="148" t="b">
        <f t="shared" si="73"/>
        <v>1</v>
      </c>
      <c r="BE154" s="148" t="b">
        <f>AND($F154&gt;=20,$F154&lt;=22,$J154&lt;&gt;※編集不可※選択項目!$E$4)</f>
        <v>0</v>
      </c>
      <c r="BF154" s="148" t="b">
        <f>AND($F154&gt;=40,$F154&lt;=49,$K154&lt;&gt;※編集不可※選択項目!$F$4)</f>
        <v>0</v>
      </c>
      <c r="BG154" s="148" t="str">
        <f t="shared" si="74"/>
        <v/>
      </c>
      <c r="BH154" s="8">
        <f t="shared" si="75"/>
        <v>0</v>
      </c>
      <c r="BI154" s="8">
        <f t="shared" si="76"/>
        <v>0</v>
      </c>
    </row>
    <row r="155" spans="1:61" s="4" customFormat="1" ht="34.5" customHeight="1" x14ac:dyDescent="0.15">
      <c r="A155" s="74">
        <f t="shared" si="53"/>
        <v>143</v>
      </c>
      <c r="B155" s="80" t="str">
        <f t="shared" si="58"/>
        <v/>
      </c>
      <c r="C155" s="20"/>
      <c r="D155" s="21" t="str">
        <f t="shared" si="59"/>
        <v/>
      </c>
      <c r="E155" s="21" t="str">
        <f t="shared" si="60"/>
        <v/>
      </c>
      <c r="F155" s="133"/>
      <c r="G155" s="22"/>
      <c r="H155" s="22"/>
      <c r="I155" s="151"/>
      <c r="J155" s="22"/>
      <c r="K155" s="22"/>
      <c r="L155" s="22"/>
      <c r="M155" s="23"/>
      <c r="N155" s="24"/>
      <c r="O155" s="156"/>
      <c r="P155" s="24"/>
      <c r="Q155" s="156"/>
      <c r="R155" s="25" t="str">
        <f t="shared" si="61"/>
        <v/>
      </c>
      <c r="S155" s="23"/>
      <c r="T155" s="23"/>
      <c r="U155" s="26" t="str">
        <f t="shared" si="54"/>
        <v/>
      </c>
      <c r="V155" s="27"/>
      <c r="W155" s="28" t="str">
        <f t="shared" si="62"/>
        <v/>
      </c>
      <c r="X155" s="28" t="str">
        <f t="shared" si="63"/>
        <v/>
      </c>
      <c r="Y155" s="154"/>
      <c r="Z155" s="50"/>
      <c r="AA155" s="29"/>
      <c r="AB155" s="154"/>
      <c r="AC155" s="52" t="str">
        <f t="shared" si="64"/>
        <v/>
      </c>
      <c r="AD155" s="30" t="str">
        <f t="shared" si="65"/>
        <v/>
      </c>
      <c r="AE155" s="154"/>
      <c r="AF155" s="60" t="str">
        <f t="shared" si="66"/>
        <v/>
      </c>
      <c r="AG155" s="205"/>
      <c r="AH155" s="151"/>
      <c r="AI155" s="22"/>
      <c r="AJ155" s="62"/>
      <c r="AK155" s="186"/>
      <c r="AL155" s="187"/>
      <c r="AM155" s="186"/>
      <c r="AN155" s="184"/>
      <c r="AO155" s="135"/>
      <c r="AQ155" s="148">
        <f t="shared" si="67"/>
        <v>0</v>
      </c>
      <c r="AR155" s="148">
        <f t="shared" si="68"/>
        <v>0</v>
      </c>
      <c r="AS155" s="148">
        <f t="shared" si="69"/>
        <v>0</v>
      </c>
      <c r="AT155" s="148">
        <f t="shared" si="55"/>
        <v>0</v>
      </c>
      <c r="AU155" s="148" t="b">
        <f t="shared" si="70"/>
        <v>0</v>
      </c>
      <c r="AV155" s="148" t="b">
        <f>AND(F155&gt;=20,F155&lt;=22,J155=※編集不可※選択項目!$E$4)</f>
        <v>0</v>
      </c>
      <c r="AW155" s="148" t="b">
        <f>AND(F155&gt;=40,F155&lt;=49,K155=※編集不可※選択項目!$F$4)</f>
        <v>0</v>
      </c>
      <c r="AX155" s="148">
        <f>IF(AND($C155&lt;&gt;"",AND(AA155&lt;&gt;※編集不可※選択項目!$L$6,AE155="")),1,0)</f>
        <v>0</v>
      </c>
      <c r="AY155" s="148">
        <f>IF(AND($H155&lt;&gt;"",AND(I155=※編集不可※選択項目!$D$4,AG155="")),1,0)</f>
        <v>0</v>
      </c>
      <c r="AZ155" s="148">
        <f t="shared" si="56"/>
        <v>0</v>
      </c>
      <c r="BA155" s="148">
        <f t="shared" si="71"/>
        <v>0</v>
      </c>
      <c r="BB155" s="148">
        <f t="shared" si="72"/>
        <v>0</v>
      </c>
      <c r="BC155" s="148">
        <f t="shared" si="57"/>
        <v>0</v>
      </c>
      <c r="BD155" s="148" t="b">
        <f t="shared" si="73"/>
        <v>1</v>
      </c>
      <c r="BE155" s="148" t="b">
        <f>AND($F155&gt;=20,$F155&lt;=22,$J155&lt;&gt;※編集不可※選択項目!$E$4)</f>
        <v>0</v>
      </c>
      <c r="BF155" s="148" t="b">
        <f>AND($F155&gt;=40,$F155&lt;=49,$K155&lt;&gt;※編集不可※選択項目!$F$4)</f>
        <v>0</v>
      </c>
      <c r="BG155" s="148" t="str">
        <f t="shared" si="74"/>
        <v/>
      </c>
      <c r="BH155" s="8">
        <f t="shared" si="75"/>
        <v>0</v>
      </c>
      <c r="BI155" s="8">
        <f t="shared" si="76"/>
        <v>0</v>
      </c>
    </row>
    <row r="156" spans="1:61" s="4" customFormat="1" ht="34.5" customHeight="1" x14ac:dyDescent="0.15">
      <c r="A156" s="74">
        <f t="shared" si="53"/>
        <v>144</v>
      </c>
      <c r="B156" s="80" t="str">
        <f t="shared" si="58"/>
        <v/>
      </c>
      <c r="C156" s="20"/>
      <c r="D156" s="21" t="str">
        <f t="shared" si="59"/>
        <v/>
      </c>
      <c r="E156" s="21" t="str">
        <f t="shared" si="60"/>
        <v/>
      </c>
      <c r="F156" s="133"/>
      <c r="G156" s="22"/>
      <c r="H156" s="22"/>
      <c r="I156" s="151"/>
      <c r="J156" s="22"/>
      <c r="K156" s="22"/>
      <c r="L156" s="22"/>
      <c r="M156" s="23"/>
      <c r="N156" s="24"/>
      <c r="O156" s="156"/>
      <c r="P156" s="24"/>
      <c r="Q156" s="156"/>
      <c r="R156" s="25" t="str">
        <f t="shared" si="61"/>
        <v/>
      </c>
      <c r="S156" s="23"/>
      <c r="T156" s="23"/>
      <c r="U156" s="26" t="str">
        <f t="shared" si="54"/>
        <v/>
      </c>
      <c r="V156" s="27"/>
      <c r="W156" s="28" t="str">
        <f t="shared" si="62"/>
        <v/>
      </c>
      <c r="X156" s="28" t="str">
        <f t="shared" si="63"/>
        <v/>
      </c>
      <c r="Y156" s="154"/>
      <c r="Z156" s="50"/>
      <c r="AA156" s="29"/>
      <c r="AB156" s="154"/>
      <c r="AC156" s="52" t="str">
        <f t="shared" si="64"/>
        <v/>
      </c>
      <c r="AD156" s="30" t="str">
        <f t="shared" si="65"/>
        <v/>
      </c>
      <c r="AE156" s="154"/>
      <c r="AF156" s="60" t="str">
        <f t="shared" si="66"/>
        <v/>
      </c>
      <c r="AG156" s="205"/>
      <c r="AH156" s="151"/>
      <c r="AI156" s="22"/>
      <c r="AJ156" s="62"/>
      <c r="AK156" s="186"/>
      <c r="AL156" s="187"/>
      <c r="AM156" s="186"/>
      <c r="AN156" s="184"/>
      <c r="AO156" s="135"/>
      <c r="AQ156" s="148">
        <f t="shared" si="67"/>
        <v>0</v>
      </c>
      <c r="AR156" s="148">
        <f t="shared" si="68"/>
        <v>0</v>
      </c>
      <c r="AS156" s="148">
        <f t="shared" si="69"/>
        <v>0</v>
      </c>
      <c r="AT156" s="148">
        <f t="shared" si="55"/>
        <v>0</v>
      </c>
      <c r="AU156" s="148" t="b">
        <f t="shared" si="70"/>
        <v>0</v>
      </c>
      <c r="AV156" s="148" t="b">
        <f>AND(F156&gt;=20,F156&lt;=22,J156=※編集不可※選択項目!$E$4)</f>
        <v>0</v>
      </c>
      <c r="AW156" s="148" t="b">
        <f>AND(F156&gt;=40,F156&lt;=49,K156=※編集不可※選択項目!$F$4)</f>
        <v>0</v>
      </c>
      <c r="AX156" s="148">
        <f>IF(AND($C156&lt;&gt;"",AND(AA156&lt;&gt;※編集不可※選択項目!$L$6,AE156="")),1,0)</f>
        <v>0</v>
      </c>
      <c r="AY156" s="148">
        <f>IF(AND($H156&lt;&gt;"",AND(I156=※編集不可※選択項目!$D$4,AG156="")),1,0)</f>
        <v>0</v>
      </c>
      <c r="AZ156" s="148">
        <f t="shared" si="56"/>
        <v>0</v>
      </c>
      <c r="BA156" s="148">
        <f t="shared" si="71"/>
        <v>0</v>
      </c>
      <c r="BB156" s="148">
        <f t="shared" si="72"/>
        <v>0</v>
      </c>
      <c r="BC156" s="148">
        <f t="shared" si="57"/>
        <v>0</v>
      </c>
      <c r="BD156" s="148" t="b">
        <f t="shared" si="73"/>
        <v>1</v>
      </c>
      <c r="BE156" s="148" t="b">
        <f>AND($F156&gt;=20,$F156&lt;=22,$J156&lt;&gt;※編集不可※選択項目!$E$4)</f>
        <v>0</v>
      </c>
      <c r="BF156" s="148" t="b">
        <f>AND($F156&gt;=40,$F156&lt;=49,$K156&lt;&gt;※編集不可※選択項目!$F$4)</f>
        <v>0</v>
      </c>
      <c r="BG156" s="148" t="str">
        <f t="shared" si="74"/>
        <v/>
      </c>
      <c r="BH156" s="8">
        <f t="shared" si="75"/>
        <v>0</v>
      </c>
      <c r="BI156" s="8">
        <f t="shared" si="76"/>
        <v>0</v>
      </c>
    </row>
    <row r="157" spans="1:61" s="4" customFormat="1" ht="34.5" customHeight="1" x14ac:dyDescent="0.15">
      <c r="A157" s="74">
        <f t="shared" si="53"/>
        <v>145</v>
      </c>
      <c r="B157" s="80" t="str">
        <f t="shared" si="58"/>
        <v/>
      </c>
      <c r="C157" s="20"/>
      <c r="D157" s="21" t="str">
        <f t="shared" si="59"/>
        <v/>
      </c>
      <c r="E157" s="21" t="str">
        <f t="shared" si="60"/>
        <v/>
      </c>
      <c r="F157" s="133"/>
      <c r="G157" s="22"/>
      <c r="H157" s="22"/>
      <c r="I157" s="151"/>
      <c r="J157" s="22"/>
      <c r="K157" s="22"/>
      <c r="L157" s="22"/>
      <c r="M157" s="23"/>
      <c r="N157" s="24"/>
      <c r="O157" s="156"/>
      <c r="P157" s="24"/>
      <c r="Q157" s="156"/>
      <c r="R157" s="25" t="str">
        <f t="shared" si="61"/>
        <v/>
      </c>
      <c r="S157" s="23"/>
      <c r="T157" s="23"/>
      <c r="U157" s="26" t="str">
        <f t="shared" si="54"/>
        <v/>
      </c>
      <c r="V157" s="27"/>
      <c r="W157" s="28" t="str">
        <f t="shared" si="62"/>
        <v/>
      </c>
      <c r="X157" s="28" t="str">
        <f t="shared" si="63"/>
        <v/>
      </c>
      <c r="Y157" s="154"/>
      <c r="Z157" s="50"/>
      <c r="AA157" s="29"/>
      <c r="AB157" s="154"/>
      <c r="AC157" s="52" t="str">
        <f t="shared" si="64"/>
        <v/>
      </c>
      <c r="AD157" s="30" t="str">
        <f t="shared" si="65"/>
        <v/>
      </c>
      <c r="AE157" s="154"/>
      <c r="AF157" s="60" t="str">
        <f t="shared" si="66"/>
        <v/>
      </c>
      <c r="AG157" s="205"/>
      <c r="AH157" s="151"/>
      <c r="AI157" s="22"/>
      <c r="AJ157" s="62"/>
      <c r="AK157" s="186"/>
      <c r="AL157" s="187"/>
      <c r="AM157" s="186"/>
      <c r="AN157" s="184"/>
      <c r="AO157" s="135"/>
      <c r="AQ157" s="148">
        <f t="shared" si="67"/>
        <v>0</v>
      </c>
      <c r="AR157" s="148">
        <f t="shared" si="68"/>
        <v>0</v>
      </c>
      <c r="AS157" s="148">
        <f t="shared" si="69"/>
        <v>0</v>
      </c>
      <c r="AT157" s="148">
        <f t="shared" si="55"/>
        <v>0</v>
      </c>
      <c r="AU157" s="148" t="b">
        <f t="shared" si="70"/>
        <v>0</v>
      </c>
      <c r="AV157" s="148" t="b">
        <f>AND(F157&gt;=20,F157&lt;=22,J157=※編集不可※選択項目!$E$4)</f>
        <v>0</v>
      </c>
      <c r="AW157" s="148" t="b">
        <f>AND(F157&gt;=40,F157&lt;=49,K157=※編集不可※選択項目!$F$4)</f>
        <v>0</v>
      </c>
      <c r="AX157" s="148">
        <f>IF(AND($C157&lt;&gt;"",AND(AA157&lt;&gt;※編集不可※選択項目!$L$6,AE157="")),1,0)</f>
        <v>0</v>
      </c>
      <c r="AY157" s="148">
        <f>IF(AND($H157&lt;&gt;"",AND(I157=※編集不可※選択項目!$D$4,AG157="")),1,0)</f>
        <v>0</v>
      </c>
      <c r="AZ157" s="148">
        <f t="shared" si="56"/>
        <v>0</v>
      </c>
      <c r="BA157" s="148">
        <f t="shared" si="71"/>
        <v>0</v>
      </c>
      <c r="BB157" s="148">
        <f t="shared" si="72"/>
        <v>0</v>
      </c>
      <c r="BC157" s="148">
        <f t="shared" si="57"/>
        <v>0</v>
      </c>
      <c r="BD157" s="148" t="b">
        <f t="shared" si="73"/>
        <v>1</v>
      </c>
      <c r="BE157" s="148" t="b">
        <f>AND($F157&gt;=20,$F157&lt;=22,$J157&lt;&gt;※編集不可※選択項目!$E$4)</f>
        <v>0</v>
      </c>
      <c r="BF157" s="148" t="b">
        <f>AND($F157&gt;=40,$F157&lt;=49,$K157&lt;&gt;※編集不可※選択項目!$F$4)</f>
        <v>0</v>
      </c>
      <c r="BG157" s="148" t="str">
        <f t="shared" si="74"/>
        <v/>
      </c>
      <c r="BH157" s="8">
        <f t="shared" si="75"/>
        <v>0</v>
      </c>
      <c r="BI157" s="8">
        <f t="shared" si="76"/>
        <v>0</v>
      </c>
    </row>
    <row r="158" spans="1:61" s="4" customFormat="1" ht="34.5" customHeight="1" x14ac:dyDescent="0.15">
      <c r="A158" s="74">
        <f t="shared" si="53"/>
        <v>146</v>
      </c>
      <c r="B158" s="80" t="str">
        <f t="shared" si="58"/>
        <v/>
      </c>
      <c r="C158" s="20"/>
      <c r="D158" s="21" t="str">
        <f t="shared" si="59"/>
        <v/>
      </c>
      <c r="E158" s="21" t="str">
        <f t="shared" si="60"/>
        <v/>
      </c>
      <c r="F158" s="133"/>
      <c r="G158" s="22"/>
      <c r="H158" s="22"/>
      <c r="I158" s="151"/>
      <c r="J158" s="22"/>
      <c r="K158" s="22"/>
      <c r="L158" s="22"/>
      <c r="M158" s="23"/>
      <c r="N158" s="24"/>
      <c r="O158" s="156"/>
      <c r="P158" s="24"/>
      <c r="Q158" s="156"/>
      <c r="R158" s="25" t="str">
        <f t="shared" si="61"/>
        <v/>
      </c>
      <c r="S158" s="23"/>
      <c r="T158" s="23"/>
      <c r="U158" s="26" t="str">
        <f t="shared" si="54"/>
        <v/>
      </c>
      <c r="V158" s="27"/>
      <c r="W158" s="28" t="str">
        <f t="shared" si="62"/>
        <v/>
      </c>
      <c r="X158" s="28" t="str">
        <f t="shared" si="63"/>
        <v/>
      </c>
      <c r="Y158" s="154"/>
      <c r="Z158" s="50"/>
      <c r="AA158" s="29"/>
      <c r="AB158" s="154"/>
      <c r="AC158" s="52" t="str">
        <f t="shared" si="64"/>
        <v/>
      </c>
      <c r="AD158" s="30" t="str">
        <f t="shared" si="65"/>
        <v/>
      </c>
      <c r="AE158" s="154"/>
      <c r="AF158" s="60" t="str">
        <f t="shared" si="66"/>
        <v/>
      </c>
      <c r="AG158" s="205"/>
      <c r="AH158" s="151"/>
      <c r="AI158" s="22"/>
      <c r="AJ158" s="62"/>
      <c r="AK158" s="186"/>
      <c r="AL158" s="187"/>
      <c r="AM158" s="186"/>
      <c r="AN158" s="184"/>
      <c r="AO158" s="135"/>
      <c r="AQ158" s="148">
        <f t="shared" si="67"/>
        <v>0</v>
      </c>
      <c r="AR158" s="148">
        <f t="shared" si="68"/>
        <v>0</v>
      </c>
      <c r="AS158" s="148">
        <f t="shared" si="69"/>
        <v>0</v>
      </c>
      <c r="AT158" s="148">
        <f t="shared" si="55"/>
        <v>0</v>
      </c>
      <c r="AU158" s="148" t="b">
        <f t="shared" si="70"/>
        <v>0</v>
      </c>
      <c r="AV158" s="148" t="b">
        <f>AND(F158&gt;=20,F158&lt;=22,J158=※編集不可※選択項目!$E$4)</f>
        <v>0</v>
      </c>
      <c r="AW158" s="148" t="b">
        <f>AND(F158&gt;=40,F158&lt;=49,K158=※編集不可※選択項目!$F$4)</f>
        <v>0</v>
      </c>
      <c r="AX158" s="148">
        <f>IF(AND($C158&lt;&gt;"",AND(AA158&lt;&gt;※編集不可※選択項目!$L$6,AE158="")),1,0)</f>
        <v>0</v>
      </c>
      <c r="AY158" s="148">
        <f>IF(AND($H158&lt;&gt;"",AND(I158=※編集不可※選択項目!$D$4,AG158="")),1,0)</f>
        <v>0</v>
      </c>
      <c r="AZ158" s="148">
        <f t="shared" si="56"/>
        <v>0</v>
      </c>
      <c r="BA158" s="148">
        <f t="shared" si="71"/>
        <v>0</v>
      </c>
      <c r="BB158" s="148">
        <f t="shared" si="72"/>
        <v>0</v>
      </c>
      <c r="BC158" s="148">
        <f t="shared" si="57"/>
        <v>0</v>
      </c>
      <c r="BD158" s="148" t="b">
        <f t="shared" si="73"/>
        <v>1</v>
      </c>
      <c r="BE158" s="148" t="b">
        <f>AND($F158&gt;=20,$F158&lt;=22,$J158&lt;&gt;※編集不可※選択項目!$E$4)</f>
        <v>0</v>
      </c>
      <c r="BF158" s="148" t="b">
        <f>AND($F158&gt;=40,$F158&lt;=49,$K158&lt;&gt;※編集不可※選択項目!$F$4)</f>
        <v>0</v>
      </c>
      <c r="BG158" s="148" t="str">
        <f t="shared" si="74"/>
        <v/>
      </c>
      <c r="BH158" s="8">
        <f t="shared" si="75"/>
        <v>0</v>
      </c>
      <c r="BI158" s="8">
        <f t="shared" si="76"/>
        <v>0</v>
      </c>
    </row>
    <row r="159" spans="1:61" s="4" customFormat="1" ht="34.5" customHeight="1" x14ac:dyDescent="0.15">
      <c r="A159" s="74">
        <f t="shared" si="53"/>
        <v>147</v>
      </c>
      <c r="B159" s="80" t="str">
        <f t="shared" si="58"/>
        <v/>
      </c>
      <c r="C159" s="20"/>
      <c r="D159" s="21" t="str">
        <f t="shared" si="59"/>
        <v/>
      </c>
      <c r="E159" s="21" t="str">
        <f t="shared" si="60"/>
        <v/>
      </c>
      <c r="F159" s="133"/>
      <c r="G159" s="22"/>
      <c r="H159" s="22"/>
      <c r="I159" s="151"/>
      <c r="J159" s="22"/>
      <c r="K159" s="22"/>
      <c r="L159" s="22"/>
      <c r="M159" s="23"/>
      <c r="N159" s="24"/>
      <c r="O159" s="156"/>
      <c r="P159" s="24"/>
      <c r="Q159" s="156"/>
      <c r="R159" s="25" t="str">
        <f t="shared" si="61"/>
        <v/>
      </c>
      <c r="S159" s="23"/>
      <c r="T159" s="23"/>
      <c r="U159" s="26" t="str">
        <f t="shared" si="54"/>
        <v/>
      </c>
      <c r="V159" s="27"/>
      <c r="W159" s="28" t="str">
        <f t="shared" si="62"/>
        <v/>
      </c>
      <c r="X159" s="28" t="str">
        <f t="shared" si="63"/>
        <v/>
      </c>
      <c r="Y159" s="154"/>
      <c r="Z159" s="50"/>
      <c r="AA159" s="29"/>
      <c r="AB159" s="154"/>
      <c r="AC159" s="52" t="str">
        <f t="shared" si="64"/>
        <v/>
      </c>
      <c r="AD159" s="30" t="str">
        <f t="shared" si="65"/>
        <v/>
      </c>
      <c r="AE159" s="154"/>
      <c r="AF159" s="60" t="str">
        <f t="shared" si="66"/>
        <v/>
      </c>
      <c r="AG159" s="205"/>
      <c r="AH159" s="151"/>
      <c r="AI159" s="22"/>
      <c r="AJ159" s="62"/>
      <c r="AK159" s="186"/>
      <c r="AL159" s="187"/>
      <c r="AM159" s="186"/>
      <c r="AN159" s="184"/>
      <c r="AO159" s="135"/>
      <c r="AQ159" s="148">
        <f t="shared" si="67"/>
        <v>0</v>
      </c>
      <c r="AR159" s="148">
        <f t="shared" si="68"/>
        <v>0</v>
      </c>
      <c r="AS159" s="148">
        <f t="shared" si="69"/>
        <v>0</v>
      </c>
      <c r="AT159" s="148">
        <f t="shared" si="55"/>
        <v>0</v>
      </c>
      <c r="AU159" s="148" t="b">
        <f t="shared" si="70"/>
        <v>0</v>
      </c>
      <c r="AV159" s="148" t="b">
        <f>AND(F159&gt;=20,F159&lt;=22,J159=※編集不可※選択項目!$E$4)</f>
        <v>0</v>
      </c>
      <c r="AW159" s="148" t="b">
        <f>AND(F159&gt;=40,F159&lt;=49,K159=※編集不可※選択項目!$F$4)</f>
        <v>0</v>
      </c>
      <c r="AX159" s="148">
        <f>IF(AND($C159&lt;&gt;"",AND(AA159&lt;&gt;※編集不可※選択項目!$L$6,AE159="")),1,0)</f>
        <v>0</v>
      </c>
      <c r="AY159" s="148">
        <f>IF(AND($H159&lt;&gt;"",AND(I159=※編集不可※選択項目!$D$4,AG159="")),1,0)</f>
        <v>0</v>
      </c>
      <c r="AZ159" s="148">
        <f t="shared" si="56"/>
        <v>0</v>
      </c>
      <c r="BA159" s="148">
        <f t="shared" si="71"/>
        <v>0</v>
      </c>
      <c r="BB159" s="148">
        <f t="shared" si="72"/>
        <v>0</v>
      </c>
      <c r="BC159" s="148">
        <f t="shared" si="57"/>
        <v>0</v>
      </c>
      <c r="BD159" s="148" t="b">
        <f t="shared" si="73"/>
        <v>1</v>
      </c>
      <c r="BE159" s="148" t="b">
        <f>AND($F159&gt;=20,$F159&lt;=22,$J159&lt;&gt;※編集不可※選択項目!$E$4)</f>
        <v>0</v>
      </c>
      <c r="BF159" s="148" t="b">
        <f>AND($F159&gt;=40,$F159&lt;=49,$K159&lt;&gt;※編集不可※選択項目!$F$4)</f>
        <v>0</v>
      </c>
      <c r="BG159" s="148" t="str">
        <f t="shared" si="74"/>
        <v/>
      </c>
      <c r="BH159" s="8">
        <f t="shared" si="75"/>
        <v>0</v>
      </c>
      <c r="BI159" s="8">
        <f t="shared" si="76"/>
        <v>0</v>
      </c>
    </row>
    <row r="160" spans="1:61" s="4" customFormat="1" ht="34.5" customHeight="1" x14ac:dyDescent="0.15">
      <c r="A160" s="74">
        <f t="shared" si="53"/>
        <v>148</v>
      </c>
      <c r="B160" s="80" t="str">
        <f t="shared" si="58"/>
        <v/>
      </c>
      <c r="C160" s="20"/>
      <c r="D160" s="21" t="str">
        <f t="shared" si="59"/>
        <v/>
      </c>
      <c r="E160" s="21" t="str">
        <f t="shared" si="60"/>
        <v/>
      </c>
      <c r="F160" s="133"/>
      <c r="G160" s="22"/>
      <c r="H160" s="22"/>
      <c r="I160" s="151"/>
      <c r="J160" s="22"/>
      <c r="K160" s="22"/>
      <c r="L160" s="22"/>
      <c r="M160" s="23"/>
      <c r="N160" s="24"/>
      <c r="O160" s="156"/>
      <c r="P160" s="24"/>
      <c r="Q160" s="156"/>
      <c r="R160" s="25" t="str">
        <f t="shared" si="61"/>
        <v/>
      </c>
      <c r="S160" s="23"/>
      <c r="T160" s="23"/>
      <c r="U160" s="26" t="str">
        <f t="shared" si="54"/>
        <v/>
      </c>
      <c r="V160" s="27"/>
      <c r="W160" s="28" t="str">
        <f t="shared" si="62"/>
        <v/>
      </c>
      <c r="X160" s="28" t="str">
        <f t="shared" si="63"/>
        <v/>
      </c>
      <c r="Y160" s="154"/>
      <c r="Z160" s="50"/>
      <c r="AA160" s="29"/>
      <c r="AB160" s="154"/>
      <c r="AC160" s="52" t="str">
        <f t="shared" si="64"/>
        <v/>
      </c>
      <c r="AD160" s="30" t="str">
        <f t="shared" si="65"/>
        <v/>
      </c>
      <c r="AE160" s="154"/>
      <c r="AF160" s="60" t="str">
        <f t="shared" si="66"/>
        <v/>
      </c>
      <c r="AG160" s="205"/>
      <c r="AH160" s="151"/>
      <c r="AI160" s="22"/>
      <c r="AJ160" s="62"/>
      <c r="AK160" s="186"/>
      <c r="AL160" s="187"/>
      <c r="AM160" s="186"/>
      <c r="AN160" s="184"/>
      <c r="AO160" s="135"/>
      <c r="AQ160" s="148">
        <f t="shared" si="67"/>
        <v>0</v>
      </c>
      <c r="AR160" s="148">
        <f t="shared" si="68"/>
        <v>0</v>
      </c>
      <c r="AS160" s="148">
        <f t="shared" si="69"/>
        <v>0</v>
      </c>
      <c r="AT160" s="148">
        <f t="shared" si="55"/>
        <v>0</v>
      </c>
      <c r="AU160" s="148" t="b">
        <f t="shared" si="70"/>
        <v>0</v>
      </c>
      <c r="AV160" s="148" t="b">
        <f>AND(F160&gt;=20,F160&lt;=22,J160=※編集不可※選択項目!$E$4)</f>
        <v>0</v>
      </c>
      <c r="AW160" s="148" t="b">
        <f>AND(F160&gt;=40,F160&lt;=49,K160=※編集不可※選択項目!$F$4)</f>
        <v>0</v>
      </c>
      <c r="AX160" s="148">
        <f>IF(AND($C160&lt;&gt;"",AND(AA160&lt;&gt;※編集不可※選択項目!$L$6,AE160="")),1,0)</f>
        <v>0</v>
      </c>
      <c r="AY160" s="148">
        <f>IF(AND($H160&lt;&gt;"",AND(I160=※編集不可※選択項目!$D$4,AG160="")),1,0)</f>
        <v>0</v>
      </c>
      <c r="AZ160" s="148">
        <f t="shared" si="56"/>
        <v>0</v>
      </c>
      <c r="BA160" s="148">
        <f t="shared" si="71"/>
        <v>0</v>
      </c>
      <c r="BB160" s="148">
        <f t="shared" si="72"/>
        <v>0</v>
      </c>
      <c r="BC160" s="148">
        <f t="shared" si="57"/>
        <v>0</v>
      </c>
      <c r="BD160" s="148" t="b">
        <f t="shared" si="73"/>
        <v>1</v>
      </c>
      <c r="BE160" s="148" t="b">
        <f>AND($F160&gt;=20,$F160&lt;=22,$J160&lt;&gt;※編集不可※選択項目!$E$4)</f>
        <v>0</v>
      </c>
      <c r="BF160" s="148" t="b">
        <f>AND($F160&gt;=40,$F160&lt;=49,$K160&lt;&gt;※編集不可※選択項目!$F$4)</f>
        <v>0</v>
      </c>
      <c r="BG160" s="148" t="str">
        <f t="shared" si="74"/>
        <v/>
      </c>
      <c r="BH160" s="8">
        <f t="shared" si="75"/>
        <v>0</v>
      </c>
      <c r="BI160" s="8">
        <f t="shared" si="76"/>
        <v>0</v>
      </c>
    </row>
    <row r="161" spans="1:61" s="4" customFormat="1" ht="34.5" customHeight="1" x14ac:dyDescent="0.15">
      <c r="A161" s="74">
        <f t="shared" si="53"/>
        <v>149</v>
      </c>
      <c r="B161" s="80" t="str">
        <f t="shared" si="58"/>
        <v/>
      </c>
      <c r="C161" s="20"/>
      <c r="D161" s="21" t="str">
        <f t="shared" si="59"/>
        <v/>
      </c>
      <c r="E161" s="21" t="str">
        <f t="shared" si="60"/>
        <v/>
      </c>
      <c r="F161" s="133"/>
      <c r="G161" s="22"/>
      <c r="H161" s="22"/>
      <c r="I161" s="151"/>
      <c r="J161" s="22"/>
      <c r="K161" s="22"/>
      <c r="L161" s="22"/>
      <c r="M161" s="23"/>
      <c r="N161" s="24"/>
      <c r="O161" s="156"/>
      <c r="P161" s="24"/>
      <c r="Q161" s="156"/>
      <c r="R161" s="25" t="str">
        <f t="shared" si="61"/>
        <v/>
      </c>
      <c r="S161" s="23"/>
      <c r="T161" s="23"/>
      <c r="U161" s="26" t="str">
        <f t="shared" si="54"/>
        <v/>
      </c>
      <c r="V161" s="27"/>
      <c r="W161" s="28" t="str">
        <f t="shared" si="62"/>
        <v/>
      </c>
      <c r="X161" s="28" t="str">
        <f t="shared" si="63"/>
        <v/>
      </c>
      <c r="Y161" s="154"/>
      <c r="Z161" s="50"/>
      <c r="AA161" s="29"/>
      <c r="AB161" s="154"/>
      <c r="AC161" s="52" t="str">
        <f t="shared" si="64"/>
        <v/>
      </c>
      <c r="AD161" s="30" t="str">
        <f t="shared" si="65"/>
        <v/>
      </c>
      <c r="AE161" s="154"/>
      <c r="AF161" s="60" t="str">
        <f t="shared" si="66"/>
        <v/>
      </c>
      <c r="AG161" s="205"/>
      <c r="AH161" s="151"/>
      <c r="AI161" s="22"/>
      <c r="AJ161" s="62"/>
      <c r="AK161" s="186"/>
      <c r="AL161" s="187"/>
      <c r="AM161" s="186"/>
      <c r="AN161" s="184"/>
      <c r="AO161" s="135"/>
      <c r="AQ161" s="148">
        <f t="shared" si="67"/>
        <v>0</v>
      </c>
      <c r="AR161" s="148">
        <f t="shared" si="68"/>
        <v>0</v>
      </c>
      <c r="AS161" s="148">
        <f t="shared" si="69"/>
        <v>0</v>
      </c>
      <c r="AT161" s="148">
        <f t="shared" si="55"/>
        <v>0</v>
      </c>
      <c r="AU161" s="148" t="b">
        <f t="shared" si="70"/>
        <v>0</v>
      </c>
      <c r="AV161" s="148" t="b">
        <f>AND(F161&gt;=20,F161&lt;=22,J161=※編集不可※選択項目!$E$4)</f>
        <v>0</v>
      </c>
      <c r="AW161" s="148" t="b">
        <f>AND(F161&gt;=40,F161&lt;=49,K161=※編集不可※選択項目!$F$4)</f>
        <v>0</v>
      </c>
      <c r="AX161" s="148">
        <f>IF(AND($C161&lt;&gt;"",AND(AA161&lt;&gt;※編集不可※選択項目!$L$6,AE161="")),1,0)</f>
        <v>0</v>
      </c>
      <c r="AY161" s="148">
        <f>IF(AND($H161&lt;&gt;"",AND(I161=※編集不可※選択項目!$D$4,AG161="")),1,0)</f>
        <v>0</v>
      </c>
      <c r="AZ161" s="148">
        <f t="shared" si="56"/>
        <v>0</v>
      </c>
      <c r="BA161" s="148">
        <f t="shared" si="71"/>
        <v>0</v>
      </c>
      <c r="BB161" s="148">
        <f t="shared" si="72"/>
        <v>0</v>
      </c>
      <c r="BC161" s="148">
        <f t="shared" si="57"/>
        <v>0</v>
      </c>
      <c r="BD161" s="148" t="b">
        <f t="shared" si="73"/>
        <v>1</v>
      </c>
      <c r="BE161" s="148" t="b">
        <f>AND($F161&gt;=20,$F161&lt;=22,$J161&lt;&gt;※編集不可※選択項目!$E$4)</f>
        <v>0</v>
      </c>
      <c r="BF161" s="148" t="b">
        <f>AND($F161&gt;=40,$F161&lt;=49,$K161&lt;&gt;※編集不可※選択項目!$F$4)</f>
        <v>0</v>
      </c>
      <c r="BG161" s="148" t="str">
        <f t="shared" si="74"/>
        <v/>
      </c>
      <c r="BH161" s="8">
        <f t="shared" si="75"/>
        <v>0</v>
      </c>
      <c r="BI161" s="8">
        <f t="shared" si="76"/>
        <v>0</v>
      </c>
    </row>
    <row r="162" spans="1:61" s="4" customFormat="1" ht="34.5" customHeight="1" x14ac:dyDescent="0.15">
      <c r="A162" s="74">
        <f t="shared" si="53"/>
        <v>150</v>
      </c>
      <c r="B162" s="80" t="str">
        <f t="shared" si="58"/>
        <v/>
      </c>
      <c r="C162" s="20"/>
      <c r="D162" s="21" t="str">
        <f t="shared" si="59"/>
        <v/>
      </c>
      <c r="E162" s="21" t="str">
        <f t="shared" si="60"/>
        <v/>
      </c>
      <c r="F162" s="133"/>
      <c r="G162" s="22"/>
      <c r="H162" s="22"/>
      <c r="I162" s="151"/>
      <c r="J162" s="22"/>
      <c r="K162" s="22"/>
      <c r="L162" s="22"/>
      <c r="M162" s="23"/>
      <c r="N162" s="24"/>
      <c r="O162" s="156"/>
      <c r="P162" s="24"/>
      <c r="Q162" s="156"/>
      <c r="R162" s="25" t="str">
        <f t="shared" si="61"/>
        <v/>
      </c>
      <c r="S162" s="23"/>
      <c r="T162" s="23"/>
      <c r="U162" s="26" t="str">
        <f t="shared" si="54"/>
        <v/>
      </c>
      <c r="V162" s="27"/>
      <c r="W162" s="28" t="str">
        <f t="shared" si="62"/>
        <v/>
      </c>
      <c r="X162" s="28" t="str">
        <f t="shared" si="63"/>
        <v/>
      </c>
      <c r="Y162" s="154"/>
      <c r="Z162" s="50"/>
      <c r="AA162" s="29"/>
      <c r="AB162" s="154"/>
      <c r="AC162" s="52" t="str">
        <f t="shared" si="64"/>
        <v/>
      </c>
      <c r="AD162" s="30" t="str">
        <f t="shared" si="65"/>
        <v/>
      </c>
      <c r="AE162" s="154"/>
      <c r="AF162" s="60" t="str">
        <f t="shared" si="66"/>
        <v/>
      </c>
      <c r="AG162" s="205"/>
      <c r="AH162" s="151"/>
      <c r="AI162" s="22"/>
      <c r="AJ162" s="62"/>
      <c r="AK162" s="186"/>
      <c r="AL162" s="187"/>
      <c r="AM162" s="186"/>
      <c r="AN162" s="184"/>
      <c r="AO162" s="135"/>
      <c r="AQ162" s="148">
        <f t="shared" si="67"/>
        <v>0</v>
      </c>
      <c r="AR162" s="148">
        <f t="shared" si="68"/>
        <v>0</v>
      </c>
      <c r="AS162" s="148">
        <f t="shared" si="69"/>
        <v>0</v>
      </c>
      <c r="AT162" s="148">
        <f t="shared" si="55"/>
        <v>0</v>
      </c>
      <c r="AU162" s="148" t="b">
        <f t="shared" si="70"/>
        <v>0</v>
      </c>
      <c r="AV162" s="148" t="b">
        <f>AND(F162&gt;=20,F162&lt;=22,J162=※編集不可※選択項目!$E$4)</f>
        <v>0</v>
      </c>
      <c r="AW162" s="148" t="b">
        <f>AND(F162&gt;=40,F162&lt;=49,K162=※編集不可※選択項目!$F$4)</f>
        <v>0</v>
      </c>
      <c r="AX162" s="148">
        <f>IF(AND($C162&lt;&gt;"",AND(AA162&lt;&gt;※編集不可※選択項目!$L$6,AE162="")),1,0)</f>
        <v>0</v>
      </c>
      <c r="AY162" s="148">
        <f>IF(AND($H162&lt;&gt;"",AND(I162=※編集不可※選択項目!$D$4,AG162="")),1,0)</f>
        <v>0</v>
      </c>
      <c r="AZ162" s="148">
        <f t="shared" si="56"/>
        <v>0</v>
      </c>
      <c r="BA162" s="148">
        <f t="shared" si="71"/>
        <v>0</v>
      </c>
      <c r="BB162" s="148">
        <f t="shared" si="72"/>
        <v>0</v>
      </c>
      <c r="BC162" s="148">
        <f t="shared" si="57"/>
        <v>0</v>
      </c>
      <c r="BD162" s="148" t="b">
        <f t="shared" si="73"/>
        <v>1</v>
      </c>
      <c r="BE162" s="148" t="b">
        <f>AND($F162&gt;=20,$F162&lt;=22,$J162&lt;&gt;※編集不可※選択項目!$E$4)</f>
        <v>0</v>
      </c>
      <c r="BF162" s="148" t="b">
        <f>AND($F162&gt;=40,$F162&lt;=49,$K162&lt;&gt;※編集不可※選択項目!$F$4)</f>
        <v>0</v>
      </c>
      <c r="BG162" s="148" t="str">
        <f t="shared" si="74"/>
        <v/>
      </c>
      <c r="BH162" s="8">
        <f t="shared" si="75"/>
        <v>0</v>
      </c>
      <c r="BI162" s="8">
        <f t="shared" si="76"/>
        <v>0</v>
      </c>
    </row>
    <row r="163" spans="1:61" s="4" customFormat="1" ht="34.5" customHeight="1" x14ac:dyDescent="0.15">
      <c r="A163" s="74">
        <f t="shared" si="53"/>
        <v>151</v>
      </c>
      <c r="B163" s="80" t="str">
        <f t="shared" si="58"/>
        <v/>
      </c>
      <c r="C163" s="20"/>
      <c r="D163" s="21" t="str">
        <f t="shared" si="59"/>
        <v/>
      </c>
      <c r="E163" s="21" t="str">
        <f t="shared" si="60"/>
        <v/>
      </c>
      <c r="F163" s="133"/>
      <c r="G163" s="22"/>
      <c r="H163" s="22"/>
      <c r="I163" s="151"/>
      <c r="J163" s="22"/>
      <c r="K163" s="22"/>
      <c r="L163" s="22"/>
      <c r="M163" s="23"/>
      <c r="N163" s="24"/>
      <c r="O163" s="156"/>
      <c r="P163" s="24"/>
      <c r="Q163" s="156"/>
      <c r="R163" s="25" t="str">
        <f t="shared" si="61"/>
        <v/>
      </c>
      <c r="S163" s="23"/>
      <c r="T163" s="23"/>
      <c r="U163" s="26" t="str">
        <f t="shared" si="54"/>
        <v/>
      </c>
      <c r="V163" s="27"/>
      <c r="W163" s="28" t="str">
        <f t="shared" si="62"/>
        <v/>
      </c>
      <c r="X163" s="28" t="str">
        <f t="shared" si="63"/>
        <v/>
      </c>
      <c r="Y163" s="154"/>
      <c r="Z163" s="50"/>
      <c r="AA163" s="29"/>
      <c r="AB163" s="154"/>
      <c r="AC163" s="52" t="str">
        <f t="shared" si="64"/>
        <v/>
      </c>
      <c r="AD163" s="30" t="str">
        <f t="shared" si="65"/>
        <v/>
      </c>
      <c r="AE163" s="154"/>
      <c r="AF163" s="60" t="str">
        <f t="shared" si="66"/>
        <v/>
      </c>
      <c r="AG163" s="205"/>
      <c r="AH163" s="151"/>
      <c r="AI163" s="22"/>
      <c r="AJ163" s="62"/>
      <c r="AK163" s="186"/>
      <c r="AL163" s="187"/>
      <c r="AM163" s="186"/>
      <c r="AN163" s="184"/>
      <c r="AO163" s="135"/>
      <c r="AQ163" s="148">
        <f t="shared" si="67"/>
        <v>0</v>
      </c>
      <c r="AR163" s="148">
        <f t="shared" si="68"/>
        <v>0</v>
      </c>
      <c r="AS163" s="148">
        <f t="shared" si="69"/>
        <v>0</v>
      </c>
      <c r="AT163" s="148">
        <f t="shared" si="55"/>
        <v>0</v>
      </c>
      <c r="AU163" s="148" t="b">
        <f t="shared" si="70"/>
        <v>0</v>
      </c>
      <c r="AV163" s="148" t="b">
        <f>AND(F163&gt;=20,F163&lt;=22,J163=※編集不可※選択項目!$E$4)</f>
        <v>0</v>
      </c>
      <c r="AW163" s="148" t="b">
        <f>AND(F163&gt;=40,F163&lt;=49,K163=※編集不可※選択項目!$F$4)</f>
        <v>0</v>
      </c>
      <c r="AX163" s="148">
        <f>IF(AND($C163&lt;&gt;"",AND(AA163&lt;&gt;※編集不可※選択項目!$L$6,AE163="")),1,0)</f>
        <v>0</v>
      </c>
      <c r="AY163" s="148">
        <f>IF(AND($H163&lt;&gt;"",AND(I163=※編集不可※選択項目!$D$4,AG163="")),1,0)</f>
        <v>0</v>
      </c>
      <c r="AZ163" s="148">
        <f t="shared" si="56"/>
        <v>0</v>
      </c>
      <c r="BA163" s="148">
        <f t="shared" si="71"/>
        <v>0</v>
      </c>
      <c r="BB163" s="148">
        <f t="shared" si="72"/>
        <v>0</v>
      </c>
      <c r="BC163" s="148">
        <f t="shared" si="57"/>
        <v>0</v>
      </c>
      <c r="BD163" s="148" t="b">
        <f t="shared" si="73"/>
        <v>1</v>
      </c>
      <c r="BE163" s="148" t="b">
        <f>AND($F163&gt;=20,$F163&lt;=22,$J163&lt;&gt;※編集不可※選択項目!$E$4)</f>
        <v>0</v>
      </c>
      <c r="BF163" s="148" t="b">
        <f>AND($F163&gt;=40,$F163&lt;=49,$K163&lt;&gt;※編集不可※選択項目!$F$4)</f>
        <v>0</v>
      </c>
      <c r="BG163" s="148" t="str">
        <f t="shared" si="74"/>
        <v/>
      </c>
      <c r="BH163" s="8">
        <f t="shared" si="75"/>
        <v>0</v>
      </c>
      <c r="BI163" s="8">
        <f t="shared" si="76"/>
        <v>0</v>
      </c>
    </row>
    <row r="164" spans="1:61" s="4" customFormat="1" ht="34.5" customHeight="1" x14ac:dyDescent="0.15">
      <c r="A164" s="74">
        <f t="shared" si="53"/>
        <v>152</v>
      </c>
      <c r="B164" s="80" t="str">
        <f t="shared" si="58"/>
        <v/>
      </c>
      <c r="C164" s="20"/>
      <c r="D164" s="21" t="str">
        <f t="shared" si="59"/>
        <v/>
      </c>
      <c r="E164" s="21" t="str">
        <f t="shared" si="60"/>
        <v/>
      </c>
      <c r="F164" s="133"/>
      <c r="G164" s="22"/>
      <c r="H164" s="22"/>
      <c r="I164" s="151"/>
      <c r="J164" s="22"/>
      <c r="K164" s="22"/>
      <c r="L164" s="22"/>
      <c r="M164" s="23"/>
      <c r="N164" s="24"/>
      <c r="O164" s="156"/>
      <c r="P164" s="24"/>
      <c r="Q164" s="156"/>
      <c r="R164" s="25" t="str">
        <f t="shared" si="61"/>
        <v/>
      </c>
      <c r="S164" s="23"/>
      <c r="T164" s="23"/>
      <c r="U164" s="26" t="str">
        <f t="shared" si="54"/>
        <v/>
      </c>
      <c r="V164" s="27"/>
      <c r="W164" s="28" t="str">
        <f t="shared" si="62"/>
        <v/>
      </c>
      <c r="X164" s="28" t="str">
        <f t="shared" si="63"/>
        <v/>
      </c>
      <c r="Y164" s="154"/>
      <c r="Z164" s="50"/>
      <c r="AA164" s="29"/>
      <c r="AB164" s="154"/>
      <c r="AC164" s="52" t="str">
        <f t="shared" si="64"/>
        <v/>
      </c>
      <c r="AD164" s="30" t="str">
        <f t="shared" si="65"/>
        <v/>
      </c>
      <c r="AE164" s="154"/>
      <c r="AF164" s="60" t="str">
        <f t="shared" si="66"/>
        <v/>
      </c>
      <c r="AG164" s="205"/>
      <c r="AH164" s="151"/>
      <c r="AI164" s="22"/>
      <c r="AJ164" s="62"/>
      <c r="AK164" s="186"/>
      <c r="AL164" s="187"/>
      <c r="AM164" s="186"/>
      <c r="AN164" s="184"/>
      <c r="AO164" s="135"/>
      <c r="AQ164" s="148">
        <f t="shared" si="67"/>
        <v>0</v>
      </c>
      <c r="AR164" s="148">
        <f t="shared" si="68"/>
        <v>0</v>
      </c>
      <c r="AS164" s="148">
        <f t="shared" si="69"/>
        <v>0</v>
      </c>
      <c r="AT164" s="148">
        <f t="shared" si="55"/>
        <v>0</v>
      </c>
      <c r="AU164" s="148" t="b">
        <f t="shared" si="70"/>
        <v>0</v>
      </c>
      <c r="AV164" s="148" t="b">
        <f>AND(F164&gt;=20,F164&lt;=22,J164=※編集不可※選択項目!$E$4)</f>
        <v>0</v>
      </c>
      <c r="AW164" s="148" t="b">
        <f>AND(F164&gt;=40,F164&lt;=49,K164=※編集不可※選択項目!$F$4)</f>
        <v>0</v>
      </c>
      <c r="AX164" s="148">
        <f>IF(AND($C164&lt;&gt;"",AND(AA164&lt;&gt;※編集不可※選択項目!$L$6,AE164="")),1,0)</f>
        <v>0</v>
      </c>
      <c r="AY164" s="148">
        <f>IF(AND($H164&lt;&gt;"",AND(I164=※編集不可※選択項目!$D$4,AG164="")),1,0)</f>
        <v>0</v>
      </c>
      <c r="AZ164" s="148">
        <f t="shared" si="56"/>
        <v>0</v>
      </c>
      <c r="BA164" s="148">
        <f t="shared" si="71"/>
        <v>0</v>
      </c>
      <c r="BB164" s="148">
        <f t="shared" si="72"/>
        <v>0</v>
      </c>
      <c r="BC164" s="148">
        <f t="shared" si="57"/>
        <v>0</v>
      </c>
      <c r="BD164" s="148" t="b">
        <f t="shared" si="73"/>
        <v>1</v>
      </c>
      <c r="BE164" s="148" t="b">
        <f>AND($F164&gt;=20,$F164&lt;=22,$J164&lt;&gt;※編集不可※選択項目!$E$4)</f>
        <v>0</v>
      </c>
      <c r="BF164" s="148" t="b">
        <f>AND($F164&gt;=40,$F164&lt;=49,$K164&lt;&gt;※編集不可※選択項目!$F$4)</f>
        <v>0</v>
      </c>
      <c r="BG164" s="148" t="str">
        <f t="shared" si="74"/>
        <v/>
      </c>
      <c r="BH164" s="8">
        <f t="shared" si="75"/>
        <v>0</v>
      </c>
      <c r="BI164" s="8">
        <f t="shared" si="76"/>
        <v>0</v>
      </c>
    </row>
    <row r="165" spans="1:61" s="4" customFormat="1" ht="34.5" customHeight="1" x14ac:dyDescent="0.15">
      <c r="A165" s="74">
        <f t="shared" si="53"/>
        <v>153</v>
      </c>
      <c r="B165" s="80" t="str">
        <f t="shared" si="58"/>
        <v/>
      </c>
      <c r="C165" s="20"/>
      <c r="D165" s="21" t="str">
        <f t="shared" si="59"/>
        <v/>
      </c>
      <c r="E165" s="21" t="str">
        <f t="shared" si="60"/>
        <v/>
      </c>
      <c r="F165" s="133"/>
      <c r="G165" s="22"/>
      <c r="H165" s="22"/>
      <c r="I165" s="151"/>
      <c r="J165" s="22"/>
      <c r="K165" s="22"/>
      <c r="L165" s="22"/>
      <c r="M165" s="23"/>
      <c r="N165" s="24"/>
      <c r="O165" s="156"/>
      <c r="P165" s="24"/>
      <c r="Q165" s="156"/>
      <c r="R165" s="25" t="str">
        <f t="shared" si="61"/>
        <v/>
      </c>
      <c r="S165" s="23"/>
      <c r="T165" s="23"/>
      <c r="U165" s="26" t="str">
        <f t="shared" si="54"/>
        <v/>
      </c>
      <c r="V165" s="27"/>
      <c r="W165" s="28" t="str">
        <f t="shared" si="62"/>
        <v/>
      </c>
      <c r="X165" s="28" t="str">
        <f t="shared" si="63"/>
        <v/>
      </c>
      <c r="Y165" s="154"/>
      <c r="Z165" s="50"/>
      <c r="AA165" s="29"/>
      <c r="AB165" s="154"/>
      <c r="AC165" s="52" t="str">
        <f t="shared" si="64"/>
        <v/>
      </c>
      <c r="AD165" s="30" t="str">
        <f t="shared" si="65"/>
        <v/>
      </c>
      <c r="AE165" s="154"/>
      <c r="AF165" s="60" t="str">
        <f t="shared" si="66"/>
        <v/>
      </c>
      <c r="AG165" s="205"/>
      <c r="AH165" s="151"/>
      <c r="AI165" s="22"/>
      <c r="AJ165" s="62"/>
      <c r="AK165" s="186"/>
      <c r="AL165" s="187"/>
      <c r="AM165" s="186"/>
      <c r="AN165" s="184"/>
      <c r="AO165" s="135"/>
      <c r="AQ165" s="148">
        <f t="shared" si="67"/>
        <v>0</v>
      </c>
      <c r="AR165" s="148">
        <f t="shared" si="68"/>
        <v>0</v>
      </c>
      <c r="AS165" s="148">
        <f t="shared" si="69"/>
        <v>0</v>
      </c>
      <c r="AT165" s="148">
        <f t="shared" si="55"/>
        <v>0</v>
      </c>
      <c r="AU165" s="148" t="b">
        <f t="shared" si="70"/>
        <v>0</v>
      </c>
      <c r="AV165" s="148" t="b">
        <f>AND(F165&gt;=20,F165&lt;=22,J165=※編集不可※選択項目!$E$4)</f>
        <v>0</v>
      </c>
      <c r="AW165" s="148" t="b">
        <f>AND(F165&gt;=40,F165&lt;=49,K165=※編集不可※選択項目!$F$4)</f>
        <v>0</v>
      </c>
      <c r="AX165" s="148">
        <f>IF(AND($C165&lt;&gt;"",AND(AA165&lt;&gt;※編集不可※選択項目!$L$6,AE165="")),1,0)</f>
        <v>0</v>
      </c>
      <c r="AY165" s="148">
        <f>IF(AND($H165&lt;&gt;"",AND(I165=※編集不可※選択項目!$D$4,AG165="")),1,0)</f>
        <v>0</v>
      </c>
      <c r="AZ165" s="148">
        <f t="shared" si="56"/>
        <v>0</v>
      </c>
      <c r="BA165" s="148">
        <f t="shared" si="71"/>
        <v>0</v>
      </c>
      <c r="BB165" s="148">
        <f t="shared" si="72"/>
        <v>0</v>
      </c>
      <c r="BC165" s="148">
        <f t="shared" si="57"/>
        <v>0</v>
      </c>
      <c r="BD165" s="148" t="b">
        <f t="shared" si="73"/>
        <v>1</v>
      </c>
      <c r="BE165" s="148" t="b">
        <f>AND($F165&gt;=20,$F165&lt;=22,$J165&lt;&gt;※編集不可※選択項目!$E$4)</f>
        <v>0</v>
      </c>
      <c r="BF165" s="148" t="b">
        <f>AND($F165&gt;=40,$F165&lt;=49,$K165&lt;&gt;※編集不可※選択項目!$F$4)</f>
        <v>0</v>
      </c>
      <c r="BG165" s="148" t="str">
        <f t="shared" si="74"/>
        <v/>
      </c>
      <c r="BH165" s="8">
        <f t="shared" si="75"/>
        <v>0</v>
      </c>
      <c r="BI165" s="8">
        <f t="shared" si="76"/>
        <v>0</v>
      </c>
    </row>
    <row r="166" spans="1:61" s="4" customFormat="1" ht="34.5" customHeight="1" x14ac:dyDescent="0.15">
      <c r="A166" s="74">
        <f t="shared" si="53"/>
        <v>154</v>
      </c>
      <c r="B166" s="80" t="str">
        <f t="shared" si="58"/>
        <v/>
      </c>
      <c r="C166" s="20"/>
      <c r="D166" s="21" t="str">
        <f t="shared" si="59"/>
        <v/>
      </c>
      <c r="E166" s="21" t="str">
        <f t="shared" si="60"/>
        <v/>
      </c>
      <c r="F166" s="133"/>
      <c r="G166" s="22"/>
      <c r="H166" s="22"/>
      <c r="I166" s="151"/>
      <c r="J166" s="22"/>
      <c r="K166" s="22"/>
      <c r="L166" s="22"/>
      <c r="M166" s="23"/>
      <c r="N166" s="24"/>
      <c r="O166" s="156"/>
      <c r="P166" s="24"/>
      <c r="Q166" s="156"/>
      <c r="R166" s="25" t="str">
        <f t="shared" si="61"/>
        <v/>
      </c>
      <c r="S166" s="23"/>
      <c r="T166" s="23"/>
      <c r="U166" s="26" t="str">
        <f t="shared" si="54"/>
        <v/>
      </c>
      <c r="V166" s="27"/>
      <c r="W166" s="28" t="str">
        <f t="shared" si="62"/>
        <v/>
      </c>
      <c r="X166" s="28" t="str">
        <f t="shared" si="63"/>
        <v/>
      </c>
      <c r="Y166" s="154"/>
      <c r="Z166" s="50"/>
      <c r="AA166" s="29"/>
      <c r="AB166" s="154"/>
      <c r="AC166" s="52" t="str">
        <f t="shared" si="64"/>
        <v/>
      </c>
      <c r="AD166" s="30" t="str">
        <f t="shared" si="65"/>
        <v/>
      </c>
      <c r="AE166" s="154"/>
      <c r="AF166" s="60" t="str">
        <f t="shared" si="66"/>
        <v/>
      </c>
      <c r="AG166" s="205"/>
      <c r="AH166" s="151"/>
      <c r="AI166" s="22"/>
      <c r="AJ166" s="62"/>
      <c r="AK166" s="186"/>
      <c r="AL166" s="187"/>
      <c r="AM166" s="186"/>
      <c r="AN166" s="184"/>
      <c r="AO166" s="135"/>
      <c r="AQ166" s="148">
        <f t="shared" si="67"/>
        <v>0</v>
      </c>
      <c r="AR166" s="148">
        <f t="shared" si="68"/>
        <v>0</v>
      </c>
      <c r="AS166" s="148">
        <f t="shared" si="69"/>
        <v>0</v>
      </c>
      <c r="AT166" s="148">
        <f t="shared" si="55"/>
        <v>0</v>
      </c>
      <c r="AU166" s="148" t="b">
        <f t="shared" si="70"/>
        <v>0</v>
      </c>
      <c r="AV166" s="148" t="b">
        <f>AND(F166&gt;=20,F166&lt;=22,J166=※編集不可※選択項目!$E$4)</f>
        <v>0</v>
      </c>
      <c r="AW166" s="148" t="b">
        <f>AND(F166&gt;=40,F166&lt;=49,K166=※編集不可※選択項目!$F$4)</f>
        <v>0</v>
      </c>
      <c r="AX166" s="148">
        <f>IF(AND($C166&lt;&gt;"",AND(AA166&lt;&gt;※編集不可※選択項目!$L$6,AE166="")),1,0)</f>
        <v>0</v>
      </c>
      <c r="AY166" s="148">
        <f>IF(AND($H166&lt;&gt;"",AND(I166=※編集不可※選択項目!$D$4,AG166="")),1,0)</f>
        <v>0</v>
      </c>
      <c r="AZ166" s="148">
        <f t="shared" si="56"/>
        <v>0</v>
      </c>
      <c r="BA166" s="148">
        <f t="shared" si="71"/>
        <v>0</v>
      </c>
      <c r="BB166" s="148">
        <f t="shared" si="72"/>
        <v>0</v>
      </c>
      <c r="BC166" s="148">
        <f t="shared" si="57"/>
        <v>0</v>
      </c>
      <c r="BD166" s="148" t="b">
        <f t="shared" si="73"/>
        <v>1</v>
      </c>
      <c r="BE166" s="148" t="b">
        <f>AND($F166&gt;=20,$F166&lt;=22,$J166&lt;&gt;※編集不可※選択項目!$E$4)</f>
        <v>0</v>
      </c>
      <c r="BF166" s="148" t="b">
        <f>AND($F166&gt;=40,$F166&lt;=49,$K166&lt;&gt;※編集不可※選択項目!$F$4)</f>
        <v>0</v>
      </c>
      <c r="BG166" s="148" t="str">
        <f t="shared" si="74"/>
        <v/>
      </c>
      <c r="BH166" s="8">
        <f t="shared" si="75"/>
        <v>0</v>
      </c>
      <c r="BI166" s="8">
        <f t="shared" si="76"/>
        <v>0</v>
      </c>
    </row>
    <row r="167" spans="1:61" s="4" customFormat="1" ht="34.5" customHeight="1" x14ac:dyDescent="0.15">
      <c r="A167" s="74">
        <f t="shared" si="53"/>
        <v>155</v>
      </c>
      <c r="B167" s="80" t="str">
        <f t="shared" si="58"/>
        <v/>
      </c>
      <c r="C167" s="20"/>
      <c r="D167" s="21" t="str">
        <f t="shared" si="59"/>
        <v/>
      </c>
      <c r="E167" s="21" t="str">
        <f t="shared" si="60"/>
        <v/>
      </c>
      <c r="F167" s="133"/>
      <c r="G167" s="22"/>
      <c r="H167" s="22"/>
      <c r="I167" s="151"/>
      <c r="J167" s="22"/>
      <c r="K167" s="22"/>
      <c r="L167" s="22"/>
      <c r="M167" s="23"/>
      <c r="N167" s="24"/>
      <c r="O167" s="156"/>
      <c r="P167" s="24"/>
      <c r="Q167" s="156"/>
      <c r="R167" s="25" t="str">
        <f t="shared" si="61"/>
        <v/>
      </c>
      <c r="S167" s="23"/>
      <c r="T167" s="23"/>
      <c r="U167" s="26" t="str">
        <f t="shared" si="54"/>
        <v/>
      </c>
      <c r="V167" s="27"/>
      <c r="W167" s="28" t="str">
        <f t="shared" si="62"/>
        <v/>
      </c>
      <c r="X167" s="28" t="str">
        <f t="shared" si="63"/>
        <v/>
      </c>
      <c r="Y167" s="154"/>
      <c r="Z167" s="50"/>
      <c r="AA167" s="29"/>
      <c r="AB167" s="154"/>
      <c r="AC167" s="52" t="str">
        <f t="shared" si="64"/>
        <v/>
      </c>
      <c r="AD167" s="30" t="str">
        <f t="shared" si="65"/>
        <v/>
      </c>
      <c r="AE167" s="154"/>
      <c r="AF167" s="60" t="str">
        <f t="shared" si="66"/>
        <v/>
      </c>
      <c r="AG167" s="205"/>
      <c r="AH167" s="151"/>
      <c r="AI167" s="22"/>
      <c r="AJ167" s="62"/>
      <c r="AK167" s="186"/>
      <c r="AL167" s="187"/>
      <c r="AM167" s="186"/>
      <c r="AN167" s="184"/>
      <c r="AO167" s="135"/>
      <c r="AQ167" s="148">
        <f t="shared" si="67"/>
        <v>0</v>
      </c>
      <c r="AR167" s="148">
        <f t="shared" si="68"/>
        <v>0</v>
      </c>
      <c r="AS167" s="148">
        <f t="shared" si="69"/>
        <v>0</v>
      </c>
      <c r="AT167" s="148">
        <f t="shared" si="55"/>
        <v>0</v>
      </c>
      <c r="AU167" s="148" t="b">
        <f t="shared" si="70"/>
        <v>0</v>
      </c>
      <c r="AV167" s="148" t="b">
        <f>AND(F167&gt;=20,F167&lt;=22,J167=※編集不可※選択項目!$E$4)</f>
        <v>0</v>
      </c>
      <c r="AW167" s="148" t="b">
        <f>AND(F167&gt;=40,F167&lt;=49,K167=※編集不可※選択項目!$F$4)</f>
        <v>0</v>
      </c>
      <c r="AX167" s="148">
        <f>IF(AND($C167&lt;&gt;"",AND(AA167&lt;&gt;※編集不可※選択項目!$L$6,AE167="")),1,0)</f>
        <v>0</v>
      </c>
      <c r="AY167" s="148">
        <f>IF(AND($H167&lt;&gt;"",AND(I167=※編集不可※選択項目!$D$4,AG167="")),1,0)</f>
        <v>0</v>
      </c>
      <c r="AZ167" s="148">
        <f t="shared" si="56"/>
        <v>0</v>
      </c>
      <c r="BA167" s="148">
        <f t="shared" si="71"/>
        <v>0</v>
      </c>
      <c r="BB167" s="148">
        <f t="shared" si="72"/>
        <v>0</v>
      </c>
      <c r="BC167" s="148">
        <f t="shared" si="57"/>
        <v>0</v>
      </c>
      <c r="BD167" s="148" t="b">
        <f t="shared" si="73"/>
        <v>1</v>
      </c>
      <c r="BE167" s="148" t="b">
        <f>AND($F167&gt;=20,$F167&lt;=22,$J167&lt;&gt;※編集不可※選択項目!$E$4)</f>
        <v>0</v>
      </c>
      <c r="BF167" s="148" t="b">
        <f>AND($F167&gt;=40,$F167&lt;=49,$K167&lt;&gt;※編集不可※選択項目!$F$4)</f>
        <v>0</v>
      </c>
      <c r="BG167" s="148" t="str">
        <f t="shared" si="74"/>
        <v/>
      </c>
      <c r="BH167" s="8">
        <f t="shared" si="75"/>
        <v>0</v>
      </c>
      <c r="BI167" s="8">
        <f t="shared" si="76"/>
        <v>0</v>
      </c>
    </row>
    <row r="168" spans="1:61" s="4" customFormat="1" ht="34.5" customHeight="1" x14ac:dyDescent="0.15">
      <c r="A168" s="74">
        <f t="shared" si="53"/>
        <v>156</v>
      </c>
      <c r="B168" s="80" t="str">
        <f t="shared" si="58"/>
        <v/>
      </c>
      <c r="C168" s="20"/>
      <c r="D168" s="21" t="str">
        <f t="shared" si="59"/>
        <v/>
      </c>
      <c r="E168" s="21" t="str">
        <f t="shared" si="60"/>
        <v/>
      </c>
      <c r="F168" s="133"/>
      <c r="G168" s="22"/>
      <c r="H168" s="22"/>
      <c r="I168" s="151"/>
      <c r="J168" s="22"/>
      <c r="K168" s="22"/>
      <c r="L168" s="22"/>
      <c r="M168" s="23"/>
      <c r="N168" s="24"/>
      <c r="O168" s="156"/>
      <c r="P168" s="24"/>
      <c r="Q168" s="156"/>
      <c r="R168" s="25" t="str">
        <f t="shared" si="61"/>
        <v/>
      </c>
      <c r="S168" s="23"/>
      <c r="T168" s="23"/>
      <c r="U168" s="26" t="str">
        <f t="shared" si="54"/>
        <v/>
      </c>
      <c r="V168" s="27"/>
      <c r="W168" s="28" t="str">
        <f t="shared" si="62"/>
        <v/>
      </c>
      <c r="X168" s="28" t="str">
        <f t="shared" si="63"/>
        <v/>
      </c>
      <c r="Y168" s="154"/>
      <c r="Z168" s="50"/>
      <c r="AA168" s="29"/>
      <c r="AB168" s="154"/>
      <c r="AC168" s="52" t="str">
        <f t="shared" si="64"/>
        <v/>
      </c>
      <c r="AD168" s="30" t="str">
        <f t="shared" si="65"/>
        <v/>
      </c>
      <c r="AE168" s="154"/>
      <c r="AF168" s="60" t="str">
        <f t="shared" si="66"/>
        <v/>
      </c>
      <c r="AG168" s="205"/>
      <c r="AH168" s="151"/>
      <c r="AI168" s="22"/>
      <c r="AJ168" s="62"/>
      <c r="AK168" s="186"/>
      <c r="AL168" s="187"/>
      <c r="AM168" s="186"/>
      <c r="AN168" s="184"/>
      <c r="AO168" s="135"/>
      <c r="AQ168" s="148">
        <f t="shared" si="67"/>
        <v>0</v>
      </c>
      <c r="AR168" s="148">
        <f t="shared" si="68"/>
        <v>0</v>
      </c>
      <c r="AS168" s="148">
        <f t="shared" si="69"/>
        <v>0</v>
      </c>
      <c r="AT168" s="148">
        <f t="shared" si="55"/>
        <v>0</v>
      </c>
      <c r="AU168" s="148" t="b">
        <f t="shared" si="70"/>
        <v>0</v>
      </c>
      <c r="AV168" s="148" t="b">
        <f>AND(F168&gt;=20,F168&lt;=22,J168=※編集不可※選択項目!$E$4)</f>
        <v>0</v>
      </c>
      <c r="AW168" s="148" t="b">
        <f>AND(F168&gt;=40,F168&lt;=49,K168=※編集不可※選択項目!$F$4)</f>
        <v>0</v>
      </c>
      <c r="AX168" s="148">
        <f>IF(AND($C168&lt;&gt;"",AND(AA168&lt;&gt;※編集不可※選択項目!$L$6,AE168="")),1,0)</f>
        <v>0</v>
      </c>
      <c r="AY168" s="148">
        <f>IF(AND($H168&lt;&gt;"",AND(I168=※編集不可※選択項目!$D$4,AG168="")),1,0)</f>
        <v>0</v>
      </c>
      <c r="AZ168" s="148">
        <f t="shared" si="56"/>
        <v>0</v>
      </c>
      <c r="BA168" s="148">
        <f t="shared" si="71"/>
        <v>0</v>
      </c>
      <c r="BB168" s="148">
        <f t="shared" si="72"/>
        <v>0</v>
      </c>
      <c r="BC168" s="148">
        <f t="shared" si="57"/>
        <v>0</v>
      </c>
      <c r="BD168" s="148" t="b">
        <f t="shared" si="73"/>
        <v>1</v>
      </c>
      <c r="BE168" s="148" t="b">
        <f>AND($F168&gt;=20,$F168&lt;=22,$J168&lt;&gt;※編集不可※選択項目!$E$4)</f>
        <v>0</v>
      </c>
      <c r="BF168" s="148" t="b">
        <f>AND($F168&gt;=40,$F168&lt;=49,$K168&lt;&gt;※編集不可※選択項目!$F$4)</f>
        <v>0</v>
      </c>
      <c r="BG168" s="148" t="str">
        <f t="shared" si="74"/>
        <v/>
      </c>
      <c r="BH168" s="8">
        <f t="shared" si="75"/>
        <v>0</v>
      </c>
      <c r="BI168" s="8">
        <f t="shared" si="76"/>
        <v>0</v>
      </c>
    </row>
    <row r="169" spans="1:61" s="4" customFormat="1" ht="34.5" customHeight="1" x14ac:dyDescent="0.15">
      <c r="A169" s="74">
        <f t="shared" si="53"/>
        <v>157</v>
      </c>
      <c r="B169" s="80" t="str">
        <f t="shared" si="58"/>
        <v/>
      </c>
      <c r="C169" s="20"/>
      <c r="D169" s="21" t="str">
        <f t="shared" si="59"/>
        <v/>
      </c>
      <c r="E169" s="21" t="str">
        <f t="shared" si="60"/>
        <v/>
      </c>
      <c r="F169" s="133"/>
      <c r="G169" s="22"/>
      <c r="H169" s="22"/>
      <c r="I169" s="151"/>
      <c r="J169" s="22"/>
      <c r="K169" s="22"/>
      <c r="L169" s="22"/>
      <c r="M169" s="23"/>
      <c r="N169" s="24"/>
      <c r="O169" s="156"/>
      <c r="P169" s="24"/>
      <c r="Q169" s="156"/>
      <c r="R169" s="25" t="str">
        <f t="shared" si="61"/>
        <v/>
      </c>
      <c r="S169" s="23"/>
      <c r="T169" s="23"/>
      <c r="U169" s="26" t="str">
        <f t="shared" si="54"/>
        <v/>
      </c>
      <c r="V169" s="27"/>
      <c r="W169" s="28" t="str">
        <f t="shared" si="62"/>
        <v/>
      </c>
      <c r="X169" s="28" t="str">
        <f t="shared" si="63"/>
        <v/>
      </c>
      <c r="Y169" s="154"/>
      <c r="Z169" s="50"/>
      <c r="AA169" s="29"/>
      <c r="AB169" s="154"/>
      <c r="AC169" s="52" t="str">
        <f t="shared" si="64"/>
        <v/>
      </c>
      <c r="AD169" s="30" t="str">
        <f t="shared" si="65"/>
        <v/>
      </c>
      <c r="AE169" s="154"/>
      <c r="AF169" s="60" t="str">
        <f t="shared" si="66"/>
        <v/>
      </c>
      <c r="AG169" s="205"/>
      <c r="AH169" s="151"/>
      <c r="AI169" s="22"/>
      <c r="AJ169" s="62"/>
      <c r="AK169" s="186"/>
      <c r="AL169" s="187"/>
      <c r="AM169" s="186"/>
      <c r="AN169" s="184"/>
      <c r="AO169" s="135"/>
      <c r="AQ169" s="148">
        <f t="shared" si="67"/>
        <v>0</v>
      </c>
      <c r="AR169" s="148">
        <f t="shared" si="68"/>
        <v>0</v>
      </c>
      <c r="AS169" s="148">
        <f t="shared" si="69"/>
        <v>0</v>
      </c>
      <c r="AT169" s="148">
        <f t="shared" si="55"/>
        <v>0</v>
      </c>
      <c r="AU169" s="148" t="b">
        <f t="shared" si="70"/>
        <v>0</v>
      </c>
      <c r="AV169" s="148" t="b">
        <f>AND(F169&gt;=20,F169&lt;=22,J169=※編集不可※選択項目!$E$4)</f>
        <v>0</v>
      </c>
      <c r="AW169" s="148" t="b">
        <f>AND(F169&gt;=40,F169&lt;=49,K169=※編集不可※選択項目!$F$4)</f>
        <v>0</v>
      </c>
      <c r="AX169" s="148">
        <f>IF(AND($C169&lt;&gt;"",AND(AA169&lt;&gt;※編集不可※選択項目!$L$6,AE169="")),1,0)</f>
        <v>0</v>
      </c>
      <c r="AY169" s="148">
        <f>IF(AND($H169&lt;&gt;"",AND(I169=※編集不可※選択項目!$D$4,AG169="")),1,0)</f>
        <v>0</v>
      </c>
      <c r="AZ169" s="148">
        <f t="shared" si="56"/>
        <v>0</v>
      </c>
      <c r="BA169" s="148">
        <f t="shared" si="71"/>
        <v>0</v>
      </c>
      <c r="BB169" s="148">
        <f t="shared" si="72"/>
        <v>0</v>
      </c>
      <c r="BC169" s="148">
        <f t="shared" si="57"/>
        <v>0</v>
      </c>
      <c r="BD169" s="148" t="b">
        <f t="shared" si="73"/>
        <v>1</v>
      </c>
      <c r="BE169" s="148" t="b">
        <f>AND($F169&gt;=20,$F169&lt;=22,$J169&lt;&gt;※編集不可※選択項目!$E$4)</f>
        <v>0</v>
      </c>
      <c r="BF169" s="148" t="b">
        <f>AND($F169&gt;=40,$F169&lt;=49,$K169&lt;&gt;※編集不可※選択項目!$F$4)</f>
        <v>0</v>
      </c>
      <c r="BG169" s="148" t="str">
        <f t="shared" si="74"/>
        <v/>
      </c>
      <c r="BH169" s="8">
        <f t="shared" si="75"/>
        <v>0</v>
      </c>
      <c r="BI169" s="8">
        <f t="shared" si="76"/>
        <v>0</v>
      </c>
    </row>
    <row r="170" spans="1:61" s="4" customFormat="1" ht="34.5" customHeight="1" x14ac:dyDescent="0.15">
      <c r="A170" s="74">
        <f t="shared" si="53"/>
        <v>158</v>
      </c>
      <c r="B170" s="80" t="str">
        <f t="shared" si="58"/>
        <v/>
      </c>
      <c r="C170" s="20"/>
      <c r="D170" s="21" t="str">
        <f t="shared" si="59"/>
        <v/>
      </c>
      <c r="E170" s="21" t="str">
        <f t="shared" si="60"/>
        <v/>
      </c>
      <c r="F170" s="133"/>
      <c r="G170" s="22"/>
      <c r="H170" s="22"/>
      <c r="I170" s="151"/>
      <c r="J170" s="22"/>
      <c r="K170" s="22"/>
      <c r="L170" s="22"/>
      <c r="M170" s="23"/>
      <c r="N170" s="24"/>
      <c r="O170" s="156"/>
      <c r="P170" s="24"/>
      <c r="Q170" s="156"/>
      <c r="R170" s="25" t="str">
        <f t="shared" si="61"/>
        <v/>
      </c>
      <c r="S170" s="23"/>
      <c r="T170" s="23"/>
      <c r="U170" s="26" t="str">
        <f t="shared" si="54"/>
        <v/>
      </c>
      <c r="V170" s="27"/>
      <c r="W170" s="28" t="str">
        <f t="shared" si="62"/>
        <v/>
      </c>
      <c r="X170" s="28" t="str">
        <f t="shared" si="63"/>
        <v/>
      </c>
      <c r="Y170" s="154"/>
      <c r="Z170" s="50"/>
      <c r="AA170" s="29"/>
      <c r="AB170" s="154"/>
      <c r="AC170" s="52" t="str">
        <f t="shared" si="64"/>
        <v/>
      </c>
      <c r="AD170" s="30" t="str">
        <f t="shared" si="65"/>
        <v/>
      </c>
      <c r="AE170" s="154"/>
      <c r="AF170" s="60" t="str">
        <f t="shared" si="66"/>
        <v/>
      </c>
      <c r="AG170" s="205"/>
      <c r="AH170" s="151"/>
      <c r="AI170" s="22"/>
      <c r="AJ170" s="62"/>
      <c r="AK170" s="186"/>
      <c r="AL170" s="187"/>
      <c r="AM170" s="186"/>
      <c r="AN170" s="184"/>
      <c r="AO170" s="135"/>
      <c r="AQ170" s="148">
        <f t="shared" si="67"/>
        <v>0</v>
      </c>
      <c r="AR170" s="148">
        <f t="shared" si="68"/>
        <v>0</v>
      </c>
      <c r="AS170" s="148">
        <f t="shared" si="69"/>
        <v>0</v>
      </c>
      <c r="AT170" s="148">
        <f t="shared" si="55"/>
        <v>0</v>
      </c>
      <c r="AU170" s="148" t="b">
        <f t="shared" si="70"/>
        <v>0</v>
      </c>
      <c r="AV170" s="148" t="b">
        <f>AND(F170&gt;=20,F170&lt;=22,J170=※編集不可※選択項目!$E$4)</f>
        <v>0</v>
      </c>
      <c r="AW170" s="148" t="b">
        <f>AND(F170&gt;=40,F170&lt;=49,K170=※編集不可※選択項目!$F$4)</f>
        <v>0</v>
      </c>
      <c r="AX170" s="148">
        <f>IF(AND($C170&lt;&gt;"",AND(AA170&lt;&gt;※編集不可※選択項目!$L$6,AE170="")),1,0)</f>
        <v>0</v>
      </c>
      <c r="AY170" s="148">
        <f>IF(AND($H170&lt;&gt;"",AND(I170=※編集不可※選択項目!$D$4,AG170="")),1,0)</f>
        <v>0</v>
      </c>
      <c r="AZ170" s="148">
        <f t="shared" si="56"/>
        <v>0</v>
      </c>
      <c r="BA170" s="148">
        <f t="shared" si="71"/>
        <v>0</v>
      </c>
      <c r="BB170" s="148">
        <f t="shared" si="72"/>
        <v>0</v>
      </c>
      <c r="BC170" s="148">
        <f t="shared" si="57"/>
        <v>0</v>
      </c>
      <c r="BD170" s="148" t="b">
        <f t="shared" si="73"/>
        <v>1</v>
      </c>
      <c r="BE170" s="148" t="b">
        <f>AND($F170&gt;=20,$F170&lt;=22,$J170&lt;&gt;※編集不可※選択項目!$E$4)</f>
        <v>0</v>
      </c>
      <c r="BF170" s="148" t="b">
        <f>AND($F170&gt;=40,$F170&lt;=49,$K170&lt;&gt;※編集不可※選択項目!$F$4)</f>
        <v>0</v>
      </c>
      <c r="BG170" s="148" t="str">
        <f t="shared" si="74"/>
        <v/>
      </c>
      <c r="BH170" s="8">
        <f t="shared" si="75"/>
        <v>0</v>
      </c>
      <c r="BI170" s="8">
        <f t="shared" si="76"/>
        <v>0</v>
      </c>
    </row>
    <row r="171" spans="1:61" s="4" customFormat="1" ht="34.5" customHeight="1" x14ac:dyDescent="0.15">
      <c r="A171" s="74">
        <f t="shared" si="53"/>
        <v>159</v>
      </c>
      <c r="B171" s="80" t="str">
        <f t="shared" si="58"/>
        <v/>
      </c>
      <c r="C171" s="20"/>
      <c r="D171" s="21" t="str">
        <f t="shared" si="59"/>
        <v/>
      </c>
      <c r="E171" s="21" t="str">
        <f t="shared" si="60"/>
        <v/>
      </c>
      <c r="F171" s="133"/>
      <c r="G171" s="22"/>
      <c r="H171" s="22"/>
      <c r="I171" s="151"/>
      <c r="J171" s="22"/>
      <c r="K171" s="22"/>
      <c r="L171" s="22"/>
      <c r="M171" s="23"/>
      <c r="N171" s="24"/>
      <c r="O171" s="156"/>
      <c r="P171" s="24"/>
      <c r="Q171" s="156"/>
      <c r="R171" s="25" t="str">
        <f t="shared" si="61"/>
        <v/>
      </c>
      <c r="S171" s="23"/>
      <c r="T171" s="23"/>
      <c r="U171" s="26" t="str">
        <f t="shared" si="54"/>
        <v/>
      </c>
      <c r="V171" s="27"/>
      <c r="W171" s="28" t="str">
        <f t="shared" si="62"/>
        <v/>
      </c>
      <c r="X171" s="28" t="str">
        <f t="shared" si="63"/>
        <v/>
      </c>
      <c r="Y171" s="154"/>
      <c r="Z171" s="50"/>
      <c r="AA171" s="29"/>
      <c r="AB171" s="154"/>
      <c r="AC171" s="52" t="str">
        <f t="shared" si="64"/>
        <v/>
      </c>
      <c r="AD171" s="30" t="str">
        <f t="shared" si="65"/>
        <v/>
      </c>
      <c r="AE171" s="154"/>
      <c r="AF171" s="60" t="str">
        <f t="shared" si="66"/>
        <v/>
      </c>
      <c r="AG171" s="205"/>
      <c r="AH171" s="151"/>
      <c r="AI171" s="22"/>
      <c r="AJ171" s="62"/>
      <c r="AK171" s="186"/>
      <c r="AL171" s="187"/>
      <c r="AM171" s="186"/>
      <c r="AN171" s="184"/>
      <c r="AO171" s="135"/>
      <c r="AQ171" s="148">
        <f t="shared" si="67"/>
        <v>0</v>
      </c>
      <c r="AR171" s="148">
        <f t="shared" si="68"/>
        <v>0</v>
      </c>
      <c r="AS171" s="148">
        <f t="shared" si="69"/>
        <v>0</v>
      </c>
      <c r="AT171" s="148">
        <f t="shared" si="55"/>
        <v>0</v>
      </c>
      <c r="AU171" s="148" t="b">
        <f t="shared" si="70"/>
        <v>0</v>
      </c>
      <c r="AV171" s="148" t="b">
        <f>AND(F171&gt;=20,F171&lt;=22,J171=※編集不可※選択項目!$E$4)</f>
        <v>0</v>
      </c>
      <c r="AW171" s="148" t="b">
        <f>AND(F171&gt;=40,F171&lt;=49,K171=※編集不可※選択項目!$F$4)</f>
        <v>0</v>
      </c>
      <c r="AX171" s="148">
        <f>IF(AND($C171&lt;&gt;"",AND(AA171&lt;&gt;※編集不可※選択項目!$L$6,AE171="")),1,0)</f>
        <v>0</v>
      </c>
      <c r="AY171" s="148">
        <f>IF(AND($H171&lt;&gt;"",AND(I171=※編集不可※選択項目!$D$4,AG171="")),1,0)</f>
        <v>0</v>
      </c>
      <c r="AZ171" s="148">
        <f t="shared" si="56"/>
        <v>0</v>
      </c>
      <c r="BA171" s="148">
        <f t="shared" si="71"/>
        <v>0</v>
      </c>
      <c r="BB171" s="148">
        <f t="shared" si="72"/>
        <v>0</v>
      </c>
      <c r="BC171" s="148">
        <f t="shared" si="57"/>
        <v>0</v>
      </c>
      <c r="BD171" s="148" t="b">
        <f t="shared" si="73"/>
        <v>1</v>
      </c>
      <c r="BE171" s="148" t="b">
        <f>AND($F171&gt;=20,$F171&lt;=22,$J171&lt;&gt;※編集不可※選択項目!$E$4)</f>
        <v>0</v>
      </c>
      <c r="BF171" s="148" t="b">
        <f>AND($F171&gt;=40,$F171&lt;=49,$K171&lt;&gt;※編集不可※選択項目!$F$4)</f>
        <v>0</v>
      </c>
      <c r="BG171" s="148" t="str">
        <f t="shared" si="74"/>
        <v/>
      </c>
      <c r="BH171" s="8">
        <f t="shared" si="75"/>
        <v>0</v>
      </c>
      <c r="BI171" s="8">
        <f t="shared" si="76"/>
        <v>0</v>
      </c>
    </row>
    <row r="172" spans="1:61" s="4" customFormat="1" ht="34.5" customHeight="1" x14ac:dyDescent="0.15">
      <c r="A172" s="74">
        <f t="shared" si="53"/>
        <v>160</v>
      </c>
      <c r="B172" s="80" t="str">
        <f t="shared" si="58"/>
        <v/>
      </c>
      <c r="C172" s="20"/>
      <c r="D172" s="21" t="str">
        <f t="shared" si="59"/>
        <v/>
      </c>
      <c r="E172" s="21" t="str">
        <f t="shared" si="60"/>
        <v/>
      </c>
      <c r="F172" s="133"/>
      <c r="G172" s="22"/>
      <c r="H172" s="22"/>
      <c r="I172" s="151"/>
      <c r="J172" s="22"/>
      <c r="K172" s="22"/>
      <c r="L172" s="22"/>
      <c r="M172" s="23"/>
      <c r="N172" s="24"/>
      <c r="O172" s="156"/>
      <c r="P172" s="24"/>
      <c r="Q172" s="156"/>
      <c r="R172" s="25" t="str">
        <f t="shared" si="61"/>
        <v/>
      </c>
      <c r="S172" s="23"/>
      <c r="T172" s="23"/>
      <c r="U172" s="26" t="str">
        <f t="shared" si="54"/>
        <v/>
      </c>
      <c r="V172" s="27"/>
      <c r="W172" s="28" t="str">
        <f t="shared" si="62"/>
        <v/>
      </c>
      <c r="X172" s="28" t="str">
        <f t="shared" si="63"/>
        <v/>
      </c>
      <c r="Y172" s="154"/>
      <c r="Z172" s="50"/>
      <c r="AA172" s="29"/>
      <c r="AB172" s="154"/>
      <c r="AC172" s="52" t="str">
        <f t="shared" si="64"/>
        <v/>
      </c>
      <c r="AD172" s="30" t="str">
        <f t="shared" si="65"/>
        <v/>
      </c>
      <c r="AE172" s="154"/>
      <c r="AF172" s="60" t="str">
        <f t="shared" si="66"/>
        <v/>
      </c>
      <c r="AG172" s="205"/>
      <c r="AH172" s="151"/>
      <c r="AI172" s="22"/>
      <c r="AJ172" s="62"/>
      <c r="AK172" s="186"/>
      <c r="AL172" s="187"/>
      <c r="AM172" s="186"/>
      <c r="AN172" s="184"/>
      <c r="AO172" s="135"/>
      <c r="AQ172" s="148">
        <f t="shared" si="67"/>
        <v>0</v>
      </c>
      <c r="AR172" s="148">
        <f t="shared" si="68"/>
        <v>0</v>
      </c>
      <c r="AS172" s="148">
        <f t="shared" si="69"/>
        <v>0</v>
      </c>
      <c r="AT172" s="148">
        <f t="shared" si="55"/>
        <v>0</v>
      </c>
      <c r="AU172" s="148" t="b">
        <f t="shared" si="70"/>
        <v>0</v>
      </c>
      <c r="AV172" s="148" t="b">
        <f>AND(F172&gt;=20,F172&lt;=22,J172=※編集不可※選択項目!$E$4)</f>
        <v>0</v>
      </c>
      <c r="AW172" s="148" t="b">
        <f>AND(F172&gt;=40,F172&lt;=49,K172=※編集不可※選択項目!$F$4)</f>
        <v>0</v>
      </c>
      <c r="AX172" s="148">
        <f>IF(AND($C172&lt;&gt;"",AND(AA172&lt;&gt;※編集不可※選択項目!$L$6,AE172="")),1,0)</f>
        <v>0</v>
      </c>
      <c r="AY172" s="148">
        <f>IF(AND($H172&lt;&gt;"",AND(I172=※編集不可※選択項目!$D$4,AG172="")),1,0)</f>
        <v>0</v>
      </c>
      <c r="AZ172" s="148">
        <f t="shared" si="56"/>
        <v>0</v>
      </c>
      <c r="BA172" s="148">
        <f t="shared" si="71"/>
        <v>0</v>
      </c>
      <c r="BB172" s="148">
        <f t="shared" si="72"/>
        <v>0</v>
      </c>
      <c r="BC172" s="148">
        <f t="shared" si="57"/>
        <v>0</v>
      </c>
      <c r="BD172" s="148" t="b">
        <f t="shared" si="73"/>
        <v>1</v>
      </c>
      <c r="BE172" s="148" t="b">
        <f>AND($F172&gt;=20,$F172&lt;=22,$J172&lt;&gt;※編集不可※選択項目!$E$4)</f>
        <v>0</v>
      </c>
      <c r="BF172" s="148" t="b">
        <f>AND($F172&gt;=40,$F172&lt;=49,$K172&lt;&gt;※編集不可※選択項目!$F$4)</f>
        <v>0</v>
      </c>
      <c r="BG172" s="148" t="str">
        <f t="shared" si="74"/>
        <v/>
      </c>
      <c r="BH172" s="8">
        <f t="shared" si="75"/>
        <v>0</v>
      </c>
      <c r="BI172" s="8">
        <f t="shared" si="76"/>
        <v>0</v>
      </c>
    </row>
    <row r="173" spans="1:61" s="4" customFormat="1" ht="34.5" customHeight="1" x14ac:dyDescent="0.15">
      <c r="A173" s="74">
        <f t="shared" si="53"/>
        <v>161</v>
      </c>
      <c r="B173" s="80" t="str">
        <f t="shared" si="58"/>
        <v/>
      </c>
      <c r="C173" s="20"/>
      <c r="D173" s="21" t="str">
        <f t="shared" si="59"/>
        <v/>
      </c>
      <c r="E173" s="21" t="str">
        <f t="shared" si="60"/>
        <v/>
      </c>
      <c r="F173" s="133"/>
      <c r="G173" s="22"/>
      <c r="H173" s="22"/>
      <c r="I173" s="151"/>
      <c r="J173" s="22"/>
      <c r="K173" s="22"/>
      <c r="L173" s="22"/>
      <c r="M173" s="23"/>
      <c r="N173" s="24"/>
      <c r="O173" s="156"/>
      <c r="P173" s="24"/>
      <c r="Q173" s="156"/>
      <c r="R173" s="25" t="str">
        <f t="shared" si="61"/>
        <v/>
      </c>
      <c r="S173" s="23"/>
      <c r="T173" s="23"/>
      <c r="U173" s="26" t="str">
        <f t="shared" si="54"/>
        <v/>
      </c>
      <c r="V173" s="27"/>
      <c r="W173" s="28" t="str">
        <f t="shared" si="62"/>
        <v/>
      </c>
      <c r="X173" s="28" t="str">
        <f t="shared" si="63"/>
        <v/>
      </c>
      <c r="Y173" s="154"/>
      <c r="Z173" s="50"/>
      <c r="AA173" s="29"/>
      <c r="AB173" s="154"/>
      <c r="AC173" s="52" t="str">
        <f t="shared" si="64"/>
        <v/>
      </c>
      <c r="AD173" s="30" t="str">
        <f t="shared" si="65"/>
        <v/>
      </c>
      <c r="AE173" s="154"/>
      <c r="AF173" s="60" t="str">
        <f t="shared" si="66"/>
        <v/>
      </c>
      <c r="AG173" s="205"/>
      <c r="AH173" s="151"/>
      <c r="AI173" s="22"/>
      <c r="AJ173" s="62"/>
      <c r="AK173" s="186"/>
      <c r="AL173" s="187"/>
      <c r="AM173" s="186"/>
      <c r="AN173" s="184"/>
      <c r="AO173" s="135"/>
      <c r="AQ173" s="148">
        <f t="shared" si="67"/>
        <v>0</v>
      </c>
      <c r="AR173" s="148">
        <f t="shared" si="68"/>
        <v>0</v>
      </c>
      <c r="AS173" s="148">
        <f t="shared" si="69"/>
        <v>0</v>
      </c>
      <c r="AT173" s="148">
        <f t="shared" si="55"/>
        <v>0</v>
      </c>
      <c r="AU173" s="148" t="b">
        <f t="shared" si="70"/>
        <v>0</v>
      </c>
      <c r="AV173" s="148" t="b">
        <f>AND(F173&gt;=20,F173&lt;=22,J173=※編集不可※選択項目!$E$4)</f>
        <v>0</v>
      </c>
      <c r="AW173" s="148" t="b">
        <f>AND(F173&gt;=40,F173&lt;=49,K173=※編集不可※選択項目!$F$4)</f>
        <v>0</v>
      </c>
      <c r="AX173" s="148">
        <f>IF(AND($C173&lt;&gt;"",AND(AA173&lt;&gt;※編集不可※選択項目!$L$6,AE173="")),1,0)</f>
        <v>0</v>
      </c>
      <c r="AY173" s="148">
        <f>IF(AND($H173&lt;&gt;"",AND(I173=※編集不可※選択項目!$D$4,AG173="")),1,0)</f>
        <v>0</v>
      </c>
      <c r="AZ173" s="148">
        <f t="shared" si="56"/>
        <v>0</v>
      </c>
      <c r="BA173" s="148">
        <f t="shared" si="71"/>
        <v>0</v>
      </c>
      <c r="BB173" s="148">
        <f t="shared" si="72"/>
        <v>0</v>
      </c>
      <c r="BC173" s="148">
        <f t="shared" si="57"/>
        <v>0</v>
      </c>
      <c r="BD173" s="148" t="b">
        <f t="shared" si="73"/>
        <v>1</v>
      </c>
      <c r="BE173" s="148" t="b">
        <f>AND($F173&gt;=20,$F173&lt;=22,$J173&lt;&gt;※編集不可※選択項目!$E$4)</f>
        <v>0</v>
      </c>
      <c r="BF173" s="148" t="b">
        <f>AND($F173&gt;=40,$F173&lt;=49,$K173&lt;&gt;※編集不可※選択項目!$F$4)</f>
        <v>0</v>
      </c>
      <c r="BG173" s="148" t="str">
        <f t="shared" si="74"/>
        <v/>
      </c>
      <c r="BH173" s="8">
        <f t="shared" si="75"/>
        <v>0</v>
      </c>
      <c r="BI173" s="8">
        <f t="shared" si="76"/>
        <v>0</v>
      </c>
    </row>
    <row r="174" spans="1:61" s="4" customFormat="1" ht="34.5" customHeight="1" x14ac:dyDescent="0.15">
      <c r="A174" s="74">
        <f t="shared" si="53"/>
        <v>162</v>
      </c>
      <c r="B174" s="80" t="str">
        <f t="shared" si="58"/>
        <v/>
      </c>
      <c r="C174" s="20"/>
      <c r="D174" s="21" t="str">
        <f t="shared" si="59"/>
        <v/>
      </c>
      <c r="E174" s="21" t="str">
        <f t="shared" si="60"/>
        <v/>
      </c>
      <c r="F174" s="133"/>
      <c r="G174" s="22"/>
      <c r="H174" s="22"/>
      <c r="I174" s="151"/>
      <c r="J174" s="22"/>
      <c r="K174" s="22"/>
      <c r="L174" s="22"/>
      <c r="M174" s="23"/>
      <c r="N174" s="24"/>
      <c r="O174" s="156"/>
      <c r="P174" s="24"/>
      <c r="Q174" s="156"/>
      <c r="R174" s="25" t="str">
        <f t="shared" si="61"/>
        <v/>
      </c>
      <c r="S174" s="23"/>
      <c r="T174" s="23"/>
      <c r="U174" s="26" t="str">
        <f t="shared" si="54"/>
        <v/>
      </c>
      <c r="V174" s="27"/>
      <c r="W174" s="28" t="str">
        <f t="shared" si="62"/>
        <v/>
      </c>
      <c r="X174" s="28" t="str">
        <f t="shared" si="63"/>
        <v/>
      </c>
      <c r="Y174" s="154"/>
      <c r="Z174" s="50"/>
      <c r="AA174" s="29"/>
      <c r="AB174" s="154"/>
      <c r="AC174" s="52" t="str">
        <f t="shared" si="64"/>
        <v/>
      </c>
      <c r="AD174" s="30" t="str">
        <f t="shared" si="65"/>
        <v/>
      </c>
      <c r="AE174" s="154"/>
      <c r="AF174" s="60" t="str">
        <f t="shared" si="66"/>
        <v/>
      </c>
      <c r="AG174" s="205"/>
      <c r="AH174" s="151"/>
      <c r="AI174" s="22"/>
      <c r="AJ174" s="62"/>
      <c r="AK174" s="186"/>
      <c r="AL174" s="187"/>
      <c r="AM174" s="186"/>
      <c r="AN174" s="184"/>
      <c r="AO174" s="135"/>
      <c r="AQ174" s="148">
        <f t="shared" si="67"/>
        <v>0</v>
      </c>
      <c r="AR174" s="148">
        <f t="shared" si="68"/>
        <v>0</v>
      </c>
      <c r="AS174" s="148">
        <f t="shared" si="69"/>
        <v>0</v>
      </c>
      <c r="AT174" s="148">
        <f t="shared" si="55"/>
        <v>0</v>
      </c>
      <c r="AU174" s="148" t="b">
        <f t="shared" si="70"/>
        <v>0</v>
      </c>
      <c r="AV174" s="148" t="b">
        <f>AND(F174&gt;=20,F174&lt;=22,J174=※編集不可※選択項目!$E$4)</f>
        <v>0</v>
      </c>
      <c r="AW174" s="148" t="b">
        <f>AND(F174&gt;=40,F174&lt;=49,K174=※編集不可※選択項目!$F$4)</f>
        <v>0</v>
      </c>
      <c r="AX174" s="148">
        <f>IF(AND($C174&lt;&gt;"",AND(AA174&lt;&gt;※編集不可※選択項目!$L$6,AE174="")),1,0)</f>
        <v>0</v>
      </c>
      <c r="AY174" s="148">
        <f>IF(AND($H174&lt;&gt;"",AND(I174=※編集不可※選択項目!$D$4,AG174="")),1,0)</f>
        <v>0</v>
      </c>
      <c r="AZ174" s="148">
        <f t="shared" si="56"/>
        <v>0</v>
      </c>
      <c r="BA174" s="148">
        <f t="shared" si="71"/>
        <v>0</v>
      </c>
      <c r="BB174" s="148">
        <f t="shared" si="72"/>
        <v>0</v>
      </c>
      <c r="BC174" s="148">
        <f t="shared" si="57"/>
        <v>0</v>
      </c>
      <c r="BD174" s="148" t="b">
        <f t="shared" si="73"/>
        <v>1</v>
      </c>
      <c r="BE174" s="148" t="b">
        <f>AND($F174&gt;=20,$F174&lt;=22,$J174&lt;&gt;※編集不可※選択項目!$E$4)</f>
        <v>0</v>
      </c>
      <c r="BF174" s="148" t="b">
        <f>AND($F174&gt;=40,$F174&lt;=49,$K174&lt;&gt;※編集不可※選択項目!$F$4)</f>
        <v>0</v>
      </c>
      <c r="BG174" s="148" t="str">
        <f t="shared" si="74"/>
        <v/>
      </c>
      <c r="BH174" s="8">
        <f t="shared" si="75"/>
        <v>0</v>
      </c>
      <c r="BI174" s="8">
        <f t="shared" si="76"/>
        <v>0</v>
      </c>
    </row>
    <row r="175" spans="1:61" s="4" customFormat="1" ht="34.5" customHeight="1" x14ac:dyDescent="0.15">
      <c r="A175" s="74">
        <f t="shared" si="53"/>
        <v>163</v>
      </c>
      <c r="B175" s="80" t="str">
        <f t="shared" si="58"/>
        <v/>
      </c>
      <c r="C175" s="20"/>
      <c r="D175" s="21" t="str">
        <f t="shared" si="59"/>
        <v/>
      </c>
      <c r="E175" s="21" t="str">
        <f t="shared" si="60"/>
        <v/>
      </c>
      <c r="F175" s="133"/>
      <c r="G175" s="22"/>
      <c r="H175" s="22"/>
      <c r="I175" s="151"/>
      <c r="J175" s="22"/>
      <c r="K175" s="22"/>
      <c r="L175" s="22"/>
      <c r="M175" s="23"/>
      <c r="N175" s="24"/>
      <c r="O175" s="156"/>
      <c r="P175" s="24"/>
      <c r="Q175" s="156"/>
      <c r="R175" s="25" t="str">
        <f t="shared" si="61"/>
        <v/>
      </c>
      <c r="S175" s="23"/>
      <c r="T175" s="23"/>
      <c r="U175" s="26" t="str">
        <f t="shared" si="54"/>
        <v/>
      </c>
      <c r="V175" s="27"/>
      <c r="W175" s="28" t="str">
        <f t="shared" si="62"/>
        <v/>
      </c>
      <c r="X175" s="28" t="str">
        <f t="shared" si="63"/>
        <v/>
      </c>
      <c r="Y175" s="154"/>
      <c r="Z175" s="50"/>
      <c r="AA175" s="29"/>
      <c r="AB175" s="154"/>
      <c r="AC175" s="52" t="str">
        <f t="shared" si="64"/>
        <v/>
      </c>
      <c r="AD175" s="30" t="str">
        <f t="shared" si="65"/>
        <v/>
      </c>
      <c r="AE175" s="154"/>
      <c r="AF175" s="60" t="str">
        <f t="shared" si="66"/>
        <v/>
      </c>
      <c r="AG175" s="205"/>
      <c r="AH175" s="151"/>
      <c r="AI175" s="22"/>
      <c r="AJ175" s="62"/>
      <c r="AK175" s="186"/>
      <c r="AL175" s="187"/>
      <c r="AM175" s="186"/>
      <c r="AN175" s="184"/>
      <c r="AO175" s="135"/>
      <c r="AQ175" s="148">
        <f t="shared" si="67"/>
        <v>0</v>
      </c>
      <c r="AR175" s="148">
        <f t="shared" si="68"/>
        <v>0</v>
      </c>
      <c r="AS175" s="148">
        <f t="shared" si="69"/>
        <v>0</v>
      </c>
      <c r="AT175" s="148">
        <f t="shared" si="55"/>
        <v>0</v>
      </c>
      <c r="AU175" s="148" t="b">
        <f t="shared" si="70"/>
        <v>0</v>
      </c>
      <c r="AV175" s="148" t="b">
        <f>AND(F175&gt;=20,F175&lt;=22,J175=※編集不可※選択項目!$E$4)</f>
        <v>0</v>
      </c>
      <c r="AW175" s="148" t="b">
        <f>AND(F175&gt;=40,F175&lt;=49,K175=※編集不可※選択項目!$F$4)</f>
        <v>0</v>
      </c>
      <c r="AX175" s="148">
        <f>IF(AND($C175&lt;&gt;"",AND(AA175&lt;&gt;※編集不可※選択項目!$L$6,AE175="")),1,0)</f>
        <v>0</v>
      </c>
      <c r="AY175" s="148">
        <f>IF(AND($H175&lt;&gt;"",AND(I175=※編集不可※選択項目!$D$4,AG175="")),1,0)</f>
        <v>0</v>
      </c>
      <c r="AZ175" s="148">
        <f t="shared" si="56"/>
        <v>0</v>
      </c>
      <c r="BA175" s="148">
        <f t="shared" si="71"/>
        <v>0</v>
      </c>
      <c r="BB175" s="148">
        <f t="shared" si="72"/>
        <v>0</v>
      </c>
      <c r="BC175" s="148">
        <f t="shared" si="57"/>
        <v>0</v>
      </c>
      <c r="BD175" s="148" t="b">
        <f t="shared" si="73"/>
        <v>1</v>
      </c>
      <c r="BE175" s="148" t="b">
        <f>AND($F175&gt;=20,$F175&lt;=22,$J175&lt;&gt;※編集不可※選択項目!$E$4)</f>
        <v>0</v>
      </c>
      <c r="BF175" s="148" t="b">
        <f>AND($F175&gt;=40,$F175&lt;=49,$K175&lt;&gt;※編集不可※選択項目!$F$4)</f>
        <v>0</v>
      </c>
      <c r="BG175" s="148" t="str">
        <f t="shared" si="74"/>
        <v/>
      </c>
      <c r="BH175" s="8">
        <f t="shared" si="75"/>
        <v>0</v>
      </c>
      <c r="BI175" s="8">
        <f t="shared" si="76"/>
        <v>0</v>
      </c>
    </row>
    <row r="176" spans="1:61" s="4" customFormat="1" ht="34.5" customHeight="1" x14ac:dyDescent="0.15">
      <c r="A176" s="74">
        <f t="shared" si="53"/>
        <v>164</v>
      </c>
      <c r="B176" s="80" t="str">
        <f t="shared" si="58"/>
        <v/>
      </c>
      <c r="C176" s="20"/>
      <c r="D176" s="21" t="str">
        <f t="shared" si="59"/>
        <v/>
      </c>
      <c r="E176" s="21" t="str">
        <f t="shared" si="60"/>
        <v/>
      </c>
      <c r="F176" s="133"/>
      <c r="G176" s="22"/>
      <c r="H176" s="22"/>
      <c r="I176" s="151"/>
      <c r="J176" s="22"/>
      <c r="K176" s="22"/>
      <c r="L176" s="22"/>
      <c r="M176" s="23"/>
      <c r="N176" s="24"/>
      <c r="O176" s="156"/>
      <c r="P176" s="24"/>
      <c r="Q176" s="156"/>
      <c r="R176" s="25" t="str">
        <f t="shared" si="61"/>
        <v/>
      </c>
      <c r="S176" s="23"/>
      <c r="T176" s="23"/>
      <c r="U176" s="26" t="str">
        <f t="shared" si="54"/>
        <v/>
      </c>
      <c r="V176" s="27"/>
      <c r="W176" s="28" t="str">
        <f t="shared" si="62"/>
        <v/>
      </c>
      <c r="X176" s="28" t="str">
        <f t="shared" si="63"/>
        <v/>
      </c>
      <c r="Y176" s="154"/>
      <c r="Z176" s="50"/>
      <c r="AA176" s="29"/>
      <c r="AB176" s="154"/>
      <c r="AC176" s="52" t="str">
        <f t="shared" si="64"/>
        <v/>
      </c>
      <c r="AD176" s="30" t="str">
        <f t="shared" si="65"/>
        <v/>
      </c>
      <c r="AE176" s="154"/>
      <c r="AF176" s="60" t="str">
        <f t="shared" si="66"/>
        <v/>
      </c>
      <c r="AG176" s="205"/>
      <c r="AH176" s="151"/>
      <c r="AI176" s="22"/>
      <c r="AJ176" s="62"/>
      <c r="AK176" s="186"/>
      <c r="AL176" s="187"/>
      <c r="AM176" s="186"/>
      <c r="AN176" s="184"/>
      <c r="AO176" s="135"/>
      <c r="AQ176" s="148">
        <f t="shared" si="67"/>
        <v>0</v>
      </c>
      <c r="AR176" s="148">
        <f t="shared" si="68"/>
        <v>0</v>
      </c>
      <c r="AS176" s="148">
        <f t="shared" si="69"/>
        <v>0</v>
      </c>
      <c r="AT176" s="148">
        <f t="shared" si="55"/>
        <v>0</v>
      </c>
      <c r="AU176" s="148" t="b">
        <f t="shared" si="70"/>
        <v>0</v>
      </c>
      <c r="AV176" s="148" t="b">
        <f>AND(F176&gt;=20,F176&lt;=22,J176=※編集不可※選択項目!$E$4)</f>
        <v>0</v>
      </c>
      <c r="AW176" s="148" t="b">
        <f>AND(F176&gt;=40,F176&lt;=49,K176=※編集不可※選択項目!$F$4)</f>
        <v>0</v>
      </c>
      <c r="AX176" s="148">
        <f>IF(AND($C176&lt;&gt;"",AND(AA176&lt;&gt;※編集不可※選択項目!$L$6,AE176="")),1,0)</f>
        <v>0</v>
      </c>
      <c r="AY176" s="148">
        <f>IF(AND($H176&lt;&gt;"",AND(I176=※編集不可※選択項目!$D$4,AG176="")),1,0)</f>
        <v>0</v>
      </c>
      <c r="AZ176" s="148">
        <f t="shared" si="56"/>
        <v>0</v>
      </c>
      <c r="BA176" s="148">
        <f t="shared" si="71"/>
        <v>0</v>
      </c>
      <c r="BB176" s="148">
        <f t="shared" si="72"/>
        <v>0</v>
      </c>
      <c r="BC176" s="148">
        <f t="shared" si="57"/>
        <v>0</v>
      </c>
      <c r="BD176" s="148" t="b">
        <f t="shared" si="73"/>
        <v>1</v>
      </c>
      <c r="BE176" s="148" t="b">
        <f>AND($F176&gt;=20,$F176&lt;=22,$J176&lt;&gt;※編集不可※選択項目!$E$4)</f>
        <v>0</v>
      </c>
      <c r="BF176" s="148" t="b">
        <f>AND($F176&gt;=40,$F176&lt;=49,$K176&lt;&gt;※編集不可※選択項目!$F$4)</f>
        <v>0</v>
      </c>
      <c r="BG176" s="148" t="str">
        <f t="shared" si="74"/>
        <v/>
      </c>
      <c r="BH176" s="8">
        <f t="shared" si="75"/>
        <v>0</v>
      </c>
      <c r="BI176" s="8">
        <f t="shared" si="76"/>
        <v>0</v>
      </c>
    </row>
    <row r="177" spans="1:61" s="4" customFormat="1" ht="34.5" customHeight="1" x14ac:dyDescent="0.15">
      <c r="A177" s="74">
        <f t="shared" si="53"/>
        <v>165</v>
      </c>
      <c r="B177" s="80" t="str">
        <f t="shared" si="58"/>
        <v/>
      </c>
      <c r="C177" s="20"/>
      <c r="D177" s="21" t="str">
        <f t="shared" si="59"/>
        <v/>
      </c>
      <c r="E177" s="21" t="str">
        <f t="shared" si="60"/>
        <v/>
      </c>
      <c r="F177" s="133"/>
      <c r="G177" s="22"/>
      <c r="H177" s="22"/>
      <c r="I177" s="151"/>
      <c r="J177" s="22"/>
      <c r="K177" s="22"/>
      <c r="L177" s="22"/>
      <c r="M177" s="23"/>
      <c r="N177" s="24"/>
      <c r="O177" s="156"/>
      <c r="P177" s="24"/>
      <c r="Q177" s="156"/>
      <c r="R177" s="25" t="str">
        <f t="shared" si="61"/>
        <v/>
      </c>
      <c r="S177" s="23"/>
      <c r="T177" s="23"/>
      <c r="U177" s="26" t="str">
        <f t="shared" si="54"/>
        <v/>
      </c>
      <c r="V177" s="27"/>
      <c r="W177" s="28" t="str">
        <f t="shared" si="62"/>
        <v/>
      </c>
      <c r="X177" s="28" t="str">
        <f t="shared" si="63"/>
        <v/>
      </c>
      <c r="Y177" s="154"/>
      <c r="Z177" s="50"/>
      <c r="AA177" s="29"/>
      <c r="AB177" s="154"/>
      <c r="AC177" s="52" t="str">
        <f t="shared" si="64"/>
        <v/>
      </c>
      <c r="AD177" s="30" t="str">
        <f t="shared" si="65"/>
        <v/>
      </c>
      <c r="AE177" s="154"/>
      <c r="AF177" s="60" t="str">
        <f t="shared" si="66"/>
        <v/>
      </c>
      <c r="AG177" s="205"/>
      <c r="AH177" s="151"/>
      <c r="AI177" s="22"/>
      <c r="AJ177" s="62"/>
      <c r="AK177" s="186"/>
      <c r="AL177" s="187"/>
      <c r="AM177" s="186"/>
      <c r="AN177" s="184"/>
      <c r="AO177" s="135"/>
      <c r="AQ177" s="148">
        <f t="shared" si="67"/>
        <v>0</v>
      </c>
      <c r="AR177" s="148">
        <f t="shared" si="68"/>
        <v>0</v>
      </c>
      <c r="AS177" s="148">
        <f t="shared" si="69"/>
        <v>0</v>
      </c>
      <c r="AT177" s="148">
        <f t="shared" si="55"/>
        <v>0</v>
      </c>
      <c r="AU177" s="148" t="b">
        <f t="shared" si="70"/>
        <v>0</v>
      </c>
      <c r="AV177" s="148" t="b">
        <f>AND(F177&gt;=20,F177&lt;=22,J177=※編集不可※選択項目!$E$4)</f>
        <v>0</v>
      </c>
      <c r="AW177" s="148" t="b">
        <f>AND(F177&gt;=40,F177&lt;=49,K177=※編集不可※選択項目!$F$4)</f>
        <v>0</v>
      </c>
      <c r="AX177" s="148">
        <f>IF(AND($C177&lt;&gt;"",AND(AA177&lt;&gt;※編集不可※選択項目!$L$6,AE177="")),1,0)</f>
        <v>0</v>
      </c>
      <c r="AY177" s="148">
        <f>IF(AND($H177&lt;&gt;"",AND(I177=※編集不可※選択項目!$D$4,AG177="")),1,0)</f>
        <v>0</v>
      </c>
      <c r="AZ177" s="148">
        <f t="shared" si="56"/>
        <v>0</v>
      </c>
      <c r="BA177" s="148">
        <f t="shared" si="71"/>
        <v>0</v>
      </c>
      <c r="BB177" s="148">
        <f t="shared" si="72"/>
        <v>0</v>
      </c>
      <c r="BC177" s="148">
        <f t="shared" si="57"/>
        <v>0</v>
      </c>
      <c r="BD177" s="148" t="b">
        <f t="shared" si="73"/>
        <v>1</v>
      </c>
      <c r="BE177" s="148" t="b">
        <f>AND($F177&gt;=20,$F177&lt;=22,$J177&lt;&gt;※編集不可※選択項目!$E$4)</f>
        <v>0</v>
      </c>
      <c r="BF177" s="148" t="b">
        <f>AND($F177&gt;=40,$F177&lt;=49,$K177&lt;&gt;※編集不可※選択項目!$F$4)</f>
        <v>0</v>
      </c>
      <c r="BG177" s="148" t="str">
        <f t="shared" si="74"/>
        <v/>
      </c>
      <c r="BH177" s="8">
        <f t="shared" si="75"/>
        <v>0</v>
      </c>
      <c r="BI177" s="8">
        <f t="shared" si="76"/>
        <v>0</v>
      </c>
    </row>
    <row r="178" spans="1:61" s="4" customFormat="1" ht="34.5" customHeight="1" x14ac:dyDescent="0.15">
      <c r="A178" s="74">
        <f t="shared" si="53"/>
        <v>166</v>
      </c>
      <c r="B178" s="80" t="str">
        <f t="shared" si="58"/>
        <v/>
      </c>
      <c r="C178" s="20"/>
      <c r="D178" s="21" t="str">
        <f t="shared" si="59"/>
        <v/>
      </c>
      <c r="E178" s="21" t="str">
        <f t="shared" si="60"/>
        <v/>
      </c>
      <c r="F178" s="133"/>
      <c r="G178" s="22"/>
      <c r="H178" s="22"/>
      <c r="I178" s="151"/>
      <c r="J178" s="22"/>
      <c r="K178" s="22"/>
      <c r="L178" s="22"/>
      <c r="M178" s="23"/>
      <c r="N178" s="24"/>
      <c r="O178" s="156"/>
      <c r="P178" s="24"/>
      <c r="Q178" s="156"/>
      <c r="R178" s="25" t="str">
        <f t="shared" si="61"/>
        <v/>
      </c>
      <c r="S178" s="23"/>
      <c r="T178" s="23"/>
      <c r="U178" s="26" t="str">
        <f t="shared" si="54"/>
        <v/>
      </c>
      <c r="V178" s="27"/>
      <c r="W178" s="28" t="str">
        <f t="shared" si="62"/>
        <v/>
      </c>
      <c r="X178" s="28" t="str">
        <f t="shared" si="63"/>
        <v/>
      </c>
      <c r="Y178" s="154"/>
      <c r="Z178" s="50"/>
      <c r="AA178" s="29"/>
      <c r="AB178" s="154"/>
      <c r="AC178" s="52" t="str">
        <f t="shared" si="64"/>
        <v/>
      </c>
      <c r="AD178" s="30" t="str">
        <f t="shared" si="65"/>
        <v/>
      </c>
      <c r="AE178" s="154"/>
      <c r="AF178" s="60" t="str">
        <f t="shared" si="66"/>
        <v/>
      </c>
      <c r="AG178" s="205"/>
      <c r="AH178" s="151"/>
      <c r="AI178" s="22"/>
      <c r="AJ178" s="62"/>
      <c r="AK178" s="186"/>
      <c r="AL178" s="187"/>
      <c r="AM178" s="186"/>
      <c r="AN178" s="184"/>
      <c r="AO178" s="135"/>
      <c r="AQ178" s="148">
        <f t="shared" si="67"/>
        <v>0</v>
      </c>
      <c r="AR178" s="148">
        <f t="shared" si="68"/>
        <v>0</v>
      </c>
      <c r="AS178" s="148">
        <f t="shared" si="69"/>
        <v>0</v>
      </c>
      <c r="AT178" s="148">
        <f t="shared" si="55"/>
        <v>0</v>
      </c>
      <c r="AU178" s="148" t="b">
        <f t="shared" si="70"/>
        <v>0</v>
      </c>
      <c r="AV178" s="148" t="b">
        <f>AND(F178&gt;=20,F178&lt;=22,J178=※編集不可※選択項目!$E$4)</f>
        <v>0</v>
      </c>
      <c r="AW178" s="148" t="b">
        <f>AND(F178&gt;=40,F178&lt;=49,K178=※編集不可※選択項目!$F$4)</f>
        <v>0</v>
      </c>
      <c r="AX178" s="148">
        <f>IF(AND($C178&lt;&gt;"",AND(AA178&lt;&gt;※編集不可※選択項目!$L$6,AE178="")),1,0)</f>
        <v>0</v>
      </c>
      <c r="AY178" s="148">
        <f>IF(AND($H178&lt;&gt;"",AND(I178=※編集不可※選択項目!$D$4,AG178="")),1,0)</f>
        <v>0</v>
      </c>
      <c r="AZ178" s="148">
        <f t="shared" si="56"/>
        <v>0</v>
      </c>
      <c r="BA178" s="148">
        <f t="shared" si="71"/>
        <v>0</v>
      </c>
      <c r="BB178" s="148">
        <f t="shared" si="72"/>
        <v>0</v>
      </c>
      <c r="BC178" s="148">
        <f t="shared" si="57"/>
        <v>0</v>
      </c>
      <c r="BD178" s="148" t="b">
        <f t="shared" si="73"/>
        <v>1</v>
      </c>
      <c r="BE178" s="148" t="b">
        <f>AND($F178&gt;=20,$F178&lt;=22,$J178&lt;&gt;※編集不可※選択項目!$E$4)</f>
        <v>0</v>
      </c>
      <c r="BF178" s="148" t="b">
        <f>AND($F178&gt;=40,$F178&lt;=49,$K178&lt;&gt;※編集不可※選択項目!$F$4)</f>
        <v>0</v>
      </c>
      <c r="BG178" s="148" t="str">
        <f t="shared" si="74"/>
        <v/>
      </c>
      <c r="BH178" s="8">
        <f t="shared" si="75"/>
        <v>0</v>
      </c>
      <c r="BI178" s="8">
        <f t="shared" si="76"/>
        <v>0</v>
      </c>
    </row>
    <row r="179" spans="1:61" s="4" customFormat="1" ht="34.5" customHeight="1" x14ac:dyDescent="0.15">
      <c r="A179" s="74">
        <f t="shared" si="53"/>
        <v>167</v>
      </c>
      <c r="B179" s="80" t="str">
        <f t="shared" si="58"/>
        <v/>
      </c>
      <c r="C179" s="20"/>
      <c r="D179" s="21" t="str">
        <f t="shared" si="59"/>
        <v/>
      </c>
      <c r="E179" s="21" t="str">
        <f t="shared" si="60"/>
        <v/>
      </c>
      <c r="F179" s="133"/>
      <c r="G179" s="22"/>
      <c r="H179" s="22"/>
      <c r="I179" s="151"/>
      <c r="J179" s="22"/>
      <c r="K179" s="22"/>
      <c r="L179" s="22"/>
      <c r="M179" s="23"/>
      <c r="N179" s="24"/>
      <c r="O179" s="156"/>
      <c r="P179" s="24"/>
      <c r="Q179" s="156"/>
      <c r="R179" s="25" t="str">
        <f t="shared" si="61"/>
        <v/>
      </c>
      <c r="S179" s="23"/>
      <c r="T179" s="23"/>
      <c r="U179" s="26" t="str">
        <f t="shared" si="54"/>
        <v/>
      </c>
      <c r="V179" s="27"/>
      <c r="W179" s="28" t="str">
        <f t="shared" si="62"/>
        <v/>
      </c>
      <c r="X179" s="28" t="str">
        <f t="shared" si="63"/>
        <v/>
      </c>
      <c r="Y179" s="154"/>
      <c r="Z179" s="50"/>
      <c r="AA179" s="29"/>
      <c r="AB179" s="154"/>
      <c r="AC179" s="52" t="str">
        <f t="shared" si="64"/>
        <v/>
      </c>
      <c r="AD179" s="30" t="str">
        <f t="shared" si="65"/>
        <v/>
      </c>
      <c r="AE179" s="154"/>
      <c r="AF179" s="60" t="str">
        <f t="shared" si="66"/>
        <v/>
      </c>
      <c r="AG179" s="205"/>
      <c r="AH179" s="151"/>
      <c r="AI179" s="22"/>
      <c r="AJ179" s="62"/>
      <c r="AK179" s="186"/>
      <c r="AL179" s="187"/>
      <c r="AM179" s="186"/>
      <c r="AN179" s="184"/>
      <c r="AO179" s="135"/>
      <c r="AQ179" s="148">
        <f t="shared" si="67"/>
        <v>0</v>
      </c>
      <c r="AR179" s="148">
        <f t="shared" si="68"/>
        <v>0</v>
      </c>
      <c r="AS179" s="148">
        <f t="shared" si="69"/>
        <v>0</v>
      </c>
      <c r="AT179" s="148">
        <f t="shared" si="55"/>
        <v>0</v>
      </c>
      <c r="AU179" s="148" t="b">
        <f t="shared" si="70"/>
        <v>0</v>
      </c>
      <c r="AV179" s="148" t="b">
        <f>AND(F179&gt;=20,F179&lt;=22,J179=※編集不可※選択項目!$E$4)</f>
        <v>0</v>
      </c>
      <c r="AW179" s="148" t="b">
        <f>AND(F179&gt;=40,F179&lt;=49,K179=※編集不可※選択項目!$F$4)</f>
        <v>0</v>
      </c>
      <c r="AX179" s="148">
        <f>IF(AND($C179&lt;&gt;"",AND(AA179&lt;&gt;※編集不可※選択項目!$L$6,AE179="")),1,0)</f>
        <v>0</v>
      </c>
      <c r="AY179" s="148">
        <f>IF(AND($H179&lt;&gt;"",AND(I179=※編集不可※選択項目!$D$4,AG179="")),1,0)</f>
        <v>0</v>
      </c>
      <c r="AZ179" s="148">
        <f t="shared" si="56"/>
        <v>0</v>
      </c>
      <c r="BA179" s="148">
        <f t="shared" si="71"/>
        <v>0</v>
      </c>
      <c r="BB179" s="148">
        <f t="shared" si="72"/>
        <v>0</v>
      </c>
      <c r="BC179" s="148">
        <f t="shared" si="57"/>
        <v>0</v>
      </c>
      <c r="BD179" s="148" t="b">
        <f t="shared" si="73"/>
        <v>1</v>
      </c>
      <c r="BE179" s="148" t="b">
        <f>AND($F179&gt;=20,$F179&lt;=22,$J179&lt;&gt;※編集不可※選択項目!$E$4)</f>
        <v>0</v>
      </c>
      <c r="BF179" s="148" t="b">
        <f>AND($F179&gt;=40,$F179&lt;=49,$K179&lt;&gt;※編集不可※選択項目!$F$4)</f>
        <v>0</v>
      </c>
      <c r="BG179" s="148" t="str">
        <f t="shared" si="74"/>
        <v/>
      </c>
      <c r="BH179" s="8">
        <f t="shared" si="75"/>
        <v>0</v>
      </c>
      <c r="BI179" s="8">
        <f t="shared" si="76"/>
        <v>0</v>
      </c>
    </row>
    <row r="180" spans="1:61" s="4" customFormat="1" ht="34.5" customHeight="1" x14ac:dyDescent="0.15">
      <c r="A180" s="74">
        <f t="shared" si="53"/>
        <v>168</v>
      </c>
      <c r="B180" s="80" t="str">
        <f t="shared" si="58"/>
        <v/>
      </c>
      <c r="C180" s="20"/>
      <c r="D180" s="21" t="str">
        <f t="shared" si="59"/>
        <v/>
      </c>
      <c r="E180" s="21" t="str">
        <f t="shared" si="60"/>
        <v/>
      </c>
      <c r="F180" s="133"/>
      <c r="G180" s="22"/>
      <c r="H180" s="22"/>
      <c r="I180" s="151"/>
      <c r="J180" s="22"/>
      <c r="K180" s="22"/>
      <c r="L180" s="22"/>
      <c r="M180" s="23"/>
      <c r="N180" s="24"/>
      <c r="O180" s="156"/>
      <c r="P180" s="24"/>
      <c r="Q180" s="156"/>
      <c r="R180" s="25" t="str">
        <f t="shared" si="61"/>
        <v/>
      </c>
      <c r="S180" s="23"/>
      <c r="T180" s="23"/>
      <c r="U180" s="26" t="str">
        <f t="shared" si="54"/>
        <v/>
      </c>
      <c r="V180" s="27"/>
      <c r="W180" s="28" t="str">
        <f t="shared" si="62"/>
        <v/>
      </c>
      <c r="X180" s="28" t="str">
        <f t="shared" si="63"/>
        <v/>
      </c>
      <c r="Y180" s="154"/>
      <c r="Z180" s="50"/>
      <c r="AA180" s="29"/>
      <c r="AB180" s="154"/>
      <c r="AC180" s="52" t="str">
        <f t="shared" si="64"/>
        <v/>
      </c>
      <c r="AD180" s="30" t="str">
        <f t="shared" si="65"/>
        <v/>
      </c>
      <c r="AE180" s="154"/>
      <c r="AF180" s="60" t="str">
        <f t="shared" si="66"/>
        <v/>
      </c>
      <c r="AG180" s="205"/>
      <c r="AH180" s="151"/>
      <c r="AI180" s="22"/>
      <c r="AJ180" s="62"/>
      <c r="AK180" s="186"/>
      <c r="AL180" s="187"/>
      <c r="AM180" s="186"/>
      <c r="AN180" s="184"/>
      <c r="AO180" s="135"/>
      <c r="AQ180" s="148">
        <f t="shared" si="67"/>
        <v>0</v>
      </c>
      <c r="AR180" s="148">
        <f t="shared" si="68"/>
        <v>0</v>
      </c>
      <c r="AS180" s="148">
        <f t="shared" si="69"/>
        <v>0</v>
      </c>
      <c r="AT180" s="148">
        <f t="shared" si="55"/>
        <v>0</v>
      </c>
      <c r="AU180" s="148" t="b">
        <f t="shared" si="70"/>
        <v>0</v>
      </c>
      <c r="AV180" s="148" t="b">
        <f>AND(F180&gt;=20,F180&lt;=22,J180=※編集不可※選択項目!$E$4)</f>
        <v>0</v>
      </c>
      <c r="AW180" s="148" t="b">
        <f>AND(F180&gt;=40,F180&lt;=49,K180=※編集不可※選択項目!$F$4)</f>
        <v>0</v>
      </c>
      <c r="AX180" s="148">
        <f>IF(AND($C180&lt;&gt;"",AND(AA180&lt;&gt;※編集不可※選択項目!$L$6,AE180="")),1,0)</f>
        <v>0</v>
      </c>
      <c r="AY180" s="148">
        <f>IF(AND($H180&lt;&gt;"",AND(I180=※編集不可※選択項目!$D$4,AG180="")),1,0)</f>
        <v>0</v>
      </c>
      <c r="AZ180" s="148">
        <f t="shared" si="56"/>
        <v>0</v>
      </c>
      <c r="BA180" s="148">
        <f t="shared" si="71"/>
        <v>0</v>
      </c>
      <c r="BB180" s="148">
        <f t="shared" si="72"/>
        <v>0</v>
      </c>
      <c r="BC180" s="148">
        <f t="shared" si="57"/>
        <v>0</v>
      </c>
      <c r="BD180" s="148" t="b">
        <f t="shared" si="73"/>
        <v>1</v>
      </c>
      <c r="BE180" s="148" t="b">
        <f>AND($F180&gt;=20,$F180&lt;=22,$J180&lt;&gt;※編集不可※選択項目!$E$4)</f>
        <v>0</v>
      </c>
      <c r="BF180" s="148" t="b">
        <f>AND($F180&gt;=40,$F180&lt;=49,$K180&lt;&gt;※編集不可※選択項目!$F$4)</f>
        <v>0</v>
      </c>
      <c r="BG180" s="148" t="str">
        <f t="shared" si="74"/>
        <v/>
      </c>
      <c r="BH180" s="8">
        <f t="shared" si="75"/>
        <v>0</v>
      </c>
      <c r="BI180" s="8">
        <f t="shared" si="76"/>
        <v>0</v>
      </c>
    </row>
    <row r="181" spans="1:61" s="4" customFormat="1" ht="34.5" customHeight="1" x14ac:dyDescent="0.15">
      <c r="A181" s="74">
        <f t="shared" si="53"/>
        <v>169</v>
      </c>
      <c r="B181" s="80" t="str">
        <f t="shared" si="58"/>
        <v/>
      </c>
      <c r="C181" s="20"/>
      <c r="D181" s="21" t="str">
        <f t="shared" si="59"/>
        <v/>
      </c>
      <c r="E181" s="21" t="str">
        <f t="shared" si="60"/>
        <v/>
      </c>
      <c r="F181" s="133"/>
      <c r="G181" s="22"/>
      <c r="H181" s="22"/>
      <c r="I181" s="151"/>
      <c r="J181" s="22"/>
      <c r="K181" s="22"/>
      <c r="L181" s="22"/>
      <c r="M181" s="23"/>
      <c r="N181" s="24"/>
      <c r="O181" s="156"/>
      <c r="P181" s="24"/>
      <c r="Q181" s="156"/>
      <c r="R181" s="25" t="str">
        <f t="shared" si="61"/>
        <v/>
      </c>
      <c r="S181" s="23"/>
      <c r="T181" s="23"/>
      <c r="U181" s="26" t="str">
        <f t="shared" si="54"/>
        <v/>
      </c>
      <c r="V181" s="27"/>
      <c r="W181" s="28" t="str">
        <f t="shared" si="62"/>
        <v/>
      </c>
      <c r="X181" s="28" t="str">
        <f t="shared" si="63"/>
        <v/>
      </c>
      <c r="Y181" s="154"/>
      <c r="Z181" s="50"/>
      <c r="AA181" s="29"/>
      <c r="AB181" s="154"/>
      <c r="AC181" s="52" t="str">
        <f t="shared" si="64"/>
        <v/>
      </c>
      <c r="AD181" s="30" t="str">
        <f t="shared" si="65"/>
        <v/>
      </c>
      <c r="AE181" s="154"/>
      <c r="AF181" s="60" t="str">
        <f t="shared" si="66"/>
        <v/>
      </c>
      <c r="AG181" s="205"/>
      <c r="AH181" s="151"/>
      <c r="AI181" s="22"/>
      <c r="AJ181" s="62"/>
      <c r="AK181" s="186"/>
      <c r="AL181" s="187"/>
      <c r="AM181" s="186"/>
      <c r="AN181" s="184"/>
      <c r="AO181" s="135"/>
      <c r="AQ181" s="148">
        <f t="shared" si="67"/>
        <v>0</v>
      </c>
      <c r="AR181" s="148">
        <f t="shared" si="68"/>
        <v>0</v>
      </c>
      <c r="AS181" s="148">
        <f t="shared" si="69"/>
        <v>0</v>
      </c>
      <c r="AT181" s="148">
        <f t="shared" si="55"/>
        <v>0</v>
      </c>
      <c r="AU181" s="148" t="b">
        <f t="shared" si="70"/>
        <v>0</v>
      </c>
      <c r="AV181" s="148" t="b">
        <f>AND(F181&gt;=20,F181&lt;=22,J181=※編集不可※選択項目!$E$4)</f>
        <v>0</v>
      </c>
      <c r="AW181" s="148" t="b">
        <f>AND(F181&gt;=40,F181&lt;=49,K181=※編集不可※選択項目!$F$4)</f>
        <v>0</v>
      </c>
      <c r="AX181" s="148">
        <f>IF(AND($C181&lt;&gt;"",AND(AA181&lt;&gt;※編集不可※選択項目!$L$6,AE181="")),1,0)</f>
        <v>0</v>
      </c>
      <c r="AY181" s="148">
        <f>IF(AND($H181&lt;&gt;"",AND(I181=※編集不可※選択項目!$D$4,AG181="")),1,0)</f>
        <v>0</v>
      </c>
      <c r="AZ181" s="148">
        <f t="shared" si="56"/>
        <v>0</v>
      </c>
      <c r="BA181" s="148">
        <f t="shared" si="71"/>
        <v>0</v>
      </c>
      <c r="BB181" s="148">
        <f t="shared" si="72"/>
        <v>0</v>
      </c>
      <c r="BC181" s="148">
        <f t="shared" si="57"/>
        <v>0</v>
      </c>
      <c r="BD181" s="148" t="b">
        <f t="shared" si="73"/>
        <v>1</v>
      </c>
      <c r="BE181" s="148" t="b">
        <f>AND($F181&gt;=20,$F181&lt;=22,$J181&lt;&gt;※編集不可※選択項目!$E$4)</f>
        <v>0</v>
      </c>
      <c r="BF181" s="148" t="b">
        <f>AND($F181&gt;=40,$F181&lt;=49,$K181&lt;&gt;※編集不可※選択項目!$F$4)</f>
        <v>0</v>
      </c>
      <c r="BG181" s="148" t="str">
        <f t="shared" si="74"/>
        <v/>
      </c>
      <c r="BH181" s="8">
        <f t="shared" si="75"/>
        <v>0</v>
      </c>
      <c r="BI181" s="8">
        <f t="shared" si="76"/>
        <v>0</v>
      </c>
    </row>
    <row r="182" spans="1:61" s="4" customFormat="1" ht="34.5" customHeight="1" x14ac:dyDescent="0.15">
      <c r="A182" s="74">
        <f t="shared" si="53"/>
        <v>170</v>
      </c>
      <c r="B182" s="80" t="str">
        <f t="shared" si="58"/>
        <v/>
      </c>
      <c r="C182" s="20"/>
      <c r="D182" s="21" t="str">
        <f t="shared" si="59"/>
        <v/>
      </c>
      <c r="E182" s="21" t="str">
        <f t="shared" si="60"/>
        <v/>
      </c>
      <c r="F182" s="133"/>
      <c r="G182" s="22"/>
      <c r="H182" s="22"/>
      <c r="I182" s="151"/>
      <c r="J182" s="22"/>
      <c r="K182" s="22"/>
      <c r="L182" s="22"/>
      <c r="M182" s="23"/>
      <c r="N182" s="24"/>
      <c r="O182" s="156"/>
      <c r="P182" s="24"/>
      <c r="Q182" s="156"/>
      <c r="R182" s="25" t="str">
        <f t="shared" si="61"/>
        <v/>
      </c>
      <c r="S182" s="23"/>
      <c r="T182" s="23"/>
      <c r="U182" s="26" t="str">
        <f t="shared" si="54"/>
        <v/>
      </c>
      <c r="V182" s="27"/>
      <c r="W182" s="28" t="str">
        <f t="shared" si="62"/>
        <v/>
      </c>
      <c r="X182" s="28" t="str">
        <f t="shared" si="63"/>
        <v/>
      </c>
      <c r="Y182" s="154"/>
      <c r="Z182" s="50"/>
      <c r="AA182" s="29"/>
      <c r="AB182" s="154"/>
      <c r="AC182" s="52" t="str">
        <f t="shared" si="64"/>
        <v/>
      </c>
      <c r="AD182" s="30" t="str">
        <f t="shared" si="65"/>
        <v/>
      </c>
      <c r="AE182" s="154"/>
      <c r="AF182" s="60" t="str">
        <f t="shared" si="66"/>
        <v/>
      </c>
      <c r="AG182" s="205"/>
      <c r="AH182" s="151"/>
      <c r="AI182" s="22"/>
      <c r="AJ182" s="62"/>
      <c r="AK182" s="186"/>
      <c r="AL182" s="187"/>
      <c r="AM182" s="186"/>
      <c r="AN182" s="184"/>
      <c r="AO182" s="135"/>
      <c r="AQ182" s="148">
        <f t="shared" si="67"/>
        <v>0</v>
      </c>
      <c r="AR182" s="148">
        <f t="shared" si="68"/>
        <v>0</v>
      </c>
      <c r="AS182" s="148">
        <f t="shared" si="69"/>
        <v>0</v>
      </c>
      <c r="AT182" s="148">
        <f t="shared" si="55"/>
        <v>0</v>
      </c>
      <c r="AU182" s="148" t="b">
        <f t="shared" si="70"/>
        <v>0</v>
      </c>
      <c r="AV182" s="148" t="b">
        <f>AND(F182&gt;=20,F182&lt;=22,J182=※編集不可※選択項目!$E$4)</f>
        <v>0</v>
      </c>
      <c r="AW182" s="148" t="b">
        <f>AND(F182&gt;=40,F182&lt;=49,K182=※編集不可※選択項目!$F$4)</f>
        <v>0</v>
      </c>
      <c r="AX182" s="148">
        <f>IF(AND($C182&lt;&gt;"",AND(AA182&lt;&gt;※編集不可※選択項目!$L$6,AE182="")),1,0)</f>
        <v>0</v>
      </c>
      <c r="AY182" s="148">
        <f>IF(AND($H182&lt;&gt;"",AND(I182=※編集不可※選択項目!$D$4,AG182="")),1,0)</f>
        <v>0</v>
      </c>
      <c r="AZ182" s="148">
        <f t="shared" si="56"/>
        <v>0</v>
      </c>
      <c r="BA182" s="148">
        <f t="shared" si="71"/>
        <v>0</v>
      </c>
      <c r="BB182" s="148">
        <f t="shared" si="72"/>
        <v>0</v>
      </c>
      <c r="BC182" s="148">
        <f t="shared" si="57"/>
        <v>0</v>
      </c>
      <c r="BD182" s="148" t="b">
        <f t="shared" si="73"/>
        <v>1</v>
      </c>
      <c r="BE182" s="148" t="b">
        <f>AND($F182&gt;=20,$F182&lt;=22,$J182&lt;&gt;※編集不可※選択項目!$E$4)</f>
        <v>0</v>
      </c>
      <c r="BF182" s="148" t="b">
        <f>AND($F182&gt;=40,$F182&lt;=49,$K182&lt;&gt;※編集不可※選択項目!$F$4)</f>
        <v>0</v>
      </c>
      <c r="BG182" s="148" t="str">
        <f t="shared" si="74"/>
        <v/>
      </c>
      <c r="BH182" s="8">
        <f t="shared" si="75"/>
        <v>0</v>
      </c>
      <c r="BI182" s="8">
        <f t="shared" si="76"/>
        <v>0</v>
      </c>
    </row>
    <row r="183" spans="1:61" s="4" customFormat="1" ht="34.5" customHeight="1" x14ac:dyDescent="0.15">
      <c r="A183" s="74">
        <f t="shared" si="53"/>
        <v>171</v>
      </c>
      <c r="B183" s="80" t="str">
        <f t="shared" si="58"/>
        <v/>
      </c>
      <c r="C183" s="20"/>
      <c r="D183" s="21" t="str">
        <f t="shared" si="59"/>
        <v/>
      </c>
      <c r="E183" s="21" t="str">
        <f t="shared" si="60"/>
        <v/>
      </c>
      <c r="F183" s="133"/>
      <c r="G183" s="22"/>
      <c r="H183" s="22"/>
      <c r="I183" s="151"/>
      <c r="J183" s="22"/>
      <c r="K183" s="22"/>
      <c r="L183" s="22"/>
      <c r="M183" s="23"/>
      <c r="N183" s="24"/>
      <c r="O183" s="156"/>
      <c r="P183" s="24"/>
      <c r="Q183" s="156"/>
      <c r="R183" s="25" t="str">
        <f t="shared" si="61"/>
        <v/>
      </c>
      <c r="S183" s="23"/>
      <c r="T183" s="23"/>
      <c r="U183" s="26" t="str">
        <f t="shared" si="54"/>
        <v/>
      </c>
      <c r="V183" s="27"/>
      <c r="W183" s="28" t="str">
        <f t="shared" si="62"/>
        <v/>
      </c>
      <c r="X183" s="28" t="str">
        <f t="shared" si="63"/>
        <v/>
      </c>
      <c r="Y183" s="154"/>
      <c r="Z183" s="50"/>
      <c r="AA183" s="29"/>
      <c r="AB183" s="154"/>
      <c r="AC183" s="52" t="str">
        <f t="shared" si="64"/>
        <v/>
      </c>
      <c r="AD183" s="30" t="str">
        <f t="shared" si="65"/>
        <v/>
      </c>
      <c r="AE183" s="154"/>
      <c r="AF183" s="60" t="str">
        <f t="shared" si="66"/>
        <v/>
      </c>
      <c r="AG183" s="205"/>
      <c r="AH183" s="151"/>
      <c r="AI183" s="22"/>
      <c r="AJ183" s="62"/>
      <c r="AK183" s="186"/>
      <c r="AL183" s="187"/>
      <c r="AM183" s="186"/>
      <c r="AN183" s="184"/>
      <c r="AO183" s="135"/>
      <c r="AQ183" s="148">
        <f t="shared" si="67"/>
        <v>0</v>
      </c>
      <c r="AR183" s="148">
        <f t="shared" si="68"/>
        <v>0</v>
      </c>
      <c r="AS183" s="148">
        <f t="shared" si="69"/>
        <v>0</v>
      </c>
      <c r="AT183" s="148">
        <f t="shared" si="55"/>
        <v>0</v>
      </c>
      <c r="AU183" s="148" t="b">
        <f t="shared" si="70"/>
        <v>0</v>
      </c>
      <c r="AV183" s="148" t="b">
        <f>AND(F183&gt;=20,F183&lt;=22,J183=※編集不可※選択項目!$E$4)</f>
        <v>0</v>
      </c>
      <c r="AW183" s="148" t="b">
        <f>AND(F183&gt;=40,F183&lt;=49,K183=※編集不可※選択項目!$F$4)</f>
        <v>0</v>
      </c>
      <c r="AX183" s="148">
        <f>IF(AND($C183&lt;&gt;"",AND(AA183&lt;&gt;※編集不可※選択項目!$L$6,AE183="")),1,0)</f>
        <v>0</v>
      </c>
      <c r="AY183" s="148">
        <f>IF(AND($H183&lt;&gt;"",AND(I183=※編集不可※選択項目!$D$4,AG183="")),1,0)</f>
        <v>0</v>
      </c>
      <c r="AZ183" s="148">
        <f t="shared" si="56"/>
        <v>0</v>
      </c>
      <c r="BA183" s="148">
        <f t="shared" si="71"/>
        <v>0</v>
      </c>
      <c r="BB183" s="148">
        <f t="shared" si="72"/>
        <v>0</v>
      </c>
      <c r="BC183" s="148">
        <f t="shared" si="57"/>
        <v>0</v>
      </c>
      <c r="BD183" s="148" t="b">
        <f t="shared" si="73"/>
        <v>1</v>
      </c>
      <c r="BE183" s="148" t="b">
        <f>AND($F183&gt;=20,$F183&lt;=22,$J183&lt;&gt;※編集不可※選択項目!$E$4)</f>
        <v>0</v>
      </c>
      <c r="BF183" s="148" t="b">
        <f>AND($F183&gt;=40,$F183&lt;=49,$K183&lt;&gt;※編集不可※選択項目!$F$4)</f>
        <v>0</v>
      </c>
      <c r="BG183" s="148" t="str">
        <f t="shared" si="74"/>
        <v/>
      </c>
      <c r="BH183" s="8">
        <f t="shared" si="75"/>
        <v>0</v>
      </c>
      <c r="BI183" s="8">
        <f t="shared" si="76"/>
        <v>0</v>
      </c>
    </row>
    <row r="184" spans="1:61" s="4" customFormat="1" ht="34.5" customHeight="1" x14ac:dyDescent="0.15">
      <c r="A184" s="74">
        <f t="shared" si="53"/>
        <v>172</v>
      </c>
      <c r="B184" s="80" t="str">
        <f t="shared" si="58"/>
        <v/>
      </c>
      <c r="C184" s="20"/>
      <c r="D184" s="21" t="str">
        <f t="shared" si="59"/>
        <v/>
      </c>
      <c r="E184" s="21" t="str">
        <f t="shared" si="60"/>
        <v/>
      </c>
      <c r="F184" s="133"/>
      <c r="G184" s="22"/>
      <c r="H184" s="22"/>
      <c r="I184" s="151"/>
      <c r="J184" s="22"/>
      <c r="K184" s="22"/>
      <c r="L184" s="22"/>
      <c r="M184" s="23"/>
      <c r="N184" s="24"/>
      <c r="O184" s="156"/>
      <c r="P184" s="24"/>
      <c r="Q184" s="156"/>
      <c r="R184" s="25" t="str">
        <f t="shared" si="61"/>
        <v/>
      </c>
      <c r="S184" s="23"/>
      <c r="T184" s="23"/>
      <c r="U184" s="26" t="str">
        <f t="shared" si="54"/>
        <v/>
      </c>
      <c r="V184" s="27"/>
      <c r="W184" s="28" t="str">
        <f t="shared" si="62"/>
        <v/>
      </c>
      <c r="X184" s="28" t="str">
        <f t="shared" si="63"/>
        <v/>
      </c>
      <c r="Y184" s="154"/>
      <c r="Z184" s="50"/>
      <c r="AA184" s="29"/>
      <c r="AB184" s="154"/>
      <c r="AC184" s="52" t="str">
        <f t="shared" si="64"/>
        <v/>
      </c>
      <c r="AD184" s="30" t="str">
        <f t="shared" si="65"/>
        <v/>
      </c>
      <c r="AE184" s="154"/>
      <c r="AF184" s="60" t="str">
        <f t="shared" si="66"/>
        <v/>
      </c>
      <c r="AG184" s="205"/>
      <c r="AH184" s="151"/>
      <c r="AI184" s="22"/>
      <c r="AJ184" s="62"/>
      <c r="AK184" s="186"/>
      <c r="AL184" s="187"/>
      <c r="AM184" s="186"/>
      <c r="AN184" s="184"/>
      <c r="AO184" s="135"/>
      <c r="AQ184" s="148">
        <f t="shared" si="67"/>
        <v>0</v>
      </c>
      <c r="AR184" s="148">
        <f t="shared" si="68"/>
        <v>0</v>
      </c>
      <c r="AS184" s="148">
        <f t="shared" si="69"/>
        <v>0</v>
      </c>
      <c r="AT184" s="148">
        <f t="shared" si="55"/>
        <v>0</v>
      </c>
      <c r="AU184" s="148" t="b">
        <f t="shared" si="70"/>
        <v>0</v>
      </c>
      <c r="AV184" s="148" t="b">
        <f>AND(F184&gt;=20,F184&lt;=22,J184=※編集不可※選択項目!$E$4)</f>
        <v>0</v>
      </c>
      <c r="AW184" s="148" t="b">
        <f>AND(F184&gt;=40,F184&lt;=49,K184=※編集不可※選択項目!$F$4)</f>
        <v>0</v>
      </c>
      <c r="AX184" s="148">
        <f>IF(AND($C184&lt;&gt;"",AND(AA184&lt;&gt;※編集不可※選択項目!$L$6,AE184="")),1,0)</f>
        <v>0</v>
      </c>
      <c r="AY184" s="148">
        <f>IF(AND($H184&lt;&gt;"",AND(I184=※編集不可※選択項目!$D$4,AG184="")),1,0)</f>
        <v>0</v>
      </c>
      <c r="AZ184" s="148">
        <f t="shared" si="56"/>
        <v>0</v>
      </c>
      <c r="BA184" s="148">
        <f t="shared" si="71"/>
        <v>0</v>
      </c>
      <c r="BB184" s="148">
        <f t="shared" si="72"/>
        <v>0</v>
      </c>
      <c r="BC184" s="148">
        <f t="shared" si="57"/>
        <v>0</v>
      </c>
      <c r="BD184" s="148" t="b">
        <f t="shared" si="73"/>
        <v>1</v>
      </c>
      <c r="BE184" s="148" t="b">
        <f>AND($F184&gt;=20,$F184&lt;=22,$J184&lt;&gt;※編集不可※選択項目!$E$4)</f>
        <v>0</v>
      </c>
      <c r="BF184" s="148" t="b">
        <f>AND($F184&gt;=40,$F184&lt;=49,$K184&lt;&gt;※編集不可※選択項目!$F$4)</f>
        <v>0</v>
      </c>
      <c r="BG184" s="148" t="str">
        <f t="shared" si="74"/>
        <v/>
      </c>
      <c r="BH184" s="8">
        <f t="shared" si="75"/>
        <v>0</v>
      </c>
      <c r="BI184" s="8">
        <f t="shared" si="76"/>
        <v>0</v>
      </c>
    </row>
    <row r="185" spans="1:61" s="4" customFormat="1" ht="34.5" customHeight="1" x14ac:dyDescent="0.15">
      <c r="A185" s="74">
        <f t="shared" si="53"/>
        <v>173</v>
      </c>
      <c r="B185" s="80" t="str">
        <f t="shared" si="58"/>
        <v/>
      </c>
      <c r="C185" s="20"/>
      <c r="D185" s="21" t="str">
        <f t="shared" si="59"/>
        <v/>
      </c>
      <c r="E185" s="21" t="str">
        <f t="shared" si="60"/>
        <v/>
      </c>
      <c r="F185" s="133"/>
      <c r="G185" s="22"/>
      <c r="H185" s="22"/>
      <c r="I185" s="151"/>
      <c r="J185" s="22"/>
      <c r="K185" s="22"/>
      <c r="L185" s="22"/>
      <c r="M185" s="23"/>
      <c r="N185" s="24"/>
      <c r="O185" s="156"/>
      <c r="P185" s="24"/>
      <c r="Q185" s="156"/>
      <c r="R185" s="25" t="str">
        <f t="shared" si="61"/>
        <v/>
      </c>
      <c r="S185" s="23"/>
      <c r="T185" s="23"/>
      <c r="U185" s="26" t="str">
        <f t="shared" si="54"/>
        <v/>
      </c>
      <c r="V185" s="27"/>
      <c r="W185" s="28" t="str">
        <f t="shared" si="62"/>
        <v/>
      </c>
      <c r="X185" s="28" t="str">
        <f t="shared" si="63"/>
        <v/>
      </c>
      <c r="Y185" s="154"/>
      <c r="Z185" s="50"/>
      <c r="AA185" s="29"/>
      <c r="AB185" s="154"/>
      <c r="AC185" s="52" t="str">
        <f t="shared" si="64"/>
        <v/>
      </c>
      <c r="AD185" s="30" t="str">
        <f t="shared" si="65"/>
        <v/>
      </c>
      <c r="AE185" s="154"/>
      <c r="AF185" s="60" t="str">
        <f t="shared" si="66"/>
        <v/>
      </c>
      <c r="AG185" s="205"/>
      <c r="AH185" s="151"/>
      <c r="AI185" s="22"/>
      <c r="AJ185" s="62"/>
      <c r="AK185" s="186"/>
      <c r="AL185" s="187"/>
      <c r="AM185" s="186"/>
      <c r="AN185" s="184"/>
      <c r="AO185" s="135"/>
      <c r="AQ185" s="148">
        <f t="shared" si="67"/>
        <v>0</v>
      </c>
      <c r="AR185" s="148">
        <f t="shared" si="68"/>
        <v>0</v>
      </c>
      <c r="AS185" s="148">
        <f t="shared" si="69"/>
        <v>0</v>
      </c>
      <c r="AT185" s="148">
        <f t="shared" si="55"/>
        <v>0</v>
      </c>
      <c r="AU185" s="148" t="b">
        <f t="shared" si="70"/>
        <v>0</v>
      </c>
      <c r="AV185" s="148" t="b">
        <f>AND(F185&gt;=20,F185&lt;=22,J185=※編集不可※選択項目!$E$4)</f>
        <v>0</v>
      </c>
      <c r="AW185" s="148" t="b">
        <f>AND(F185&gt;=40,F185&lt;=49,K185=※編集不可※選択項目!$F$4)</f>
        <v>0</v>
      </c>
      <c r="AX185" s="148">
        <f>IF(AND($C185&lt;&gt;"",AND(AA185&lt;&gt;※編集不可※選択項目!$L$6,AE185="")),1,0)</f>
        <v>0</v>
      </c>
      <c r="AY185" s="148">
        <f>IF(AND($H185&lt;&gt;"",AND(I185=※編集不可※選択項目!$D$4,AG185="")),1,0)</f>
        <v>0</v>
      </c>
      <c r="AZ185" s="148">
        <f t="shared" si="56"/>
        <v>0</v>
      </c>
      <c r="BA185" s="148">
        <f t="shared" si="71"/>
        <v>0</v>
      </c>
      <c r="BB185" s="148">
        <f t="shared" si="72"/>
        <v>0</v>
      </c>
      <c r="BC185" s="148">
        <f t="shared" si="57"/>
        <v>0</v>
      </c>
      <c r="BD185" s="148" t="b">
        <f t="shared" si="73"/>
        <v>1</v>
      </c>
      <c r="BE185" s="148" t="b">
        <f>AND($F185&gt;=20,$F185&lt;=22,$J185&lt;&gt;※編集不可※選択項目!$E$4)</f>
        <v>0</v>
      </c>
      <c r="BF185" s="148" t="b">
        <f>AND($F185&gt;=40,$F185&lt;=49,$K185&lt;&gt;※編集不可※選択項目!$F$4)</f>
        <v>0</v>
      </c>
      <c r="BG185" s="148" t="str">
        <f t="shared" si="74"/>
        <v/>
      </c>
      <c r="BH185" s="8">
        <f t="shared" si="75"/>
        <v>0</v>
      </c>
      <c r="BI185" s="8">
        <f t="shared" si="76"/>
        <v>0</v>
      </c>
    </row>
    <row r="186" spans="1:61" s="4" customFormat="1" ht="34.5" customHeight="1" x14ac:dyDescent="0.15">
      <c r="A186" s="74">
        <f t="shared" si="53"/>
        <v>174</v>
      </c>
      <c r="B186" s="80" t="str">
        <f t="shared" si="58"/>
        <v/>
      </c>
      <c r="C186" s="20"/>
      <c r="D186" s="21" t="str">
        <f t="shared" si="59"/>
        <v/>
      </c>
      <c r="E186" s="21" t="str">
        <f t="shared" si="60"/>
        <v/>
      </c>
      <c r="F186" s="133"/>
      <c r="G186" s="22"/>
      <c r="H186" s="22"/>
      <c r="I186" s="151"/>
      <c r="J186" s="22"/>
      <c r="K186" s="22"/>
      <c r="L186" s="22"/>
      <c r="M186" s="23"/>
      <c r="N186" s="24"/>
      <c r="O186" s="156"/>
      <c r="P186" s="24"/>
      <c r="Q186" s="156"/>
      <c r="R186" s="25" t="str">
        <f t="shared" si="61"/>
        <v/>
      </c>
      <c r="S186" s="23"/>
      <c r="T186" s="23"/>
      <c r="U186" s="26" t="str">
        <f t="shared" si="54"/>
        <v/>
      </c>
      <c r="V186" s="27"/>
      <c r="W186" s="28" t="str">
        <f t="shared" si="62"/>
        <v/>
      </c>
      <c r="X186" s="28" t="str">
        <f t="shared" si="63"/>
        <v/>
      </c>
      <c r="Y186" s="154"/>
      <c r="Z186" s="50"/>
      <c r="AA186" s="29"/>
      <c r="AB186" s="154"/>
      <c r="AC186" s="52" t="str">
        <f t="shared" si="64"/>
        <v/>
      </c>
      <c r="AD186" s="30" t="str">
        <f t="shared" si="65"/>
        <v/>
      </c>
      <c r="AE186" s="154"/>
      <c r="AF186" s="60" t="str">
        <f t="shared" si="66"/>
        <v/>
      </c>
      <c r="AG186" s="205"/>
      <c r="AH186" s="151"/>
      <c r="AI186" s="22"/>
      <c r="AJ186" s="62"/>
      <c r="AK186" s="186"/>
      <c r="AL186" s="187"/>
      <c r="AM186" s="186"/>
      <c r="AN186" s="184"/>
      <c r="AO186" s="135"/>
      <c r="AQ186" s="148">
        <f t="shared" si="67"/>
        <v>0</v>
      </c>
      <c r="AR186" s="148">
        <f t="shared" si="68"/>
        <v>0</v>
      </c>
      <c r="AS186" s="148">
        <f t="shared" si="69"/>
        <v>0</v>
      </c>
      <c r="AT186" s="148">
        <f t="shared" si="55"/>
        <v>0</v>
      </c>
      <c r="AU186" s="148" t="b">
        <f t="shared" si="70"/>
        <v>0</v>
      </c>
      <c r="AV186" s="148" t="b">
        <f>AND(F186&gt;=20,F186&lt;=22,J186=※編集不可※選択項目!$E$4)</f>
        <v>0</v>
      </c>
      <c r="AW186" s="148" t="b">
        <f>AND(F186&gt;=40,F186&lt;=49,K186=※編集不可※選択項目!$F$4)</f>
        <v>0</v>
      </c>
      <c r="AX186" s="148">
        <f>IF(AND($C186&lt;&gt;"",AND(AA186&lt;&gt;※編集不可※選択項目!$L$6,AE186="")),1,0)</f>
        <v>0</v>
      </c>
      <c r="AY186" s="148">
        <f>IF(AND($H186&lt;&gt;"",AND(I186=※編集不可※選択項目!$D$4,AG186="")),1,0)</f>
        <v>0</v>
      </c>
      <c r="AZ186" s="148">
        <f t="shared" si="56"/>
        <v>0</v>
      </c>
      <c r="BA186" s="148">
        <f t="shared" si="71"/>
        <v>0</v>
      </c>
      <c r="BB186" s="148">
        <f t="shared" si="72"/>
        <v>0</v>
      </c>
      <c r="BC186" s="148">
        <f t="shared" si="57"/>
        <v>0</v>
      </c>
      <c r="BD186" s="148" t="b">
        <f t="shared" si="73"/>
        <v>1</v>
      </c>
      <c r="BE186" s="148" t="b">
        <f>AND($F186&gt;=20,$F186&lt;=22,$J186&lt;&gt;※編集不可※選択項目!$E$4)</f>
        <v>0</v>
      </c>
      <c r="BF186" s="148" t="b">
        <f>AND($F186&gt;=40,$F186&lt;=49,$K186&lt;&gt;※編集不可※選択項目!$F$4)</f>
        <v>0</v>
      </c>
      <c r="BG186" s="148" t="str">
        <f t="shared" si="74"/>
        <v/>
      </c>
      <c r="BH186" s="8">
        <f t="shared" si="75"/>
        <v>0</v>
      </c>
      <c r="BI186" s="8">
        <f t="shared" si="76"/>
        <v>0</v>
      </c>
    </row>
    <row r="187" spans="1:61" s="4" customFormat="1" ht="34.5" customHeight="1" x14ac:dyDescent="0.15">
      <c r="A187" s="74">
        <f t="shared" si="53"/>
        <v>175</v>
      </c>
      <c r="B187" s="80" t="str">
        <f t="shared" si="58"/>
        <v/>
      </c>
      <c r="C187" s="20"/>
      <c r="D187" s="21" t="str">
        <f t="shared" si="59"/>
        <v/>
      </c>
      <c r="E187" s="21" t="str">
        <f t="shared" si="60"/>
        <v/>
      </c>
      <c r="F187" s="133"/>
      <c r="G187" s="22"/>
      <c r="H187" s="22"/>
      <c r="I187" s="151"/>
      <c r="J187" s="22"/>
      <c r="K187" s="22"/>
      <c r="L187" s="22"/>
      <c r="M187" s="23"/>
      <c r="N187" s="24"/>
      <c r="O187" s="156"/>
      <c r="P187" s="24"/>
      <c r="Q187" s="156"/>
      <c r="R187" s="25" t="str">
        <f t="shared" si="61"/>
        <v/>
      </c>
      <c r="S187" s="23"/>
      <c r="T187" s="23"/>
      <c r="U187" s="26" t="str">
        <f t="shared" si="54"/>
        <v/>
      </c>
      <c r="V187" s="27"/>
      <c r="W187" s="28" t="str">
        <f t="shared" si="62"/>
        <v/>
      </c>
      <c r="X187" s="28" t="str">
        <f t="shared" si="63"/>
        <v/>
      </c>
      <c r="Y187" s="154"/>
      <c r="Z187" s="50"/>
      <c r="AA187" s="29"/>
      <c r="AB187" s="154"/>
      <c r="AC187" s="52" t="str">
        <f t="shared" si="64"/>
        <v/>
      </c>
      <c r="AD187" s="30" t="str">
        <f t="shared" si="65"/>
        <v/>
      </c>
      <c r="AE187" s="154"/>
      <c r="AF187" s="60" t="str">
        <f t="shared" si="66"/>
        <v/>
      </c>
      <c r="AG187" s="205"/>
      <c r="AH187" s="151"/>
      <c r="AI187" s="22"/>
      <c r="AJ187" s="62"/>
      <c r="AK187" s="186"/>
      <c r="AL187" s="187"/>
      <c r="AM187" s="186"/>
      <c r="AN187" s="184"/>
      <c r="AO187" s="135"/>
      <c r="AQ187" s="148">
        <f t="shared" si="67"/>
        <v>0</v>
      </c>
      <c r="AR187" s="148">
        <f t="shared" si="68"/>
        <v>0</v>
      </c>
      <c r="AS187" s="148">
        <f t="shared" si="69"/>
        <v>0</v>
      </c>
      <c r="AT187" s="148">
        <f t="shared" si="55"/>
        <v>0</v>
      </c>
      <c r="AU187" s="148" t="b">
        <f t="shared" si="70"/>
        <v>0</v>
      </c>
      <c r="AV187" s="148" t="b">
        <f>AND(F187&gt;=20,F187&lt;=22,J187=※編集不可※選択項目!$E$4)</f>
        <v>0</v>
      </c>
      <c r="AW187" s="148" t="b">
        <f>AND(F187&gt;=40,F187&lt;=49,K187=※編集不可※選択項目!$F$4)</f>
        <v>0</v>
      </c>
      <c r="AX187" s="148">
        <f>IF(AND($C187&lt;&gt;"",AND(AA187&lt;&gt;※編集不可※選択項目!$L$6,AE187="")),1,0)</f>
        <v>0</v>
      </c>
      <c r="AY187" s="148">
        <f>IF(AND($H187&lt;&gt;"",AND(I187=※編集不可※選択項目!$D$4,AG187="")),1,0)</f>
        <v>0</v>
      </c>
      <c r="AZ187" s="148">
        <f t="shared" si="56"/>
        <v>0</v>
      </c>
      <c r="BA187" s="148">
        <f t="shared" si="71"/>
        <v>0</v>
      </c>
      <c r="BB187" s="148">
        <f t="shared" si="72"/>
        <v>0</v>
      </c>
      <c r="BC187" s="148">
        <f t="shared" si="57"/>
        <v>0</v>
      </c>
      <c r="BD187" s="148" t="b">
        <f t="shared" si="73"/>
        <v>1</v>
      </c>
      <c r="BE187" s="148" t="b">
        <f>AND($F187&gt;=20,$F187&lt;=22,$J187&lt;&gt;※編集不可※選択項目!$E$4)</f>
        <v>0</v>
      </c>
      <c r="BF187" s="148" t="b">
        <f>AND($F187&gt;=40,$F187&lt;=49,$K187&lt;&gt;※編集不可※選択項目!$F$4)</f>
        <v>0</v>
      </c>
      <c r="BG187" s="148" t="str">
        <f t="shared" si="74"/>
        <v/>
      </c>
      <c r="BH187" s="8">
        <f t="shared" si="75"/>
        <v>0</v>
      </c>
      <c r="BI187" s="8">
        <f t="shared" si="76"/>
        <v>0</v>
      </c>
    </row>
    <row r="188" spans="1:61" s="4" customFormat="1" ht="34.5" customHeight="1" x14ac:dyDescent="0.15">
      <c r="A188" s="74">
        <f t="shared" si="53"/>
        <v>176</v>
      </c>
      <c r="B188" s="80" t="str">
        <f t="shared" si="58"/>
        <v/>
      </c>
      <c r="C188" s="20"/>
      <c r="D188" s="21" t="str">
        <f t="shared" si="59"/>
        <v/>
      </c>
      <c r="E188" s="21" t="str">
        <f t="shared" si="60"/>
        <v/>
      </c>
      <c r="F188" s="133"/>
      <c r="G188" s="22"/>
      <c r="H188" s="22"/>
      <c r="I188" s="151"/>
      <c r="J188" s="22"/>
      <c r="K188" s="22"/>
      <c r="L188" s="22"/>
      <c r="M188" s="23"/>
      <c r="N188" s="24"/>
      <c r="O188" s="156"/>
      <c r="P188" s="24"/>
      <c r="Q188" s="156"/>
      <c r="R188" s="25" t="str">
        <f t="shared" si="61"/>
        <v/>
      </c>
      <c r="S188" s="23"/>
      <c r="T188" s="23"/>
      <c r="U188" s="26" t="str">
        <f t="shared" si="54"/>
        <v/>
      </c>
      <c r="V188" s="27"/>
      <c r="W188" s="28" t="str">
        <f t="shared" si="62"/>
        <v/>
      </c>
      <c r="X188" s="28" t="str">
        <f t="shared" si="63"/>
        <v/>
      </c>
      <c r="Y188" s="154"/>
      <c r="Z188" s="50"/>
      <c r="AA188" s="29"/>
      <c r="AB188" s="154"/>
      <c r="AC188" s="52" t="str">
        <f t="shared" si="64"/>
        <v/>
      </c>
      <c r="AD188" s="30" t="str">
        <f t="shared" si="65"/>
        <v/>
      </c>
      <c r="AE188" s="154"/>
      <c r="AF188" s="60" t="str">
        <f t="shared" si="66"/>
        <v/>
      </c>
      <c r="AG188" s="205"/>
      <c r="AH188" s="151"/>
      <c r="AI188" s="22"/>
      <c r="AJ188" s="62"/>
      <c r="AK188" s="186"/>
      <c r="AL188" s="187"/>
      <c r="AM188" s="186"/>
      <c r="AN188" s="184"/>
      <c r="AO188" s="135"/>
      <c r="AQ188" s="148">
        <f t="shared" si="67"/>
        <v>0</v>
      </c>
      <c r="AR188" s="148">
        <f t="shared" si="68"/>
        <v>0</v>
      </c>
      <c r="AS188" s="148">
        <f t="shared" si="69"/>
        <v>0</v>
      </c>
      <c r="AT188" s="148">
        <f t="shared" si="55"/>
        <v>0</v>
      </c>
      <c r="AU188" s="148" t="b">
        <f t="shared" si="70"/>
        <v>0</v>
      </c>
      <c r="AV188" s="148" t="b">
        <f>AND(F188&gt;=20,F188&lt;=22,J188=※編集不可※選択項目!$E$4)</f>
        <v>0</v>
      </c>
      <c r="AW188" s="148" t="b">
        <f>AND(F188&gt;=40,F188&lt;=49,K188=※編集不可※選択項目!$F$4)</f>
        <v>0</v>
      </c>
      <c r="AX188" s="148">
        <f>IF(AND($C188&lt;&gt;"",AND(AA188&lt;&gt;※編集不可※選択項目!$L$6,AE188="")),1,0)</f>
        <v>0</v>
      </c>
      <c r="AY188" s="148">
        <f>IF(AND($H188&lt;&gt;"",AND(I188=※編集不可※選択項目!$D$4,AG188="")),1,0)</f>
        <v>0</v>
      </c>
      <c r="AZ188" s="148">
        <f t="shared" si="56"/>
        <v>0</v>
      </c>
      <c r="BA188" s="148">
        <f t="shared" si="71"/>
        <v>0</v>
      </c>
      <c r="BB188" s="148">
        <f t="shared" si="72"/>
        <v>0</v>
      </c>
      <c r="BC188" s="148">
        <f t="shared" si="57"/>
        <v>0</v>
      </c>
      <c r="BD188" s="148" t="b">
        <f t="shared" si="73"/>
        <v>1</v>
      </c>
      <c r="BE188" s="148" t="b">
        <f>AND($F188&gt;=20,$F188&lt;=22,$J188&lt;&gt;※編集不可※選択項目!$E$4)</f>
        <v>0</v>
      </c>
      <c r="BF188" s="148" t="b">
        <f>AND($F188&gt;=40,$F188&lt;=49,$K188&lt;&gt;※編集不可※選択項目!$F$4)</f>
        <v>0</v>
      </c>
      <c r="BG188" s="148" t="str">
        <f t="shared" si="74"/>
        <v/>
      </c>
      <c r="BH188" s="8">
        <f t="shared" si="75"/>
        <v>0</v>
      </c>
      <c r="BI188" s="8">
        <f t="shared" si="76"/>
        <v>0</v>
      </c>
    </row>
    <row r="189" spans="1:61" s="4" customFormat="1" ht="34.5" customHeight="1" x14ac:dyDescent="0.15">
      <c r="A189" s="74">
        <f t="shared" si="53"/>
        <v>177</v>
      </c>
      <c r="B189" s="80" t="str">
        <f t="shared" si="58"/>
        <v/>
      </c>
      <c r="C189" s="20"/>
      <c r="D189" s="21" t="str">
        <f t="shared" si="59"/>
        <v/>
      </c>
      <c r="E189" s="21" t="str">
        <f t="shared" si="60"/>
        <v/>
      </c>
      <c r="F189" s="133"/>
      <c r="G189" s="22"/>
      <c r="H189" s="22"/>
      <c r="I189" s="151"/>
      <c r="J189" s="22"/>
      <c r="K189" s="22"/>
      <c r="L189" s="22"/>
      <c r="M189" s="23"/>
      <c r="N189" s="24"/>
      <c r="O189" s="156"/>
      <c r="P189" s="24"/>
      <c r="Q189" s="156"/>
      <c r="R189" s="25" t="str">
        <f t="shared" si="61"/>
        <v/>
      </c>
      <c r="S189" s="23"/>
      <c r="T189" s="23"/>
      <c r="U189" s="26" t="str">
        <f t="shared" si="54"/>
        <v/>
      </c>
      <c r="V189" s="27"/>
      <c r="W189" s="28" t="str">
        <f t="shared" si="62"/>
        <v/>
      </c>
      <c r="X189" s="28" t="str">
        <f t="shared" si="63"/>
        <v/>
      </c>
      <c r="Y189" s="154"/>
      <c r="Z189" s="50"/>
      <c r="AA189" s="29"/>
      <c r="AB189" s="154"/>
      <c r="AC189" s="52" t="str">
        <f t="shared" si="64"/>
        <v/>
      </c>
      <c r="AD189" s="30" t="str">
        <f t="shared" si="65"/>
        <v/>
      </c>
      <c r="AE189" s="154"/>
      <c r="AF189" s="60" t="str">
        <f t="shared" si="66"/>
        <v/>
      </c>
      <c r="AG189" s="205"/>
      <c r="AH189" s="151"/>
      <c r="AI189" s="22"/>
      <c r="AJ189" s="62"/>
      <c r="AK189" s="186"/>
      <c r="AL189" s="187"/>
      <c r="AM189" s="186"/>
      <c r="AN189" s="184"/>
      <c r="AO189" s="135"/>
      <c r="AQ189" s="148">
        <f t="shared" si="67"/>
        <v>0</v>
      </c>
      <c r="AR189" s="148">
        <f t="shared" si="68"/>
        <v>0</v>
      </c>
      <c r="AS189" s="148">
        <f t="shared" si="69"/>
        <v>0</v>
      </c>
      <c r="AT189" s="148">
        <f t="shared" si="55"/>
        <v>0</v>
      </c>
      <c r="AU189" s="148" t="b">
        <f t="shared" si="70"/>
        <v>0</v>
      </c>
      <c r="AV189" s="148" t="b">
        <f>AND(F189&gt;=20,F189&lt;=22,J189=※編集不可※選択項目!$E$4)</f>
        <v>0</v>
      </c>
      <c r="AW189" s="148" t="b">
        <f>AND(F189&gt;=40,F189&lt;=49,K189=※編集不可※選択項目!$F$4)</f>
        <v>0</v>
      </c>
      <c r="AX189" s="148">
        <f>IF(AND($C189&lt;&gt;"",AND(AA189&lt;&gt;※編集不可※選択項目!$L$6,AE189="")),1,0)</f>
        <v>0</v>
      </c>
      <c r="AY189" s="148">
        <f>IF(AND($H189&lt;&gt;"",AND(I189=※編集不可※選択項目!$D$4,AG189="")),1,0)</f>
        <v>0</v>
      </c>
      <c r="AZ189" s="148">
        <f t="shared" si="56"/>
        <v>0</v>
      </c>
      <c r="BA189" s="148">
        <f t="shared" si="71"/>
        <v>0</v>
      </c>
      <c r="BB189" s="148">
        <f t="shared" si="72"/>
        <v>0</v>
      </c>
      <c r="BC189" s="148">
        <f t="shared" si="57"/>
        <v>0</v>
      </c>
      <c r="BD189" s="148" t="b">
        <f t="shared" si="73"/>
        <v>1</v>
      </c>
      <c r="BE189" s="148" t="b">
        <f>AND($F189&gt;=20,$F189&lt;=22,$J189&lt;&gt;※編集不可※選択項目!$E$4)</f>
        <v>0</v>
      </c>
      <c r="BF189" s="148" t="b">
        <f>AND($F189&gt;=40,$F189&lt;=49,$K189&lt;&gt;※編集不可※選択項目!$F$4)</f>
        <v>0</v>
      </c>
      <c r="BG189" s="148" t="str">
        <f t="shared" si="74"/>
        <v/>
      </c>
      <c r="BH189" s="8">
        <f t="shared" si="75"/>
        <v>0</v>
      </c>
      <c r="BI189" s="8">
        <f t="shared" si="76"/>
        <v>0</v>
      </c>
    </row>
    <row r="190" spans="1:61" s="4" customFormat="1" ht="34.5" customHeight="1" x14ac:dyDescent="0.15">
      <c r="A190" s="74">
        <f t="shared" si="53"/>
        <v>178</v>
      </c>
      <c r="B190" s="80" t="str">
        <f t="shared" si="58"/>
        <v/>
      </c>
      <c r="C190" s="20"/>
      <c r="D190" s="21" t="str">
        <f t="shared" si="59"/>
        <v/>
      </c>
      <c r="E190" s="21" t="str">
        <f t="shared" si="60"/>
        <v/>
      </c>
      <c r="F190" s="133"/>
      <c r="G190" s="22"/>
      <c r="H190" s="22"/>
      <c r="I190" s="151"/>
      <c r="J190" s="22"/>
      <c r="K190" s="22"/>
      <c r="L190" s="22"/>
      <c r="M190" s="23"/>
      <c r="N190" s="24"/>
      <c r="O190" s="156"/>
      <c r="P190" s="24"/>
      <c r="Q190" s="156"/>
      <c r="R190" s="25" t="str">
        <f t="shared" si="61"/>
        <v/>
      </c>
      <c r="S190" s="23"/>
      <c r="T190" s="23"/>
      <c r="U190" s="26" t="str">
        <f t="shared" si="54"/>
        <v/>
      </c>
      <c r="V190" s="27"/>
      <c r="W190" s="28" t="str">
        <f t="shared" si="62"/>
        <v/>
      </c>
      <c r="X190" s="28" t="str">
        <f t="shared" si="63"/>
        <v/>
      </c>
      <c r="Y190" s="154"/>
      <c r="Z190" s="50"/>
      <c r="AA190" s="29"/>
      <c r="AB190" s="154"/>
      <c r="AC190" s="52" t="str">
        <f t="shared" si="64"/>
        <v/>
      </c>
      <c r="AD190" s="30" t="str">
        <f t="shared" si="65"/>
        <v/>
      </c>
      <c r="AE190" s="154"/>
      <c r="AF190" s="60" t="str">
        <f t="shared" si="66"/>
        <v/>
      </c>
      <c r="AG190" s="205"/>
      <c r="AH190" s="151"/>
      <c r="AI190" s="22"/>
      <c r="AJ190" s="62"/>
      <c r="AK190" s="186"/>
      <c r="AL190" s="187"/>
      <c r="AM190" s="186"/>
      <c r="AN190" s="184"/>
      <c r="AO190" s="135"/>
      <c r="AQ190" s="148">
        <f t="shared" si="67"/>
        <v>0</v>
      </c>
      <c r="AR190" s="148">
        <f t="shared" si="68"/>
        <v>0</v>
      </c>
      <c r="AS190" s="148">
        <f t="shared" si="69"/>
        <v>0</v>
      </c>
      <c r="AT190" s="148">
        <f t="shared" si="55"/>
        <v>0</v>
      </c>
      <c r="AU190" s="148" t="b">
        <f t="shared" si="70"/>
        <v>0</v>
      </c>
      <c r="AV190" s="148" t="b">
        <f>AND(F190&gt;=20,F190&lt;=22,J190=※編集不可※選択項目!$E$4)</f>
        <v>0</v>
      </c>
      <c r="AW190" s="148" t="b">
        <f>AND(F190&gt;=40,F190&lt;=49,K190=※編集不可※選択項目!$F$4)</f>
        <v>0</v>
      </c>
      <c r="AX190" s="148">
        <f>IF(AND($C190&lt;&gt;"",AND(AA190&lt;&gt;※編集不可※選択項目!$L$6,AE190="")),1,0)</f>
        <v>0</v>
      </c>
      <c r="AY190" s="148">
        <f>IF(AND($H190&lt;&gt;"",AND(I190=※編集不可※選択項目!$D$4,AG190="")),1,0)</f>
        <v>0</v>
      </c>
      <c r="AZ190" s="148">
        <f t="shared" si="56"/>
        <v>0</v>
      </c>
      <c r="BA190" s="148">
        <f t="shared" si="71"/>
        <v>0</v>
      </c>
      <c r="BB190" s="148">
        <f t="shared" si="72"/>
        <v>0</v>
      </c>
      <c r="BC190" s="148">
        <f t="shared" si="57"/>
        <v>0</v>
      </c>
      <c r="BD190" s="148" t="b">
        <f t="shared" si="73"/>
        <v>1</v>
      </c>
      <c r="BE190" s="148" t="b">
        <f>AND($F190&gt;=20,$F190&lt;=22,$J190&lt;&gt;※編集不可※選択項目!$E$4)</f>
        <v>0</v>
      </c>
      <c r="BF190" s="148" t="b">
        <f>AND($F190&gt;=40,$F190&lt;=49,$K190&lt;&gt;※編集不可※選択項目!$F$4)</f>
        <v>0</v>
      </c>
      <c r="BG190" s="148" t="str">
        <f t="shared" si="74"/>
        <v/>
      </c>
      <c r="BH190" s="8">
        <f t="shared" si="75"/>
        <v>0</v>
      </c>
      <c r="BI190" s="8">
        <f t="shared" si="76"/>
        <v>0</v>
      </c>
    </row>
    <row r="191" spans="1:61" s="4" customFormat="1" ht="34.5" customHeight="1" x14ac:dyDescent="0.15">
      <c r="A191" s="74">
        <f t="shared" si="53"/>
        <v>179</v>
      </c>
      <c r="B191" s="80" t="str">
        <f t="shared" si="58"/>
        <v/>
      </c>
      <c r="C191" s="20"/>
      <c r="D191" s="21" t="str">
        <f t="shared" si="59"/>
        <v/>
      </c>
      <c r="E191" s="21" t="str">
        <f t="shared" si="60"/>
        <v/>
      </c>
      <c r="F191" s="133"/>
      <c r="G191" s="22"/>
      <c r="H191" s="22"/>
      <c r="I191" s="151"/>
      <c r="J191" s="22"/>
      <c r="K191" s="22"/>
      <c r="L191" s="22"/>
      <c r="M191" s="23"/>
      <c r="N191" s="24"/>
      <c r="O191" s="156"/>
      <c r="P191" s="24"/>
      <c r="Q191" s="156"/>
      <c r="R191" s="25" t="str">
        <f t="shared" si="61"/>
        <v/>
      </c>
      <c r="S191" s="23"/>
      <c r="T191" s="23"/>
      <c r="U191" s="26" t="str">
        <f t="shared" si="54"/>
        <v/>
      </c>
      <c r="V191" s="27"/>
      <c r="W191" s="28" t="str">
        <f t="shared" si="62"/>
        <v/>
      </c>
      <c r="X191" s="28" t="str">
        <f t="shared" si="63"/>
        <v/>
      </c>
      <c r="Y191" s="154"/>
      <c r="Z191" s="50"/>
      <c r="AA191" s="29"/>
      <c r="AB191" s="154"/>
      <c r="AC191" s="52" t="str">
        <f t="shared" si="64"/>
        <v/>
      </c>
      <c r="AD191" s="30" t="str">
        <f t="shared" si="65"/>
        <v/>
      </c>
      <c r="AE191" s="154"/>
      <c r="AF191" s="60" t="str">
        <f t="shared" si="66"/>
        <v/>
      </c>
      <c r="AG191" s="205"/>
      <c r="AH191" s="151"/>
      <c r="AI191" s="22"/>
      <c r="AJ191" s="62"/>
      <c r="AK191" s="186"/>
      <c r="AL191" s="187"/>
      <c r="AM191" s="186"/>
      <c r="AN191" s="184"/>
      <c r="AO191" s="135"/>
      <c r="AQ191" s="148">
        <f t="shared" si="67"/>
        <v>0</v>
      </c>
      <c r="AR191" s="148">
        <f t="shared" si="68"/>
        <v>0</v>
      </c>
      <c r="AS191" s="148">
        <f t="shared" si="69"/>
        <v>0</v>
      </c>
      <c r="AT191" s="148">
        <f t="shared" si="55"/>
        <v>0</v>
      </c>
      <c r="AU191" s="148" t="b">
        <f t="shared" si="70"/>
        <v>0</v>
      </c>
      <c r="AV191" s="148" t="b">
        <f>AND(F191&gt;=20,F191&lt;=22,J191=※編集不可※選択項目!$E$4)</f>
        <v>0</v>
      </c>
      <c r="AW191" s="148" t="b">
        <f>AND(F191&gt;=40,F191&lt;=49,K191=※編集不可※選択項目!$F$4)</f>
        <v>0</v>
      </c>
      <c r="AX191" s="148">
        <f>IF(AND($C191&lt;&gt;"",AND(AA191&lt;&gt;※編集不可※選択項目!$L$6,AE191="")),1,0)</f>
        <v>0</v>
      </c>
      <c r="AY191" s="148">
        <f>IF(AND($H191&lt;&gt;"",AND(I191=※編集不可※選択項目!$D$4,AG191="")),1,0)</f>
        <v>0</v>
      </c>
      <c r="AZ191" s="148">
        <f t="shared" si="56"/>
        <v>0</v>
      </c>
      <c r="BA191" s="148">
        <f t="shared" si="71"/>
        <v>0</v>
      </c>
      <c r="BB191" s="148">
        <f t="shared" si="72"/>
        <v>0</v>
      </c>
      <c r="BC191" s="148">
        <f t="shared" si="57"/>
        <v>0</v>
      </c>
      <c r="BD191" s="148" t="b">
        <f t="shared" si="73"/>
        <v>1</v>
      </c>
      <c r="BE191" s="148" t="b">
        <f>AND($F191&gt;=20,$F191&lt;=22,$J191&lt;&gt;※編集不可※選択項目!$E$4)</f>
        <v>0</v>
      </c>
      <c r="BF191" s="148" t="b">
        <f>AND($F191&gt;=40,$F191&lt;=49,$K191&lt;&gt;※編集不可※選択項目!$F$4)</f>
        <v>0</v>
      </c>
      <c r="BG191" s="148" t="str">
        <f t="shared" si="74"/>
        <v/>
      </c>
      <c r="BH191" s="8">
        <f t="shared" si="75"/>
        <v>0</v>
      </c>
      <c r="BI191" s="8">
        <f t="shared" si="76"/>
        <v>0</v>
      </c>
    </row>
    <row r="192" spans="1:61" s="4" customFormat="1" ht="34.5" customHeight="1" x14ac:dyDescent="0.15">
      <c r="A192" s="74">
        <f t="shared" si="53"/>
        <v>180</v>
      </c>
      <c r="B192" s="80" t="str">
        <f t="shared" si="58"/>
        <v/>
      </c>
      <c r="C192" s="20"/>
      <c r="D192" s="21" t="str">
        <f t="shared" si="59"/>
        <v/>
      </c>
      <c r="E192" s="21" t="str">
        <f t="shared" si="60"/>
        <v/>
      </c>
      <c r="F192" s="133"/>
      <c r="G192" s="22"/>
      <c r="H192" s="22"/>
      <c r="I192" s="151"/>
      <c r="J192" s="22"/>
      <c r="K192" s="22"/>
      <c r="L192" s="22"/>
      <c r="M192" s="23"/>
      <c r="N192" s="24"/>
      <c r="O192" s="156"/>
      <c r="P192" s="24"/>
      <c r="Q192" s="156"/>
      <c r="R192" s="25" t="str">
        <f t="shared" si="61"/>
        <v/>
      </c>
      <c r="S192" s="23"/>
      <c r="T192" s="23"/>
      <c r="U192" s="26" t="str">
        <f t="shared" si="54"/>
        <v/>
      </c>
      <c r="V192" s="27"/>
      <c r="W192" s="28" t="str">
        <f t="shared" si="62"/>
        <v/>
      </c>
      <c r="X192" s="28" t="str">
        <f t="shared" si="63"/>
        <v/>
      </c>
      <c r="Y192" s="154"/>
      <c r="Z192" s="50"/>
      <c r="AA192" s="29"/>
      <c r="AB192" s="154"/>
      <c r="AC192" s="52" t="str">
        <f t="shared" si="64"/>
        <v/>
      </c>
      <c r="AD192" s="30" t="str">
        <f t="shared" si="65"/>
        <v/>
      </c>
      <c r="AE192" s="154"/>
      <c r="AF192" s="60" t="str">
        <f t="shared" si="66"/>
        <v/>
      </c>
      <c r="AG192" s="205"/>
      <c r="AH192" s="151"/>
      <c r="AI192" s="22"/>
      <c r="AJ192" s="62"/>
      <c r="AK192" s="186"/>
      <c r="AL192" s="187"/>
      <c r="AM192" s="186"/>
      <c r="AN192" s="184"/>
      <c r="AO192" s="135"/>
      <c r="AQ192" s="148">
        <f t="shared" si="67"/>
        <v>0</v>
      </c>
      <c r="AR192" s="148">
        <f t="shared" si="68"/>
        <v>0</v>
      </c>
      <c r="AS192" s="148">
        <f t="shared" si="69"/>
        <v>0</v>
      </c>
      <c r="AT192" s="148">
        <f t="shared" si="55"/>
        <v>0</v>
      </c>
      <c r="AU192" s="148" t="b">
        <f t="shared" si="70"/>
        <v>0</v>
      </c>
      <c r="AV192" s="148" t="b">
        <f>AND(F192&gt;=20,F192&lt;=22,J192=※編集不可※選択項目!$E$4)</f>
        <v>0</v>
      </c>
      <c r="AW192" s="148" t="b">
        <f>AND(F192&gt;=40,F192&lt;=49,K192=※編集不可※選択項目!$F$4)</f>
        <v>0</v>
      </c>
      <c r="AX192" s="148">
        <f>IF(AND($C192&lt;&gt;"",AND(AA192&lt;&gt;※編集不可※選択項目!$L$6,AE192="")),1,0)</f>
        <v>0</v>
      </c>
      <c r="AY192" s="148">
        <f>IF(AND($H192&lt;&gt;"",AND(I192=※編集不可※選択項目!$D$4,AG192="")),1,0)</f>
        <v>0</v>
      </c>
      <c r="AZ192" s="148">
        <f t="shared" si="56"/>
        <v>0</v>
      </c>
      <c r="BA192" s="148">
        <f t="shared" si="71"/>
        <v>0</v>
      </c>
      <c r="BB192" s="148">
        <f t="shared" si="72"/>
        <v>0</v>
      </c>
      <c r="BC192" s="148">
        <f t="shared" si="57"/>
        <v>0</v>
      </c>
      <c r="BD192" s="148" t="b">
        <f t="shared" si="73"/>
        <v>1</v>
      </c>
      <c r="BE192" s="148" t="b">
        <f>AND($F192&gt;=20,$F192&lt;=22,$J192&lt;&gt;※編集不可※選択項目!$E$4)</f>
        <v>0</v>
      </c>
      <c r="BF192" s="148" t="b">
        <f>AND($F192&gt;=40,$F192&lt;=49,$K192&lt;&gt;※編集不可※選択項目!$F$4)</f>
        <v>0</v>
      </c>
      <c r="BG192" s="148" t="str">
        <f t="shared" si="74"/>
        <v/>
      </c>
      <c r="BH192" s="8">
        <f t="shared" si="75"/>
        <v>0</v>
      </c>
      <c r="BI192" s="8">
        <f t="shared" si="76"/>
        <v>0</v>
      </c>
    </row>
    <row r="193" spans="1:61" s="4" customFormat="1" ht="34.5" customHeight="1" x14ac:dyDescent="0.15">
      <c r="A193" s="74">
        <f t="shared" si="53"/>
        <v>181</v>
      </c>
      <c r="B193" s="80" t="str">
        <f t="shared" si="58"/>
        <v/>
      </c>
      <c r="C193" s="20"/>
      <c r="D193" s="21" t="str">
        <f t="shared" si="59"/>
        <v/>
      </c>
      <c r="E193" s="21" t="str">
        <f t="shared" si="60"/>
        <v/>
      </c>
      <c r="F193" s="133"/>
      <c r="G193" s="22"/>
      <c r="H193" s="22"/>
      <c r="I193" s="151"/>
      <c r="J193" s="22"/>
      <c r="K193" s="22"/>
      <c r="L193" s="22"/>
      <c r="M193" s="23"/>
      <c r="N193" s="24"/>
      <c r="O193" s="156"/>
      <c r="P193" s="24"/>
      <c r="Q193" s="156"/>
      <c r="R193" s="25" t="str">
        <f t="shared" si="61"/>
        <v/>
      </c>
      <c r="S193" s="23"/>
      <c r="T193" s="23"/>
      <c r="U193" s="26" t="str">
        <f t="shared" si="54"/>
        <v/>
      </c>
      <c r="V193" s="27"/>
      <c r="W193" s="28" t="str">
        <f t="shared" si="62"/>
        <v/>
      </c>
      <c r="X193" s="28" t="str">
        <f t="shared" si="63"/>
        <v/>
      </c>
      <c r="Y193" s="154"/>
      <c r="Z193" s="50"/>
      <c r="AA193" s="29"/>
      <c r="AB193" s="154"/>
      <c r="AC193" s="52" t="str">
        <f t="shared" si="64"/>
        <v/>
      </c>
      <c r="AD193" s="30" t="str">
        <f t="shared" si="65"/>
        <v/>
      </c>
      <c r="AE193" s="154"/>
      <c r="AF193" s="60" t="str">
        <f t="shared" si="66"/>
        <v/>
      </c>
      <c r="AG193" s="205"/>
      <c r="AH193" s="151"/>
      <c r="AI193" s="22"/>
      <c r="AJ193" s="62"/>
      <c r="AK193" s="186"/>
      <c r="AL193" s="187"/>
      <c r="AM193" s="186"/>
      <c r="AN193" s="184"/>
      <c r="AO193" s="135"/>
      <c r="AQ193" s="148">
        <f t="shared" si="67"/>
        <v>0</v>
      </c>
      <c r="AR193" s="148">
        <f t="shared" si="68"/>
        <v>0</v>
      </c>
      <c r="AS193" s="148">
        <f t="shared" si="69"/>
        <v>0</v>
      </c>
      <c r="AT193" s="148">
        <f t="shared" si="55"/>
        <v>0</v>
      </c>
      <c r="AU193" s="148" t="b">
        <f t="shared" si="70"/>
        <v>0</v>
      </c>
      <c r="AV193" s="148" t="b">
        <f>AND(F193&gt;=20,F193&lt;=22,J193=※編集不可※選択項目!$E$4)</f>
        <v>0</v>
      </c>
      <c r="AW193" s="148" t="b">
        <f>AND(F193&gt;=40,F193&lt;=49,K193=※編集不可※選択項目!$F$4)</f>
        <v>0</v>
      </c>
      <c r="AX193" s="148">
        <f>IF(AND($C193&lt;&gt;"",AND(AA193&lt;&gt;※編集不可※選択項目!$L$6,AE193="")),1,0)</f>
        <v>0</v>
      </c>
      <c r="AY193" s="148">
        <f>IF(AND($H193&lt;&gt;"",AND(I193=※編集不可※選択項目!$D$4,AG193="")),1,0)</f>
        <v>0</v>
      </c>
      <c r="AZ193" s="148">
        <f t="shared" si="56"/>
        <v>0</v>
      </c>
      <c r="BA193" s="148">
        <f t="shared" si="71"/>
        <v>0</v>
      </c>
      <c r="BB193" s="148">
        <f t="shared" si="72"/>
        <v>0</v>
      </c>
      <c r="BC193" s="148">
        <f t="shared" si="57"/>
        <v>0</v>
      </c>
      <c r="BD193" s="148" t="b">
        <f t="shared" si="73"/>
        <v>1</v>
      </c>
      <c r="BE193" s="148" t="b">
        <f>AND($F193&gt;=20,$F193&lt;=22,$J193&lt;&gt;※編集不可※選択項目!$E$4)</f>
        <v>0</v>
      </c>
      <c r="BF193" s="148" t="b">
        <f>AND($F193&gt;=40,$F193&lt;=49,$K193&lt;&gt;※編集不可※選択項目!$F$4)</f>
        <v>0</v>
      </c>
      <c r="BG193" s="148" t="str">
        <f t="shared" si="74"/>
        <v/>
      </c>
      <c r="BH193" s="8">
        <f t="shared" si="75"/>
        <v>0</v>
      </c>
      <c r="BI193" s="8">
        <f t="shared" si="76"/>
        <v>0</v>
      </c>
    </row>
    <row r="194" spans="1:61" s="4" customFormat="1" ht="34.5" customHeight="1" x14ac:dyDescent="0.15">
      <c r="A194" s="74">
        <f t="shared" si="53"/>
        <v>182</v>
      </c>
      <c r="B194" s="80" t="str">
        <f t="shared" si="58"/>
        <v/>
      </c>
      <c r="C194" s="20"/>
      <c r="D194" s="21" t="str">
        <f t="shared" si="59"/>
        <v/>
      </c>
      <c r="E194" s="21" t="str">
        <f t="shared" si="60"/>
        <v/>
      </c>
      <c r="F194" s="133"/>
      <c r="G194" s="22"/>
      <c r="H194" s="22"/>
      <c r="I194" s="151"/>
      <c r="J194" s="22"/>
      <c r="K194" s="22"/>
      <c r="L194" s="22"/>
      <c r="M194" s="23"/>
      <c r="N194" s="24"/>
      <c r="O194" s="156"/>
      <c r="P194" s="24"/>
      <c r="Q194" s="156"/>
      <c r="R194" s="25" t="str">
        <f t="shared" si="61"/>
        <v/>
      </c>
      <c r="S194" s="23"/>
      <c r="T194" s="23"/>
      <c r="U194" s="26" t="str">
        <f t="shared" si="54"/>
        <v/>
      </c>
      <c r="V194" s="27"/>
      <c r="W194" s="28" t="str">
        <f t="shared" si="62"/>
        <v/>
      </c>
      <c r="X194" s="28" t="str">
        <f t="shared" si="63"/>
        <v/>
      </c>
      <c r="Y194" s="154"/>
      <c r="Z194" s="50"/>
      <c r="AA194" s="29"/>
      <c r="AB194" s="154"/>
      <c r="AC194" s="52" t="str">
        <f t="shared" si="64"/>
        <v/>
      </c>
      <c r="AD194" s="30" t="str">
        <f t="shared" si="65"/>
        <v/>
      </c>
      <c r="AE194" s="154"/>
      <c r="AF194" s="60" t="str">
        <f t="shared" si="66"/>
        <v/>
      </c>
      <c r="AG194" s="205"/>
      <c r="AH194" s="151"/>
      <c r="AI194" s="22"/>
      <c r="AJ194" s="62"/>
      <c r="AK194" s="186"/>
      <c r="AL194" s="187"/>
      <c r="AM194" s="186"/>
      <c r="AN194" s="184"/>
      <c r="AO194" s="135"/>
      <c r="AQ194" s="148">
        <f t="shared" si="67"/>
        <v>0</v>
      </c>
      <c r="AR194" s="148">
        <f t="shared" si="68"/>
        <v>0</v>
      </c>
      <c r="AS194" s="148">
        <f t="shared" si="69"/>
        <v>0</v>
      </c>
      <c r="AT194" s="148">
        <f t="shared" si="55"/>
        <v>0</v>
      </c>
      <c r="AU194" s="148" t="b">
        <f t="shared" si="70"/>
        <v>0</v>
      </c>
      <c r="AV194" s="148" t="b">
        <f>AND(F194&gt;=20,F194&lt;=22,J194=※編集不可※選択項目!$E$4)</f>
        <v>0</v>
      </c>
      <c r="AW194" s="148" t="b">
        <f>AND(F194&gt;=40,F194&lt;=49,K194=※編集不可※選択項目!$F$4)</f>
        <v>0</v>
      </c>
      <c r="AX194" s="148">
        <f>IF(AND($C194&lt;&gt;"",AND(AA194&lt;&gt;※編集不可※選択項目!$L$6,AE194="")),1,0)</f>
        <v>0</v>
      </c>
      <c r="AY194" s="148">
        <f>IF(AND($H194&lt;&gt;"",AND(I194=※編集不可※選択項目!$D$4,AG194="")),1,0)</f>
        <v>0</v>
      </c>
      <c r="AZ194" s="148">
        <f t="shared" si="56"/>
        <v>0</v>
      </c>
      <c r="BA194" s="148">
        <f t="shared" si="71"/>
        <v>0</v>
      </c>
      <c r="BB194" s="148">
        <f t="shared" si="72"/>
        <v>0</v>
      </c>
      <c r="BC194" s="148">
        <f t="shared" si="57"/>
        <v>0</v>
      </c>
      <c r="BD194" s="148" t="b">
        <f t="shared" si="73"/>
        <v>1</v>
      </c>
      <c r="BE194" s="148" t="b">
        <f>AND($F194&gt;=20,$F194&lt;=22,$J194&lt;&gt;※編集不可※選択項目!$E$4)</f>
        <v>0</v>
      </c>
      <c r="BF194" s="148" t="b">
        <f>AND($F194&gt;=40,$F194&lt;=49,$K194&lt;&gt;※編集不可※選択項目!$F$4)</f>
        <v>0</v>
      </c>
      <c r="BG194" s="148" t="str">
        <f t="shared" si="74"/>
        <v/>
      </c>
      <c r="BH194" s="8">
        <f t="shared" si="75"/>
        <v>0</v>
      </c>
      <c r="BI194" s="8">
        <f t="shared" si="76"/>
        <v>0</v>
      </c>
    </row>
    <row r="195" spans="1:61" s="4" customFormat="1" ht="34.5" customHeight="1" x14ac:dyDescent="0.15">
      <c r="A195" s="74">
        <f t="shared" si="53"/>
        <v>183</v>
      </c>
      <c r="B195" s="80" t="str">
        <f t="shared" si="58"/>
        <v/>
      </c>
      <c r="C195" s="20"/>
      <c r="D195" s="21" t="str">
        <f t="shared" si="59"/>
        <v/>
      </c>
      <c r="E195" s="21" t="str">
        <f t="shared" si="60"/>
        <v/>
      </c>
      <c r="F195" s="133"/>
      <c r="G195" s="22"/>
      <c r="H195" s="22"/>
      <c r="I195" s="151"/>
      <c r="J195" s="22"/>
      <c r="K195" s="22"/>
      <c r="L195" s="22"/>
      <c r="M195" s="23"/>
      <c r="N195" s="24"/>
      <c r="O195" s="156"/>
      <c r="P195" s="24"/>
      <c r="Q195" s="156"/>
      <c r="R195" s="25" t="str">
        <f t="shared" si="61"/>
        <v/>
      </c>
      <c r="S195" s="23"/>
      <c r="T195" s="23"/>
      <c r="U195" s="26" t="str">
        <f t="shared" si="54"/>
        <v/>
      </c>
      <c r="V195" s="27"/>
      <c r="W195" s="28" t="str">
        <f t="shared" si="62"/>
        <v/>
      </c>
      <c r="X195" s="28" t="str">
        <f t="shared" si="63"/>
        <v/>
      </c>
      <c r="Y195" s="154"/>
      <c r="Z195" s="50"/>
      <c r="AA195" s="29"/>
      <c r="AB195" s="154"/>
      <c r="AC195" s="52" t="str">
        <f t="shared" si="64"/>
        <v/>
      </c>
      <c r="AD195" s="30" t="str">
        <f t="shared" si="65"/>
        <v/>
      </c>
      <c r="AE195" s="154"/>
      <c r="AF195" s="60" t="str">
        <f t="shared" si="66"/>
        <v/>
      </c>
      <c r="AG195" s="205"/>
      <c r="AH195" s="151"/>
      <c r="AI195" s="22"/>
      <c r="AJ195" s="62"/>
      <c r="AK195" s="186"/>
      <c r="AL195" s="187"/>
      <c r="AM195" s="186"/>
      <c r="AN195" s="184"/>
      <c r="AO195" s="135"/>
      <c r="AQ195" s="148">
        <f t="shared" si="67"/>
        <v>0</v>
      </c>
      <c r="AR195" s="148">
        <f t="shared" si="68"/>
        <v>0</v>
      </c>
      <c r="AS195" s="148">
        <f t="shared" si="69"/>
        <v>0</v>
      </c>
      <c r="AT195" s="148">
        <f t="shared" si="55"/>
        <v>0</v>
      </c>
      <c r="AU195" s="148" t="b">
        <f t="shared" si="70"/>
        <v>0</v>
      </c>
      <c r="AV195" s="148" t="b">
        <f>AND(F195&gt;=20,F195&lt;=22,J195=※編集不可※選択項目!$E$4)</f>
        <v>0</v>
      </c>
      <c r="AW195" s="148" t="b">
        <f>AND(F195&gt;=40,F195&lt;=49,K195=※編集不可※選択項目!$F$4)</f>
        <v>0</v>
      </c>
      <c r="AX195" s="148">
        <f>IF(AND($C195&lt;&gt;"",AND(AA195&lt;&gt;※編集不可※選択項目!$L$6,AE195="")),1,0)</f>
        <v>0</v>
      </c>
      <c r="AY195" s="148">
        <f>IF(AND($H195&lt;&gt;"",AND(I195=※編集不可※選択項目!$D$4,AG195="")),1,0)</f>
        <v>0</v>
      </c>
      <c r="AZ195" s="148">
        <f t="shared" si="56"/>
        <v>0</v>
      </c>
      <c r="BA195" s="148">
        <f t="shared" si="71"/>
        <v>0</v>
      </c>
      <c r="BB195" s="148">
        <f t="shared" si="72"/>
        <v>0</v>
      </c>
      <c r="BC195" s="148">
        <f t="shared" si="57"/>
        <v>0</v>
      </c>
      <c r="BD195" s="148" t="b">
        <f t="shared" si="73"/>
        <v>1</v>
      </c>
      <c r="BE195" s="148" t="b">
        <f>AND($F195&gt;=20,$F195&lt;=22,$J195&lt;&gt;※編集不可※選択項目!$E$4)</f>
        <v>0</v>
      </c>
      <c r="BF195" s="148" t="b">
        <f>AND($F195&gt;=40,$F195&lt;=49,$K195&lt;&gt;※編集不可※選択項目!$F$4)</f>
        <v>0</v>
      </c>
      <c r="BG195" s="148" t="str">
        <f t="shared" si="74"/>
        <v/>
      </c>
      <c r="BH195" s="8">
        <f t="shared" si="75"/>
        <v>0</v>
      </c>
      <c r="BI195" s="8">
        <f t="shared" si="76"/>
        <v>0</v>
      </c>
    </row>
    <row r="196" spans="1:61" s="4" customFormat="1" ht="34.5" customHeight="1" x14ac:dyDescent="0.15">
      <c r="A196" s="74">
        <f t="shared" si="53"/>
        <v>184</v>
      </c>
      <c r="B196" s="80" t="str">
        <f t="shared" si="58"/>
        <v/>
      </c>
      <c r="C196" s="20"/>
      <c r="D196" s="21" t="str">
        <f t="shared" si="59"/>
        <v/>
      </c>
      <c r="E196" s="21" t="str">
        <f t="shared" si="60"/>
        <v/>
      </c>
      <c r="F196" s="133"/>
      <c r="G196" s="22"/>
      <c r="H196" s="22"/>
      <c r="I196" s="151"/>
      <c r="J196" s="22"/>
      <c r="K196" s="22"/>
      <c r="L196" s="22"/>
      <c r="M196" s="23"/>
      <c r="N196" s="24"/>
      <c r="O196" s="156"/>
      <c r="P196" s="24"/>
      <c r="Q196" s="156"/>
      <c r="R196" s="25" t="str">
        <f t="shared" si="61"/>
        <v/>
      </c>
      <c r="S196" s="23"/>
      <c r="T196" s="23"/>
      <c r="U196" s="26" t="str">
        <f t="shared" si="54"/>
        <v/>
      </c>
      <c r="V196" s="27"/>
      <c r="W196" s="28" t="str">
        <f t="shared" si="62"/>
        <v/>
      </c>
      <c r="X196" s="28" t="str">
        <f t="shared" si="63"/>
        <v/>
      </c>
      <c r="Y196" s="154"/>
      <c r="Z196" s="50"/>
      <c r="AA196" s="29"/>
      <c r="AB196" s="154"/>
      <c r="AC196" s="52" t="str">
        <f t="shared" si="64"/>
        <v/>
      </c>
      <c r="AD196" s="30" t="str">
        <f t="shared" si="65"/>
        <v/>
      </c>
      <c r="AE196" s="154"/>
      <c r="AF196" s="60" t="str">
        <f t="shared" si="66"/>
        <v/>
      </c>
      <c r="AG196" s="205"/>
      <c r="AH196" s="151"/>
      <c r="AI196" s="22"/>
      <c r="AJ196" s="62"/>
      <c r="AK196" s="186"/>
      <c r="AL196" s="187"/>
      <c r="AM196" s="186"/>
      <c r="AN196" s="184"/>
      <c r="AO196" s="135"/>
      <c r="AQ196" s="148">
        <f t="shared" si="67"/>
        <v>0</v>
      </c>
      <c r="AR196" s="148">
        <f t="shared" si="68"/>
        <v>0</v>
      </c>
      <c r="AS196" s="148">
        <f t="shared" si="69"/>
        <v>0</v>
      </c>
      <c r="AT196" s="148">
        <f t="shared" si="55"/>
        <v>0</v>
      </c>
      <c r="AU196" s="148" t="b">
        <f t="shared" si="70"/>
        <v>0</v>
      </c>
      <c r="AV196" s="148" t="b">
        <f>AND(F196&gt;=20,F196&lt;=22,J196=※編集不可※選択項目!$E$4)</f>
        <v>0</v>
      </c>
      <c r="AW196" s="148" t="b">
        <f>AND(F196&gt;=40,F196&lt;=49,K196=※編集不可※選択項目!$F$4)</f>
        <v>0</v>
      </c>
      <c r="AX196" s="148">
        <f>IF(AND($C196&lt;&gt;"",AND(AA196&lt;&gt;※編集不可※選択項目!$L$6,AE196="")),1,0)</f>
        <v>0</v>
      </c>
      <c r="AY196" s="148">
        <f>IF(AND($H196&lt;&gt;"",AND(I196=※編集不可※選択項目!$D$4,AG196="")),1,0)</f>
        <v>0</v>
      </c>
      <c r="AZ196" s="148">
        <f t="shared" si="56"/>
        <v>0</v>
      </c>
      <c r="BA196" s="148">
        <f t="shared" si="71"/>
        <v>0</v>
      </c>
      <c r="BB196" s="148">
        <f t="shared" si="72"/>
        <v>0</v>
      </c>
      <c r="BC196" s="148">
        <f t="shared" si="57"/>
        <v>0</v>
      </c>
      <c r="BD196" s="148" t="b">
        <f t="shared" si="73"/>
        <v>1</v>
      </c>
      <c r="BE196" s="148" t="b">
        <f>AND($F196&gt;=20,$F196&lt;=22,$J196&lt;&gt;※編集不可※選択項目!$E$4)</f>
        <v>0</v>
      </c>
      <c r="BF196" s="148" t="b">
        <f>AND($F196&gt;=40,$F196&lt;=49,$K196&lt;&gt;※編集不可※選択項目!$F$4)</f>
        <v>0</v>
      </c>
      <c r="BG196" s="148" t="str">
        <f t="shared" si="74"/>
        <v/>
      </c>
      <c r="BH196" s="8">
        <f t="shared" si="75"/>
        <v>0</v>
      </c>
      <c r="BI196" s="8">
        <f t="shared" si="76"/>
        <v>0</v>
      </c>
    </row>
    <row r="197" spans="1:61" s="4" customFormat="1" ht="34.5" customHeight="1" x14ac:dyDescent="0.15">
      <c r="A197" s="74">
        <f t="shared" si="53"/>
        <v>185</v>
      </c>
      <c r="B197" s="80" t="str">
        <f t="shared" si="58"/>
        <v/>
      </c>
      <c r="C197" s="20"/>
      <c r="D197" s="21" t="str">
        <f t="shared" si="59"/>
        <v/>
      </c>
      <c r="E197" s="21" t="str">
        <f t="shared" si="60"/>
        <v/>
      </c>
      <c r="F197" s="133"/>
      <c r="G197" s="22"/>
      <c r="H197" s="22"/>
      <c r="I197" s="151"/>
      <c r="J197" s="22"/>
      <c r="K197" s="22"/>
      <c r="L197" s="22"/>
      <c r="M197" s="23"/>
      <c r="N197" s="24"/>
      <c r="O197" s="156"/>
      <c r="P197" s="24"/>
      <c r="Q197" s="156"/>
      <c r="R197" s="25" t="str">
        <f t="shared" si="61"/>
        <v/>
      </c>
      <c r="S197" s="23"/>
      <c r="T197" s="23"/>
      <c r="U197" s="26" t="str">
        <f t="shared" si="54"/>
        <v/>
      </c>
      <c r="V197" s="27"/>
      <c r="W197" s="28" t="str">
        <f t="shared" si="62"/>
        <v/>
      </c>
      <c r="X197" s="28" t="str">
        <f t="shared" si="63"/>
        <v/>
      </c>
      <c r="Y197" s="154"/>
      <c r="Z197" s="50"/>
      <c r="AA197" s="29"/>
      <c r="AB197" s="154"/>
      <c r="AC197" s="52" t="str">
        <f t="shared" si="64"/>
        <v/>
      </c>
      <c r="AD197" s="30" t="str">
        <f t="shared" si="65"/>
        <v/>
      </c>
      <c r="AE197" s="154"/>
      <c r="AF197" s="60" t="str">
        <f t="shared" si="66"/>
        <v/>
      </c>
      <c r="AG197" s="205"/>
      <c r="AH197" s="151"/>
      <c r="AI197" s="22"/>
      <c r="AJ197" s="62"/>
      <c r="AK197" s="186"/>
      <c r="AL197" s="187"/>
      <c r="AM197" s="186"/>
      <c r="AN197" s="184"/>
      <c r="AO197" s="135"/>
      <c r="AQ197" s="148">
        <f t="shared" si="67"/>
        <v>0</v>
      </c>
      <c r="AR197" s="148">
        <f t="shared" si="68"/>
        <v>0</v>
      </c>
      <c r="AS197" s="148">
        <f t="shared" si="69"/>
        <v>0</v>
      </c>
      <c r="AT197" s="148">
        <f t="shared" si="55"/>
        <v>0</v>
      </c>
      <c r="AU197" s="148" t="b">
        <f t="shared" si="70"/>
        <v>0</v>
      </c>
      <c r="AV197" s="148" t="b">
        <f>AND(F197&gt;=20,F197&lt;=22,J197=※編集不可※選択項目!$E$4)</f>
        <v>0</v>
      </c>
      <c r="AW197" s="148" t="b">
        <f>AND(F197&gt;=40,F197&lt;=49,K197=※編集不可※選択項目!$F$4)</f>
        <v>0</v>
      </c>
      <c r="AX197" s="148">
        <f>IF(AND($C197&lt;&gt;"",AND(AA197&lt;&gt;※編集不可※選択項目!$L$6,AE197="")),1,0)</f>
        <v>0</v>
      </c>
      <c r="AY197" s="148">
        <f>IF(AND($H197&lt;&gt;"",AND(I197=※編集不可※選択項目!$D$4,AG197="")),1,0)</f>
        <v>0</v>
      </c>
      <c r="AZ197" s="148">
        <f t="shared" si="56"/>
        <v>0</v>
      </c>
      <c r="BA197" s="148">
        <f t="shared" si="71"/>
        <v>0</v>
      </c>
      <c r="BB197" s="148">
        <f t="shared" si="72"/>
        <v>0</v>
      </c>
      <c r="BC197" s="148">
        <f t="shared" si="57"/>
        <v>0</v>
      </c>
      <c r="BD197" s="148" t="b">
        <f t="shared" si="73"/>
        <v>1</v>
      </c>
      <c r="BE197" s="148" t="b">
        <f>AND($F197&gt;=20,$F197&lt;=22,$J197&lt;&gt;※編集不可※選択項目!$E$4)</f>
        <v>0</v>
      </c>
      <c r="BF197" s="148" t="b">
        <f>AND($F197&gt;=40,$F197&lt;=49,$K197&lt;&gt;※編集不可※選択項目!$F$4)</f>
        <v>0</v>
      </c>
      <c r="BG197" s="148" t="str">
        <f t="shared" si="74"/>
        <v/>
      </c>
      <c r="BH197" s="8">
        <f t="shared" si="75"/>
        <v>0</v>
      </c>
      <c r="BI197" s="8">
        <f t="shared" si="76"/>
        <v>0</v>
      </c>
    </row>
    <row r="198" spans="1:61" s="4" customFormat="1" ht="34.5" customHeight="1" x14ac:dyDescent="0.15">
      <c r="A198" s="74">
        <f t="shared" si="53"/>
        <v>186</v>
      </c>
      <c r="B198" s="80" t="str">
        <f t="shared" si="58"/>
        <v/>
      </c>
      <c r="C198" s="20"/>
      <c r="D198" s="21" t="str">
        <f t="shared" si="59"/>
        <v/>
      </c>
      <c r="E198" s="21" t="str">
        <f t="shared" si="60"/>
        <v/>
      </c>
      <c r="F198" s="133"/>
      <c r="G198" s="22"/>
      <c r="H198" s="22"/>
      <c r="I198" s="151"/>
      <c r="J198" s="22"/>
      <c r="K198" s="22"/>
      <c r="L198" s="22"/>
      <c r="M198" s="23"/>
      <c r="N198" s="24"/>
      <c r="O198" s="156"/>
      <c r="P198" s="24"/>
      <c r="Q198" s="156"/>
      <c r="R198" s="25" t="str">
        <f t="shared" si="61"/>
        <v/>
      </c>
      <c r="S198" s="23"/>
      <c r="T198" s="23"/>
      <c r="U198" s="26" t="str">
        <f t="shared" si="54"/>
        <v/>
      </c>
      <c r="V198" s="27"/>
      <c r="W198" s="28" t="str">
        <f t="shared" si="62"/>
        <v/>
      </c>
      <c r="X198" s="28" t="str">
        <f t="shared" si="63"/>
        <v/>
      </c>
      <c r="Y198" s="154"/>
      <c r="Z198" s="50"/>
      <c r="AA198" s="29"/>
      <c r="AB198" s="154"/>
      <c r="AC198" s="52" t="str">
        <f t="shared" si="64"/>
        <v/>
      </c>
      <c r="AD198" s="30" t="str">
        <f t="shared" si="65"/>
        <v/>
      </c>
      <c r="AE198" s="154"/>
      <c r="AF198" s="60" t="str">
        <f t="shared" si="66"/>
        <v/>
      </c>
      <c r="AG198" s="205"/>
      <c r="AH198" s="151"/>
      <c r="AI198" s="22"/>
      <c r="AJ198" s="62"/>
      <c r="AK198" s="186"/>
      <c r="AL198" s="187"/>
      <c r="AM198" s="186"/>
      <c r="AN198" s="184"/>
      <c r="AO198" s="135"/>
      <c r="AQ198" s="148">
        <f t="shared" si="67"/>
        <v>0</v>
      </c>
      <c r="AR198" s="148">
        <f t="shared" si="68"/>
        <v>0</v>
      </c>
      <c r="AS198" s="148">
        <f t="shared" si="69"/>
        <v>0</v>
      </c>
      <c r="AT198" s="148">
        <f t="shared" si="55"/>
        <v>0</v>
      </c>
      <c r="AU198" s="148" t="b">
        <f t="shared" si="70"/>
        <v>0</v>
      </c>
      <c r="AV198" s="148" t="b">
        <f>AND(F198&gt;=20,F198&lt;=22,J198=※編集不可※選択項目!$E$4)</f>
        <v>0</v>
      </c>
      <c r="AW198" s="148" t="b">
        <f>AND(F198&gt;=40,F198&lt;=49,K198=※編集不可※選択項目!$F$4)</f>
        <v>0</v>
      </c>
      <c r="AX198" s="148">
        <f>IF(AND($C198&lt;&gt;"",AND(AA198&lt;&gt;※編集不可※選択項目!$L$6,AE198="")),1,0)</f>
        <v>0</v>
      </c>
      <c r="AY198" s="148">
        <f>IF(AND($H198&lt;&gt;"",AND(I198=※編集不可※選択項目!$D$4,AG198="")),1,0)</f>
        <v>0</v>
      </c>
      <c r="AZ198" s="148">
        <f t="shared" si="56"/>
        <v>0</v>
      </c>
      <c r="BA198" s="148">
        <f t="shared" si="71"/>
        <v>0</v>
      </c>
      <c r="BB198" s="148">
        <f t="shared" si="72"/>
        <v>0</v>
      </c>
      <c r="BC198" s="148">
        <f t="shared" si="57"/>
        <v>0</v>
      </c>
      <c r="BD198" s="148" t="b">
        <f t="shared" si="73"/>
        <v>1</v>
      </c>
      <c r="BE198" s="148" t="b">
        <f>AND($F198&gt;=20,$F198&lt;=22,$J198&lt;&gt;※編集不可※選択項目!$E$4)</f>
        <v>0</v>
      </c>
      <c r="BF198" s="148" t="b">
        <f>AND($F198&gt;=40,$F198&lt;=49,$K198&lt;&gt;※編集不可※選択項目!$F$4)</f>
        <v>0</v>
      </c>
      <c r="BG198" s="148" t="str">
        <f t="shared" si="74"/>
        <v/>
      </c>
      <c r="BH198" s="8">
        <f t="shared" si="75"/>
        <v>0</v>
      </c>
      <c r="BI198" s="8">
        <f t="shared" si="76"/>
        <v>0</v>
      </c>
    </row>
    <row r="199" spans="1:61" s="4" customFormat="1" ht="34.5" customHeight="1" x14ac:dyDescent="0.15">
      <c r="A199" s="74">
        <f t="shared" si="53"/>
        <v>187</v>
      </c>
      <c r="B199" s="80" t="str">
        <f t="shared" si="58"/>
        <v/>
      </c>
      <c r="C199" s="20"/>
      <c r="D199" s="21" t="str">
        <f t="shared" si="59"/>
        <v/>
      </c>
      <c r="E199" s="21" t="str">
        <f t="shared" si="60"/>
        <v/>
      </c>
      <c r="F199" s="133"/>
      <c r="G199" s="22"/>
      <c r="H199" s="22"/>
      <c r="I199" s="151"/>
      <c r="J199" s="22"/>
      <c r="K199" s="22"/>
      <c r="L199" s="22"/>
      <c r="M199" s="23"/>
      <c r="N199" s="24"/>
      <c r="O199" s="156"/>
      <c r="P199" s="24"/>
      <c r="Q199" s="156"/>
      <c r="R199" s="25" t="str">
        <f t="shared" si="61"/>
        <v/>
      </c>
      <c r="S199" s="23"/>
      <c r="T199" s="23"/>
      <c r="U199" s="26" t="str">
        <f t="shared" si="54"/>
        <v/>
      </c>
      <c r="V199" s="27"/>
      <c r="W199" s="28" t="str">
        <f t="shared" si="62"/>
        <v/>
      </c>
      <c r="X199" s="28" t="str">
        <f t="shared" si="63"/>
        <v/>
      </c>
      <c r="Y199" s="154"/>
      <c r="Z199" s="50"/>
      <c r="AA199" s="29"/>
      <c r="AB199" s="154"/>
      <c r="AC199" s="52" t="str">
        <f t="shared" si="64"/>
        <v/>
      </c>
      <c r="AD199" s="30" t="str">
        <f t="shared" si="65"/>
        <v/>
      </c>
      <c r="AE199" s="154"/>
      <c r="AF199" s="60" t="str">
        <f t="shared" si="66"/>
        <v/>
      </c>
      <c r="AG199" s="205"/>
      <c r="AH199" s="151"/>
      <c r="AI199" s="22"/>
      <c r="AJ199" s="62"/>
      <c r="AK199" s="186"/>
      <c r="AL199" s="187"/>
      <c r="AM199" s="186"/>
      <c r="AN199" s="184"/>
      <c r="AO199" s="135"/>
      <c r="AQ199" s="148">
        <f t="shared" si="67"/>
        <v>0</v>
      </c>
      <c r="AR199" s="148">
        <f t="shared" si="68"/>
        <v>0</v>
      </c>
      <c r="AS199" s="148">
        <f t="shared" si="69"/>
        <v>0</v>
      </c>
      <c r="AT199" s="148">
        <f t="shared" si="55"/>
        <v>0</v>
      </c>
      <c r="AU199" s="148" t="b">
        <f t="shared" si="70"/>
        <v>0</v>
      </c>
      <c r="AV199" s="148" t="b">
        <f>AND(F199&gt;=20,F199&lt;=22,J199=※編集不可※選択項目!$E$4)</f>
        <v>0</v>
      </c>
      <c r="AW199" s="148" t="b">
        <f>AND(F199&gt;=40,F199&lt;=49,K199=※編集不可※選択項目!$F$4)</f>
        <v>0</v>
      </c>
      <c r="AX199" s="148">
        <f>IF(AND($C199&lt;&gt;"",AND(AA199&lt;&gt;※編集不可※選択項目!$L$6,AE199="")),1,0)</f>
        <v>0</v>
      </c>
      <c r="AY199" s="148">
        <f>IF(AND($H199&lt;&gt;"",AND(I199=※編集不可※選択項目!$D$4,AG199="")),1,0)</f>
        <v>0</v>
      </c>
      <c r="AZ199" s="148">
        <f t="shared" si="56"/>
        <v>0</v>
      </c>
      <c r="BA199" s="148">
        <f t="shared" si="71"/>
        <v>0</v>
      </c>
      <c r="BB199" s="148">
        <f t="shared" si="72"/>
        <v>0</v>
      </c>
      <c r="BC199" s="148">
        <f t="shared" si="57"/>
        <v>0</v>
      </c>
      <c r="BD199" s="148" t="b">
        <f t="shared" si="73"/>
        <v>1</v>
      </c>
      <c r="BE199" s="148" t="b">
        <f>AND($F199&gt;=20,$F199&lt;=22,$J199&lt;&gt;※編集不可※選択項目!$E$4)</f>
        <v>0</v>
      </c>
      <c r="BF199" s="148" t="b">
        <f>AND($F199&gt;=40,$F199&lt;=49,$K199&lt;&gt;※編集不可※選択項目!$F$4)</f>
        <v>0</v>
      </c>
      <c r="BG199" s="148" t="str">
        <f t="shared" si="74"/>
        <v/>
      </c>
      <c r="BH199" s="8">
        <f t="shared" si="75"/>
        <v>0</v>
      </c>
      <c r="BI199" s="8">
        <f t="shared" si="76"/>
        <v>0</v>
      </c>
    </row>
    <row r="200" spans="1:61" s="4" customFormat="1" ht="34.5" customHeight="1" x14ac:dyDescent="0.15">
      <c r="A200" s="74">
        <f t="shared" si="53"/>
        <v>188</v>
      </c>
      <c r="B200" s="80" t="str">
        <f t="shared" si="58"/>
        <v/>
      </c>
      <c r="C200" s="20"/>
      <c r="D200" s="21" t="str">
        <f t="shared" si="59"/>
        <v/>
      </c>
      <c r="E200" s="21" t="str">
        <f t="shared" si="60"/>
        <v/>
      </c>
      <c r="F200" s="133"/>
      <c r="G200" s="22"/>
      <c r="H200" s="22"/>
      <c r="I200" s="151"/>
      <c r="J200" s="22"/>
      <c r="K200" s="22"/>
      <c r="L200" s="22"/>
      <c r="M200" s="23"/>
      <c r="N200" s="24"/>
      <c r="O200" s="156"/>
      <c r="P200" s="24"/>
      <c r="Q200" s="156"/>
      <c r="R200" s="25" t="str">
        <f t="shared" si="61"/>
        <v/>
      </c>
      <c r="S200" s="23"/>
      <c r="T200" s="23"/>
      <c r="U200" s="26" t="str">
        <f t="shared" si="54"/>
        <v/>
      </c>
      <c r="V200" s="27"/>
      <c r="W200" s="28" t="str">
        <f t="shared" si="62"/>
        <v/>
      </c>
      <c r="X200" s="28" t="str">
        <f t="shared" si="63"/>
        <v/>
      </c>
      <c r="Y200" s="154"/>
      <c r="Z200" s="50"/>
      <c r="AA200" s="29"/>
      <c r="AB200" s="154"/>
      <c r="AC200" s="52" t="str">
        <f t="shared" si="64"/>
        <v/>
      </c>
      <c r="AD200" s="30" t="str">
        <f t="shared" si="65"/>
        <v/>
      </c>
      <c r="AE200" s="154"/>
      <c r="AF200" s="60" t="str">
        <f t="shared" si="66"/>
        <v/>
      </c>
      <c r="AG200" s="205"/>
      <c r="AH200" s="151"/>
      <c r="AI200" s="22"/>
      <c r="AJ200" s="62"/>
      <c r="AK200" s="186"/>
      <c r="AL200" s="187"/>
      <c r="AM200" s="186"/>
      <c r="AN200" s="184"/>
      <c r="AO200" s="135"/>
      <c r="AQ200" s="148">
        <f t="shared" si="67"/>
        <v>0</v>
      </c>
      <c r="AR200" s="148">
        <f t="shared" si="68"/>
        <v>0</v>
      </c>
      <c r="AS200" s="148">
        <f t="shared" si="69"/>
        <v>0</v>
      </c>
      <c r="AT200" s="148">
        <f t="shared" si="55"/>
        <v>0</v>
      </c>
      <c r="AU200" s="148" t="b">
        <f t="shared" si="70"/>
        <v>0</v>
      </c>
      <c r="AV200" s="148" t="b">
        <f>AND(F200&gt;=20,F200&lt;=22,J200=※編集不可※選択項目!$E$4)</f>
        <v>0</v>
      </c>
      <c r="AW200" s="148" t="b">
        <f>AND(F200&gt;=40,F200&lt;=49,K200=※編集不可※選択項目!$F$4)</f>
        <v>0</v>
      </c>
      <c r="AX200" s="148">
        <f>IF(AND($C200&lt;&gt;"",AND(AA200&lt;&gt;※編集不可※選択項目!$L$6,AE200="")),1,0)</f>
        <v>0</v>
      </c>
      <c r="AY200" s="148">
        <f>IF(AND($H200&lt;&gt;"",AND(I200=※編集不可※選択項目!$D$4,AG200="")),1,0)</f>
        <v>0</v>
      </c>
      <c r="AZ200" s="148">
        <f t="shared" si="56"/>
        <v>0</v>
      </c>
      <c r="BA200" s="148">
        <f t="shared" si="71"/>
        <v>0</v>
      </c>
      <c r="BB200" s="148">
        <f t="shared" si="72"/>
        <v>0</v>
      </c>
      <c r="BC200" s="148">
        <f t="shared" si="57"/>
        <v>0</v>
      </c>
      <c r="BD200" s="148" t="b">
        <f t="shared" si="73"/>
        <v>1</v>
      </c>
      <c r="BE200" s="148" t="b">
        <f>AND($F200&gt;=20,$F200&lt;=22,$J200&lt;&gt;※編集不可※選択項目!$E$4)</f>
        <v>0</v>
      </c>
      <c r="BF200" s="148" t="b">
        <f>AND($F200&gt;=40,$F200&lt;=49,$K200&lt;&gt;※編集不可※選択項目!$F$4)</f>
        <v>0</v>
      </c>
      <c r="BG200" s="148" t="str">
        <f t="shared" si="74"/>
        <v/>
      </c>
      <c r="BH200" s="8">
        <f t="shared" si="75"/>
        <v>0</v>
      </c>
      <c r="BI200" s="8">
        <f t="shared" si="76"/>
        <v>0</v>
      </c>
    </row>
    <row r="201" spans="1:61" s="4" customFormat="1" ht="34.5" customHeight="1" x14ac:dyDescent="0.15">
      <c r="A201" s="74">
        <f t="shared" si="53"/>
        <v>189</v>
      </c>
      <c r="B201" s="80" t="str">
        <f t="shared" si="58"/>
        <v/>
      </c>
      <c r="C201" s="20"/>
      <c r="D201" s="21" t="str">
        <f t="shared" si="59"/>
        <v/>
      </c>
      <c r="E201" s="21" t="str">
        <f t="shared" si="60"/>
        <v/>
      </c>
      <c r="F201" s="133"/>
      <c r="G201" s="22"/>
      <c r="H201" s="22"/>
      <c r="I201" s="151"/>
      <c r="J201" s="22"/>
      <c r="K201" s="22"/>
      <c r="L201" s="22"/>
      <c r="M201" s="23"/>
      <c r="N201" s="24"/>
      <c r="O201" s="156"/>
      <c r="P201" s="24"/>
      <c r="Q201" s="156"/>
      <c r="R201" s="25" t="str">
        <f t="shared" si="61"/>
        <v/>
      </c>
      <c r="S201" s="23"/>
      <c r="T201" s="23"/>
      <c r="U201" s="26" t="str">
        <f t="shared" si="54"/>
        <v/>
      </c>
      <c r="V201" s="27"/>
      <c r="W201" s="28" t="str">
        <f t="shared" si="62"/>
        <v/>
      </c>
      <c r="X201" s="28" t="str">
        <f t="shared" si="63"/>
        <v/>
      </c>
      <c r="Y201" s="154"/>
      <c r="Z201" s="50"/>
      <c r="AA201" s="29"/>
      <c r="AB201" s="154"/>
      <c r="AC201" s="52" t="str">
        <f t="shared" si="64"/>
        <v/>
      </c>
      <c r="AD201" s="30" t="str">
        <f t="shared" si="65"/>
        <v/>
      </c>
      <c r="AE201" s="154"/>
      <c r="AF201" s="60" t="str">
        <f t="shared" si="66"/>
        <v/>
      </c>
      <c r="AG201" s="205"/>
      <c r="AH201" s="151"/>
      <c r="AI201" s="22"/>
      <c r="AJ201" s="62"/>
      <c r="AK201" s="186"/>
      <c r="AL201" s="187"/>
      <c r="AM201" s="186"/>
      <c r="AN201" s="184"/>
      <c r="AO201" s="135"/>
      <c r="AQ201" s="148">
        <f t="shared" si="67"/>
        <v>0</v>
      </c>
      <c r="AR201" s="148">
        <f t="shared" si="68"/>
        <v>0</v>
      </c>
      <c r="AS201" s="148">
        <f t="shared" si="69"/>
        <v>0</v>
      </c>
      <c r="AT201" s="148">
        <f t="shared" si="55"/>
        <v>0</v>
      </c>
      <c r="AU201" s="148" t="b">
        <f t="shared" si="70"/>
        <v>0</v>
      </c>
      <c r="AV201" s="148" t="b">
        <f>AND(F201&gt;=20,F201&lt;=22,J201=※編集不可※選択項目!$E$4)</f>
        <v>0</v>
      </c>
      <c r="AW201" s="148" t="b">
        <f>AND(F201&gt;=40,F201&lt;=49,K201=※編集不可※選択項目!$F$4)</f>
        <v>0</v>
      </c>
      <c r="AX201" s="148">
        <f>IF(AND($C201&lt;&gt;"",AND(AA201&lt;&gt;※編集不可※選択項目!$L$6,AE201="")),1,0)</f>
        <v>0</v>
      </c>
      <c r="AY201" s="148">
        <f>IF(AND($H201&lt;&gt;"",AND(I201=※編集不可※選択項目!$D$4,AG201="")),1,0)</f>
        <v>0</v>
      </c>
      <c r="AZ201" s="148">
        <f t="shared" si="56"/>
        <v>0</v>
      </c>
      <c r="BA201" s="148">
        <f t="shared" si="71"/>
        <v>0</v>
      </c>
      <c r="BB201" s="148">
        <f t="shared" si="72"/>
        <v>0</v>
      </c>
      <c r="BC201" s="148">
        <f t="shared" si="57"/>
        <v>0</v>
      </c>
      <c r="BD201" s="148" t="b">
        <f t="shared" si="73"/>
        <v>1</v>
      </c>
      <c r="BE201" s="148" t="b">
        <f>AND($F201&gt;=20,$F201&lt;=22,$J201&lt;&gt;※編集不可※選択項目!$E$4)</f>
        <v>0</v>
      </c>
      <c r="BF201" s="148" t="b">
        <f>AND($F201&gt;=40,$F201&lt;=49,$K201&lt;&gt;※編集不可※選択項目!$F$4)</f>
        <v>0</v>
      </c>
      <c r="BG201" s="148" t="str">
        <f t="shared" si="74"/>
        <v/>
      </c>
      <c r="BH201" s="8">
        <f t="shared" si="75"/>
        <v>0</v>
      </c>
      <c r="BI201" s="8">
        <f t="shared" si="76"/>
        <v>0</v>
      </c>
    </row>
    <row r="202" spans="1:61" s="4" customFormat="1" ht="34.5" customHeight="1" x14ac:dyDescent="0.15">
      <c r="A202" s="74">
        <f t="shared" si="53"/>
        <v>190</v>
      </c>
      <c r="B202" s="80" t="str">
        <f t="shared" si="58"/>
        <v/>
      </c>
      <c r="C202" s="20"/>
      <c r="D202" s="21" t="str">
        <f t="shared" si="59"/>
        <v/>
      </c>
      <c r="E202" s="21" t="str">
        <f t="shared" si="60"/>
        <v/>
      </c>
      <c r="F202" s="133"/>
      <c r="G202" s="22"/>
      <c r="H202" s="22"/>
      <c r="I202" s="151"/>
      <c r="J202" s="22"/>
      <c r="K202" s="22"/>
      <c r="L202" s="22"/>
      <c r="M202" s="23"/>
      <c r="N202" s="24"/>
      <c r="O202" s="156"/>
      <c r="P202" s="24"/>
      <c r="Q202" s="156"/>
      <c r="R202" s="25" t="str">
        <f t="shared" si="61"/>
        <v/>
      </c>
      <c r="S202" s="23"/>
      <c r="T202" s="23"/>
      <c r="U202" s="26" t="str">
        <f t="shared" si="54"/>
        <v/>
      </c>
      <c r="V202" s="27"/>
      <c r="W202" s="28" t="str">
        <f t="shared" si="62"/>
        <v/>
      </c>
      <c r="X202" s="28" t="str">
        <f t="shared" si="63"/>
        <v/>
      </c>
      <c r="Y202" s="154"/>
      <c r="Z202" s="50"/>
      <c r="AA202" s="29"/>
      <c r="AB202" s="154"/>
      <c r="AC202" s="52" t="str">
        <f t="shared" si="64"/>
        <v/>
      </c>
      <c r="AD202" s="30" t="str">
        <f t="shared" si="65"/>
        <v/>
      </c>
      <c r="AE202" s="154"/>
      <c r="AF202" s="60" t="str">
        <f t="shared" si="66"/>
        <v/>
      </c>
      <c r="AG202" s="205"/>
      <c r="AH202" s="151"/>
      <c r="AI202" s="22"/>
      <c r="AJ202" s="62"/>
      <c r="AK202" s="186"/>
      <c r="AL202" s="187"/>
      <c r="AM202" s="186"/>
      <c r="AN202" s="184"/>
      <c r="AO202" s="135"/>
      <c r="AQ202" s="148">
        <f t="shared" si="67"/>
        <v>0</v>
      </c>
      <c r="AR202" s="148">
        <f t="shared" si="68"/>
        <v>0</v>
      </c>
      <c r="AS202" s="148">
        <f t="shared" si="69"/>
        <v>0</v>
      </c>
      <c r="AT202" s="148">
        <f t="shared" si="55"/>
        <v>0</v>
      </c>
      <c r="AU202" s="148" t="b">
        <f t="shared" si="70"/>
        <v>0</v>
      </c>
      <c r="AV202" s="148" t="b">
        <f>AND(F202&gt;=20,F202&lt;=22,J202=※編集不可※選択項目!$E$4)</f>
        <v>0</v>
      </c>
      <c r="AW202" s="148" t="b">
        <f>AND(F202&gt;=40,F202&lt;=49,K202=※編集不可※選択項目!$F$4)</f>
        <v>0</v>
      </c>
      <c r="AX202" s="148">
        <f>IF(AND($C202&lt;&gt;"",AND(AA202&lt;&gt;※編集不可※選択項目!$L$6,AE202="")),1,0)</f>
        <v>0</v>
      </c>
      <c r="AY202" s="148">
        <f>IF(AND($H202&lt;&gt;"",AND(I202=※編集不可※選択項目!$D$4,AG202="")),1,0)</f>
        <v>0</v>
      </c>
      <c r="AZ202" s="148">
        <f t="shared" si="56"/>
        <v>0</v>
      </c>
      <c r="BA202" s="148">
        <f t="shared" si="71"/>
        <v>0</v>
      </c>
      <c r="BB202" s="148">
        <f t="shared" si="72"/>
        <v>0</v>
      </c>
      <c r="BC202" s="148">
        <f t="shared" si="57"/>
        <v>0</v>
      </c>
      <c r="BD202" s="148" t="b">
        <f t="shared" si="73"/>
        <v>1</v>
      </c>
      <c r="BE202" s="148" t="b">
        <f>AND($F202&gt;=20,$F202&lt;=22,$J202&lt;&gt;※編集不可※選択項目!$E$4)</f>
        <v>0</v>
      </c>
      <c r="BF202" s="148" t="b">
        <f>AND($F202&gt;=40,$F202&lt;=49,$K202&lt;&gt;※編集不可※選択項目!$F$4)</f>
        <v>0</v>
      </c>
      <c r="BG202" s="148" t="str">
        <f t="shared" si="74"/>
        <v/>
      </c>
      <c r="BH202" s="8">
        <f t="shared" si="75"/>
        <v>0</v>
      </c>
      <c r="BI202" s="8">
        <f t="shared" si="76"/>
        <v>0</v>
      </c>
    </row>
    <row r="203" spans="1:61" s="4" customFormat="1" ht="34.5" customHeight="1" x14ac:dyDescent="0.15">
      <c r="A203" s="74">
        <f t="shared" si="53"/>
        <v>191</v>
      </c>
      <c r="B203" s="80" t="str">
        <f t="shared" si="58"/>
        <v/>
      </c>
      <c r="C203" s="20"/>
      <c r="D203" s="21" t="str">
        <f t="shared" si="59"/>
        <v/>
      </c>
      <c r="E203" s="21" t="str">
        <f t="shared" si="60"/>
        <v/>
      </c>
      <c r="F203" s="133"/>
      <c r="G203" s="22"/>
      <c r="H203" s="22"/>
      <c r="I203" s="151"/>
      <c r="J203" s="22"/>
      <c r="K203" s="22"/>
      <c r="L203" s="22"/>
      <c r="M203" s="23"/>
      <c r="N203" s="24"/>
      <c r="O203" s="156"/>
      <c r="P203" s="24"/>
      <c r="Q203" s="156"/>
      <c r="R203" s="25" t="str">
        <f t="shared" si="61"/>
        <v/>
      </c>
      <c r="S203" s="23"/>
      <c r="T203" s="23"/>
      <c r="U203" s="26" t="str">
        <f t="shared" si="54"/>
        <v/>
      </c>
      <c r="V203" s="27"/>
      <c r="W203" s="28" t="str">
        <f t="shared" si="62"/>
        <v/>
      </c>
      <c r="X203" s="28" t="str">
        <f t="shared" si="63"/>
        <v/>
      </c>
      <c r="Y203" s="154"/>
      <c r="Z203" s="50"/>
      <c r="AA203" s="29"/>
      <c r="AB203" s="154"/>
      <c r="AC203" s="52" t="str">
        <f t="shared" si="64"/>
        <v/>
      </c>
      <c r="AD203" s="30" t="str">
        <f t="shared" si="65"/>
        <v/>
      </c>
      <c r="AE203" s="154"/>
      <c r="AF203" s="60" t="str">
        <f t="shared" si="66"/>
        <v/>
      </c>
      <c r="AG203" s="205"/>
      <c r="AH203" s="151"/>
      <c r="AI203" s="22"/>
      <c r="AJ203" s="62"/>
      <c r="AK203" s="186"/>
      <c r="AL203" s="187"/>
      <c r="AM203" s="186"/>
      <c r="AN203" s="184"/>
      <c r="AO203" s="135"/>
      <c r="AQ203" s="148">
        <f t="shared" si="67"/>
        <v>0</v>
      </c>
      <c r="AR203" s="148">
        <f t="shared" si="68"/>
        <v>0</v>
      </c>
      <c r="AS203" s="148">
        <f t="shared" si="69"/>
        <v>0</v>
      </c>
      <c r="AT203" s="148">
        <f t="shared" si="55"/>
        <v>0</v>
      </c>
      <c r="AU203" s="148" t="b">
        <f t="shared" si="70"/>
        <v>0</v>
      </c>
      <c r="AV203" s="148" t="b">
        <f>AND(F203&gt;=20,F203&lt;=22,J203=※編集不可※選択項目!$E$4)</f>
        <v>0</v>
      </c>
      <c r="AW203" s="148" t="b">
        <f>AND(F203&gt;=40,F203&lt;=49,K203=※編集不可※選択項目!$F$4)</f>
        <v>0</v>
      </c>
      <c r="AX203" s="148">
        <f>IF(AND($C203&lt;&gt;"",AND(AA203&lt;&gt;※編集不可※選択項目!$L$6,AE203="")),1,0)</f>
        <v>0</v>
      </c>
      <c r="AY203" s="148">
        <f>IF(AND($H203&lt;&gt;"",AND(I203=※編集不可※選択項目!$D$4,AG203="")),1,0)</f>
        <v>0</v>
      </c>
      <c r="AZ203" s="148">
        <f t="shared" si="56"/>
        <v>0</v>
      </c>
      <c r="BA203" s="148">
        <f t="shared" si="71"/>
        <v>0</v>
      </c>
      <c r="BB203" s="148">
        <f t="shared" si="72"/>
        <v>0</v>
      </c>
      <c r="BC203" s="148">
        <f t="shared" si="57"/>
        <v>0</v>
      </c>
      <c r="BD203" s="148" t="b">
        <f t="shared" si="73"/>
        <v>1</v>
      </c>
      <c r="BE203" s="148" t="b">
        <f>AND($F203&gt;=20,$F203&lt;=22,$J203&lt;&gt;※編集不可※選択項目!$E$4)</f>
        <v>0</v>
      </c>
      <c r="BF203" s="148" t="b">
        <f>AND($F203&gt;=40,$F203&lt;=49,$K203&lt;&gt;※編集不可※選択項目!$F$4)</f>
        <v>0</v>
      </c>
      <c r="BG203" s="148" t="str">
        <f t="shared" si="74"/>
        <v/>
      </c>
      <c r="BH203" s="8">
        <f t="shared" si="75"/>
        <v>0</v>
      </c>
      <c r="BI203" s="8">
        <f t="shared" si="76"/>
        <v>0</v>
      </c>
    </row>
    <row r="204" spans="1:61" s="4" customFormat="1" ht="34.5" customHeight="1" x14ac:dyDescent="0.15">
      <c r="A204" s="74">
        <f t="shared" si="53"/>
        <v>192</v>
      </c>
      <c r="B204" s="80" t="str">
        <f t="shared" si="58"/>
        <v/>
      </c>
      <c r="C204" s="20"/>
      <c r="D204" s="21" t="str">
        <f t="shared" si="59"/>
        <v/>
      </c>
      <c r="E204" s="21" t="str">
        <f t="shared" si="60"/>
        <v/>
      </c>
      <c r="F204" s="133"/>
      <c r="G204" s="22"/>
      <c r="H204" s="22"/>
      <c r="I204" s="151"/>
      <c r="J204" s="22"/>
      <c r="K204" s="22"/>
      <c r="L204" s="22"/>
      <c r="M204" s="23"/>
      <c r="N204" s="24"/>
      <c r="O204" s="156"/>
      <c r="P204" s="24"/>
      <c r="Q204" s="156"/>
      <c r="R204" s="25" t="str">
        <f t="shared" si="61"/>
        <v/>
      </c>
      <c r="S204" s="23"/>
      <c r="T204" s="23"/>
      <c r="U204" s="26" t="str">
        <f t="shared" si="54"/>
        <v/>
      </c>
      <c r="V204" s="27"/>
      <c r="W204" s="28" t="str">
        <f t="shared" si="62"/>
        <v/>
      </c>
      <c r="X204" s="28" t="str">
        <f t="shared" si="63"/>
        <v/>
      </c>
      <c r="Y204" s="154"/>
      <c r="Z204" s="50"/>
      <c r="AA204" s="29"/>
      <c r="AB204" s="154"/>
      <c r="AC204" s="52" t="str">
        <f t="shared" si="64"/>
        <v/>
      </c>
      <c r="AD204" s="30" t="str">
        <f t="shared" si="65"/>
        <v/>
      </c>
      <c r="AE204" s="154"/>
      <c r="AF204" s="60" t="str">
        <f t="shared" si="66"/>
        <v/>
      </c>
      <c r="AG204" s="205"/>
      <c r="AH204" s="151"/>
      <c r="AI204" s="22"/>
      <c r="AJ204" s="62"/>
      <c r="AK204" s="186"/>
      <c r="AL204" s="187"/>
      <c r="AM204" s="186"/>
      <c r="AN204" s="184"/>
      <c r="AO204" s="135"/>
      <c r="AQ204" s="148">
        <f t="shared" si="67"/>
        <v>0</v>
      </c>
      <c r="AR204" s="148">
        <f t="shared" si="68"/>
        <v>0</v>
      </c>
      <c r="AS204" s="148">
        <f t="shared" si="69"/>
        <v>0</v>
      </c>
      <c r="AT204" s="148">
        <f t="shared" si="55"/>
        <v>0</v>
      </c>
      <c r="AU204" s="148" t="b">
        <f t="shared" si="70"/>
        <v>0</v>
      </c>
      <c r="AV204" s="148" t="b">
        <f>AND(F204&gt;=20,F204&lt;=22,J204=※編集不可※選択項目!$E$4)</f>
        <v>0</v>
      </c>
      <c r="AW204" s="148" t="b">
        <f>AND(F204&gt;=40,F204&lt;=49,K204=※編集不可※選択項目!$F$4)</f>
        <v>0</v>
      </c>
      <c r="AX204" s="148">
        <f>IF(AND($C204&lt;&gt;"",AND(AA204&lt;&gt;※編集不可※選択項目!$L$6,AE204="")),1,0)</f>
        <v>0</v>
      </c>
      <c r="AY204" s="148">
        <f>IF(AND($H204&lt;&gt;"",AND(I204=※編集不可※選択項目!$D$4,AG204="")),1,0)</f>
        <v>0</v>
      </c>
      <c r="AZ204" s="148">
        <f t="shared" si="56"/>
        <v>0</v>
      </c>
      <c r="BA204" s="148">
        <f t="shared" si="71"/>
        <v>0</v>
      </c>
      <c r="BB204" s="148">
        <f t="shared" si="72"/>
        <v>0</v>
      </c>
      <c r="BC204" s="148">
        <f t="shared" si="57"/>
        <v>0</v>
      </c>
      <c r="BD204" s="148" t="b">
        <f t="shared" si="73"/>
        <v>1</v>
      </c>
      <c r="BE204" s="148" t="b">
        <f>AND($F204&gt;=20,$F204&lt;=22,$J204&lt;&gt;※編集不可※選択項目!$E$4)</f>
        <v>0</v>
      </c>
      <c r="BF204" s="148" t="b">
        <f>AND($F204&gt;=40,$F204&lt;=49,$K204&lt;&gt;※編集不可※選択項目!$F$4)</f>
        <v>0</v>
      </c>
      <c r="BG204" s="148" t="str">
        <f t="shared" si="74"/>
        <v/>
      </c>
      <c r="BH204" s="8">
        <f t="shared" si="75"/>
        <v>0</v>
      </c>
      <c r="BI204" s="8">
        <f t="shared" si="76"/>
        <v>0</v>
      </c>
    </row>
    <row r="205" spans="1:61" s="4" customFormat="1" ht="34.5" customHeight="1" x14ac:dyDescent="0.15">
      <c r="A205" s="74">
        <f t="shared" ref="A205:A268" si="77">ROW()-12</f>
        <v>193</v>
      </c>
      <c r="B205" s="80" t="str">
        <f t="shared" si="58"/>
        <v/>
      </c>
      <c r="C205" s="20"/>
      <c r="D205" s="21" t="str">
        <f t="shared" si="59"/>
        <v/>
      </c>
      <c r="E205" s="21" t="str">
        <f t="shared" si="60"/>
        <v/>
      </c>
      <c r="F205" s="133"/>
      <c r="G205" s="22"/>
      <c r="H205" s="22"/>
      <c r="I205" s="151"/>
      <c r="J205" s="22"/>
      <c r="K205" s="22"/>
      <c r="L205" s="22"/>
      <c r="M205" s="23"/>
      <c r="N205" s="24"/>
      <c r="O205" s="156"/>
      <c r="P205" s="24"/>
      <c r="Q205" s="156"/>
      <c r="R205" s="25" t="str">
        <f t="shared" si="61"/>
        <v/>
      </c>
      <c r="S205" s="23"/>
      <c r="T205" s="23"/>
      <c r="U205" s="26" t="str">
        <f t="shared" ref="U205:U268" si="78">IFERROR(IF($O205="","",ROUNDDOWN((ABS($O205-$Q205)/$O205)/IF($T205="","",IF(($T205-$S205)=0,1,($T205-$S205)))*100,1)),"")</f>
        <v/>
      </c>
      <c r="V205" s="27"/>
      <c r="W205" s="28" t="str">
        <f t="shared" si="62"/>
        <v/>
      </c>
      <c r="X205" s="28" t="str">
        <f t="shared" si="63"/>
        <v/>
      </c>
      <c r="Y205" s="154"/>
      <c r="Z205" s="50"/>
      <c r="AA205" s="29"/>
      <c r="AB205" s="154"/>
      <c r="AC205" s="52" t="str">
        <f t="shared" si="64"/>
        <v/>
      </c>
      <c r="AD205" s="30" t="str">
        <f t="shared" si="65"/>
        <v/>
      </c>
      <c r="AE205" s="154"/>
      <c r="AF205" s="60" t="str">
        <f t="shared" si="66"/>
        <v/>
      </c>
      <c r="AG205" s="205"/>
      <c r="AH205" s="151"/>
      <c r="AI205" s="22"/>
      <c r="AJ205" s="62"/>
      <c r="AK205" s="186"/>
      <c r="AL205" s="187"/>
      <c r="AM205" s="186"/>
      <c r="AN205" s="184"/>
      <c r="AO205" s="135"/>
      <c r="AQ205" s="148">
        <f t="shared" si="67"/>
        <v>0</v>
      </c>
      <c r="AR205" s="148">
        <f t="shared" si="68"/>
        <v>0</v>
      </c>
      <c r="AS205" s="148">
        <f t="shared" si="69"/>
        <v>0</v>
      </c>
      <c r="AT205" s="148">
        <f t="shared" ref="AT205:AT268" si="79">IF(AND(L205="",OR(AU205,AV205,AW205)),1,0)</f>
        <v>0</v>
      </c>
      <c r="AU205" s="148" t="b">
        <f t="shared" si="70"/>
        <v>0</v>
      </c>
      <c r="AV205" s="148" t="b">
        <f>AND(F205&gt;=20,F205&lt;=22,J205=※編集不可※選択項目!$E$4)</f>
        <v>0</v>
      </c>
      <c r="AW205" s="148" t="b">
        <f>AND(F205&gt;=40,F205&lt;=49,K205=※編集不可※選択項目!$F$4)</f>
        <v>0</v>
      </c>
      <c r="AX205" s="148">
        <f>IF(AND($C205&lt;&gt;"",AND(AA205&lt;&gt;※編集不可※選択項目!$L$6,AE205="")),1,0)</f>
        <v>0</v>
      </c>
      <c r="AY205" s="148">
        <f>IF(AND($H205&lt;&gt;"",AND(I205=※編集不可※選択項目!$D$4,AG205="")),1,0)</f>
        <v>0</v>
      </c>
      <c r="AZ205" s="148">
        <f t="shared" ref="AZ205:AZ268" si="80">IF(AND($H205&lt;&gt;"",COUNTIF($H205,"*■*")&gt;0,$AI205=""),1,0)</f>
        <v>0</v>
      </c>
      <c r="BA205" s="148">
        <f t="shared" si="71"/>
        <v>0</v>
      </c>
      <c r="BB205" s="148">
        <f t="shared" si="72"/>
        <v>0</v>
      </c>
      <c r="BC205" s="148">
        <f t="shared" ref="BC205:BC268" si="81">IF(AND($F205&gt;=1,OR(BD205,BE205,BF205)),1,0)</f>
        <v>0</v>
      </c>
      <c r="BD205" s="148" t="b">
        <f t="shared" si="73"/>
        <v>1</v>
      </c>
      <c r="BE205" s="148" t="b">
        <f>AND($F205&gt;=20,$F205&lt;=22,$J205&lt;&gt;※編集不可※選択項目!$E$4)</f>
        <v>0</v>
      </c>
      <c r="BF205" s="148" t="b">
        <f>AND($F205&gt;=40,$F205&lt;=49,$K205&lt;&gt;※編集不可※選択項目!$F$4)</f>
        <v>0</v>
      </c>
      <c r="BG205" s="148" t="str">
        <f t="shared" si="74"/>
        <v/>
      </c>
      <c r="BH205" s="8">
        <f t="shared" si="75"/>
        <v>0</v>
      </c>
      <c r="BI205" s="8">
        <f t="shared" si="76"/>
        <v>0</v>
      </c>
    </row>
    <row r="206" spans="1:61" s="4" customFormat="1" ht="34.5" customHeight="1" x14ac:dyDescent="0.15">
      <c r="A206" s="74">
        <f t="shared" si="77"/>
        <v>194</v>
      </c>
      <c r="B206" s="80" t="str">
        <f t="shared" ref="B206:B269" si="82">IF($C206="","","印刷機械")</f>
        <v/>
      </c>
      <c r="C206" s="20"/>
      <c r="D206" s="21" t="str">
        <f t="shared" ref="D206:D269" si="83">IF($C$2="","",IF($B206&lt;&gt;"",$C$2,""))</f>
        <v/>
      </c>
      <c r="E206" s="21" t="str">
        <f t="shared" ref="E206:E269" si="84">IF($F$2="","",IF($B206&lt;&gt;"",$F$2,""))</f>
        <v/>
      </c>
      <c r="F206" s="133"/>
      <c r="G206" s="22"/>
      <c r="H206" s="22"/>
      <c r="I206" s="151"/>
      <c r="J206" s="22"/>
      <c r="K206" s="22"/>
      <c r="L206" s="22"/>
      <c r="M206" s="23"/>
      <c r="N206" s="24"/>
      <c r="O206" s="156"/>
      <c r="P206" s="24"/>
      <c r="Q206" s="156"/>
      <c r="R206" s="25" t="str">
        <f t="shared" ref="R206:R269" si="85">IF(P206="","",P206)</f>
        <v/>
      </c>
      <c r="S206" s="23"/>
      <c r="T206" s="23"/>
      <c r="U206" s="26" t="str">
        <f t="shared" si="78"/>
        <v/>
      </c>
      <c r="V206" s="27"/>
      <c r="W206" s="28" t="str">
        <f t="shared" ref="W206:W269" si="86">Y206&amp;Z206</f>
        <v/>
      </c>
      <c r="X206" s="28" t="str">
        <f t="shared" ref="X206:X269" si="87">AA206&amp;AB206&amp;AC206&amp;AD206&amp;AE206&amp;AF206</f>
        <v/>
      </c>
      <c r="Y206" s="154"/>
      <c r="Z206" s="50"/>
      <c r="AA206" s="29"/>
      <c r="AB206" s="154"/>
      <c r="AC206" s="52" t="str">
        <f t="shared" ref="AC206:AC269" si="88">IF(AA206="","",IF(AA206="(最大紙幅)","mmロール紙","mm"))</f>
        <v/>
      </c>
      <c r="AD206" s="30" t="str">
        <f t="shared" ref="AD206:AD269" si="89">IF(AA206="","",IF(AC206="mmロール紙","","×"))</f>
        <v/>
      </c>
      <c r="AE206" s="154"/>
      <c r="AF206" s="60" t="str">
        <f t="shared" ref="AF206:AF269" si="90">IF(AC206="mm","mm","")</f>
        <v/>
      </c>
      <c r="AG206" s="205"/>
      <c r="AH206" s="151"/>
      <c r="AI206" s="22"/>
      <c r="AJ206" s="62"/>
      <c r="AK206" s="186"/>
      <c r="AL206" s="187"/>
      <c r="AM206" s="186"/>
      <c r="AN206" s="184"/>
      <c r="AO206" s="135"/>
      <c r="AQ206" s="148">
        <f t="shared" ref="AQ206:AQ269" si="91">IF(AND($C206&lt;&gt;"",OR(F206="",G206="",H206="",I206="",M206="",N206="",O206="",P206="",Q206="",S206="",T206="",V206="",Y206="",Z206="",AA206="",AB206="")),1,0)</f>
        <v>0</v>
      </c>
      <c r="AR206" s="148">
        <f t="shared" ref="AR206:AR269" si="92">IF(AND(F206&gt;=20,F206&lt;=22,J206=""),1,0)</f>
        <v>0</v>
      </c>
      <c r="AS206" s="148">
        <f t="shared" ref="AS206:AS269" si="93">IF(AND(F206&gt;=40,F206&lt;=49,K206=""),1,0)</f>
        <v>0</v>
      </c>
      <c r="AT206" s="148">
        <f t="shared" si="79"/>
        <v>0</v>
      </c>
      <c r="AU206" s="148" t="b">
        <f t="shared" ref="AU206:AU269" si="94">OR(AND(F206&gt;=3,F206&lt;=14),AND(F206&gt;=23,F206&lt;=25))</f>
        <v>0</v>
      </c>
      <c r="AV206" s="148" t="b">
        <f>AND(F206&gt;=20,F206&lt;=22,J206=※編集不可※選択項目!$E$4)</f>
        <v>0</v>
      </c>
      <c r="AW206" s="148" t="b">
        <f>AND(F206&gt;=40,F206&lt;=49,K206=※編集不可※選択項目!$F$4)</f>
        <v>0</v>
      </c>
      <c r="AX206" s="148">
        <f>IF(AND($C206&lt;&gt;"",AND(AA206&lt;&gt;※編集不可※選択項目!$L$6,AE206="")),1,0)</f>
        <v>0</v>
      </c>
      <c r="AY206" s="148">
        <f>IF(AND($H206&lt;&gt;"",AND(I206=※編集不可※選択項目!$D$4,AG206="")),1,0)</f>
        <v>0</v>
      </c>
      <c r="AZ206" s="148">
        <f t="shared" si="80"/>
        <v>0</v>
      </c>
      <c r="BA206" s="148">
        <f t="shared" ref="BA206:BA269" si="95">IF(AND($F206&gt;=1,OR($F206&lt;20,$F206&gt;22)),1,0)</f>
        <v>0</v>
      </c>
      <c r="BB206" s="148">
        <f t="shared" ref="BB206:BB269" si="96">IF(AND($F206&gt;=1,OR($F206&lt;40,$F206&gt;49)),1,0)</f>
        <v>0</v>
      </c>
      <c r="BC206" s="148">
        <f t="shared" si="81"/>
        <v>0</v>
      </c>
      <c r="BD206" s="148" t="b">
        <f t="shared" ref="BD206:BD269" si="97">OR($F206&lt;3,AND($F206&gt;14,$F206&lt;20),AND($F206&gt;25,$F206&lt;40),$F206&gt;49)</f>
        <v>1</v>
      </c>
      <c r="BE206" s="148" t="b">
        <f>AND($F206&gt;=20,$F206&lt;=22,$J206&lt;&gt;※編集不可※選択項目!$E$4)</f>
        <v>0</v>
      </c>
      <c r="BF206" s="148" t="b">
        <f>AND($F206&gt;=40,$F206&lt;=49,$K206&lt;&gt;※編集不可※選択項目!$F$4)</f>
        <v>0</v>
      </c>
      <c r="BG206" s="148" t="str">
        <f t="shared" ref="BG206:BG269" si="98">IF(H206="","",TEXT(H206,"G/標準"))</f>
        <v/>
      </c>
      <c r="BH206" s="8">
        <f t="shared" ref="BH206:BH269" si="99">IF(BG206="",0,COUNTIF($BG$13:$BG$1048576,BG206))</f>
        <v>0</v>
      </c>
      <c r="BI206" s="8">
        <f t="shared" ref="BI206:BI269" si="100">IF(U206&lt;1,1,0)</f>
        <v>0</v>
      </c>
    </row>
    <row r="207" spans="1:61" s="4" customFormat="1" ht="34.5" customHeight="1" x14ac:dyDescent="0.15">
      <c r="A207" s="74">
        <f t="shared" si="77"/>
        <v>195</v>
      </c>
      <c r="B207" s="80" t="str">
        <f t="shared" si="82"/>
        <v/>
      </c>
      <c r="C207" s="20"/>
      <c r="D207" s="21" t="str">
        <f t="shared" si="83"/>
        <v/>
      </c>
      <c r="E207" s="21" t="str">
        <f t="shared" si="84"/>
        <v/>
      </c>
      <c r="F207" s="133"/>
      <c r="G207" s="22"/>
      <c r="H207" s="22"/>
      <c r="I207" s="151"/>
      <c r="J207" s="22"/>
      <c r="K207" s="22"/>
      <c r="L207" s="22"/>
      <c r="M207" s="23"/>
      <c r="N207" s="24"/>
      <c r="O207" s="156"/>
      <c r="P207" s="24"/>
      <c r="Q207" s="156"/>
      <c r="R207" s="25" t="str">
        <f t="shared" si="85"/>
        <v/>
      </c>
      <c r="S207" s="23"/>
      <c r="T207" s="23"/>
      <c r="U207" s="26" t="str">
        <f t="shared" si="78"/>
        <v/>
      </c>
      <c r="V207" s="27"/>
      <c r="W207" s="28" t="str">
        <f t="shared" si="86"/>
        <v/>
      </c>
      <c r="X207" s="28" t="str">
        <f t="shared" si="87"/>
        <v/>
      </c>
      <c r="Y207" s="154"/>
      <c r="Z207" s="50"/>
      <c r="AA207" s="29"/>
      <c r="AB207" s="154"/>
      <c r="AC207" s="52" t="str">
        <f t="shared" si="88"/>
        <v/>
      </c>
      <c r="AD207" s="30" t="str">
        <f t="shared" si="89"/>
        <v/>
      </c>
      <c r="AE207" s="154"/>
      <c r="AF207" s="60" t="str">
        <f t="shared" si="90"/>
        <v/>
      </c>
      <c r="AG207" s="205"/>
      <c r="AH207" s="151"/>
      <c r="AI207" s="22"/>
      <c r="AJ207" s="62"/>
      <c r="AK207" s="186"/>
      <c r="AL207" s="187"/>
      <c r="AM207" s="186"/>
      <c r="AN207" s="184"/>
      <c r="AO207" s="135"/>
      <c r="AQ207" s="148">
        <f t="shared" si="91"/>
        <v>0</v>
      </c>
      <c r="AR207" s="148">
        <f t="shared" si="92"/>
        <v>0</v>
      </c>
      <c r="AS207" s="148">
        <f t="shared" si="93"/>
        <v>0</v>
      </c>
      <c r="AT207" s="148">
        <f t="shared" si="79"/>
        <v>0</v>
      </c>
      <c r="AU207" s="148" t="b">
        <f t="shared" si="94"/>
        <v>0</v>
      </c>
      <c r="AV207" s="148" t="b">
        <f>AND(F207&gt;=20,F207&lt;=22,J207=※編集不可※選択項目!$E$4)</f>
        <v>0</v>
      </c>
      <c r="AW207" s="148" t="b">
        <f>AND(F207&gt;=40,F207&lt;=49,K207=※編集不可※選択項目!$F$4)</f>
        <v>0</v>
      </c>
      <c r="AX207" s="148">
        <f>IF(AND($C207&lt;&gt;"",AND(AA207&lt;&gt;※編集不可※選択項目!$L$6,AE207="")),1,0)</f>
        <v>0</v>
      </c>
      <c r="AY207" s="148">
        <f>IF(AND($H207&lt;&gt;"",AND(I207=※編集不可※選択項目!$D$4,AG207="")),1,0)</f>
        <v>0</v>
      </c>
      <c r="AZ207" s="148">
        <f t="shared" si="80"/>
        <v>0</v>
      </c>
      <c r="BA207" s="148">
        <f t="shared" si="95"/>
        <v>0</v>
      </c>
      <c r="BB207" s="148">
        <f t="shared" si="96"/>
        <v>0</v>
      </c>
      <c r="BC207" s="148">
        <f t="shared" si="81"/>
        <v>0</v>
      </c>
      <c r="BD207" s="148" t="b">
        <f t="shared" si="97"/>
        <v>1</v>
      </c>
      <c r="BE207" s="148" t="b">
        <f>AND($F207&gt;=20,$F207&lt;=22,$J207&lt;&gt;※編集不可※選択項目!$E$4)</f>
        <v>0</v>
      </c>
      <c r="BF207" s="148" t="b">
        <f>AND($F207&gt;=40,$F207&lt;=49,$K207&lt;&gt;※編集不可※選択項目!$F$4)</f>
        <v>0</v>
      </c>
      <c r="BG207" s="148" t="str">
        <f t="shared" si="98"/>
        <v/>
      </c>
      <c r="BH207" s="8">
        <f t="shared" si="99"/>
        <v>0</v>
      </c>
      <c r="BI207" s="8">
        <f t="shared" si="100"/>
        <v>0</v>
      </c>
    </row>
    <row r="208" spans="1:61" s="4" customFormat="1" ht="34.5" customHeight="1" x14ac:dyDescent="0.15">
      <c r="A208" s="74">
        <f t="shared" si="77"/>
        <v>196</v>
      </c>
      <c r="B208" s="80" t="str">
        <f t="shared" si="82"/>
        <v/>
      </c>
      <c r="C208" s="20"/>
      <c r="D208" s="21" t="str">
        <f t="shared" si="83"/>
        <v/>
      </c>
      <c r="E208" s="21" t="str">
        <f t="shared" si="84"/>
        <v/>
      </c>
      <c r="F208" s="133"/>
      <c r="G208" s="22"/>
      <c r="H208" s="22"/>
      <c r="I208" s="151"/>
      <c r="J208" s="22"/>
      <c r="K208" s="22"/>
      <c r="L208" s="22"/>
      <c r="M208" s="23"/>
      <c r="N208" s="24"/>
      <c r="O208" s="156"/>
      <c r="P208" s="24"/>
      <c r="Q208" s="156"/>
      <c r="R208" s="25" t="str">
        <f t="shared" si="85"/>
        <v/>
      </c>
      <c r="S208" s="23"/>
      <c r="T208" s="23"/>
      <c r="U208" s="26" t="str">
        <f t="shared" si="78"/>
        <v/>
      </c>
      <c r="V208" s="27"/>
      <c r="W208" s="28" t="str">
        <f t="shared" si="86"/>
        <v/>
      </c>
      <c r="X208" s="28" t="str">
        <f t="shared" si="87"/>
        <v/>
      </c>
      <c r="Y208" s="154"/>
      <c r="Z208" s="50"/>
      <c r="AA208" s="29"/>
      <c r="AB208" s="154"/>
      <c r="AC208" s="52" t="str">
        <f t="shared" si="88"/>
        <v/>
      </c>
      <c r="AD208" s="30" t="str">
        <f t="shared" si="89"/>
        <v/>
      </c>
      <c r="AE208" s="154"/>
      <c r="AF208" s="60" t="str">
        <f t="shared" si="90"/>
        <v/>
      </c>
      <c r="AG208" s="205"/>
      <c r="AH208" s="151"/>
      <c r="AI208" s="22"/>
      <c r="AJ208" s="62"/>
      <c r="AK208" s="186"/>
      <c r="AL208" s="187"/>
      <c r="AM208" s="186"/>
      <c r="AN208" s="184"/>
      <c r="AO208" s="135"/>
      <c r="AQ208" s="148">
        <f t="shared" si="91"/>
        <v>0</v>
      </c>
      <c r="AR208" s="148">
        <f t="shared" si="92"/>
        <v>0</v>
      </c>
      <c r="AS208" s="148">
        <f t="shared" si="93"/>
        <v>0</v>
      </c>
      <c r="AT208" s="148">
        <f t="shared" si="79"/>
        <v>0</v>
      </c>
      <c r="AU208" s="148" t="b">
        <f t="shared" si="94"/>
        <v>0</v>
      </c>
      <c r="AV208" s="148" t="b">
        <f>AND(F208&gt;=20,F208&lt;=22,J208=※編集不可※選択項目!$E$4)</f>
        <v>0</v>
      </c>
      <c r="AW208" s="148" t="b">
        <f>AND(F208&gt;=40,F208&lt;=49,K208=※編集不可※選択項目!$F$4)</f>
        <v>0</v>
      </c>
      <c r="AX208" s="148">
        <f>IF(AND($C208&lt;&gt;"",AND(AA208&lt;&gt;※編集不可※選択項目!$L$6,AE208="")),1,0)</f>
        <v>0</v>
      </c>
      <c r="AY208" s="148">
        <f>IF(AND($H208&lt;&gt;"",AND(I208=※編集不可※選択項目!$D$4,AG208="")),1,0)</f>
        <v>0</v>
      </c>
      <c r="AZ208" s="148">
        <f t="shared" si="80"/>
        <v>0</v>
      </c>
      <c r="BA208" s="148">
        <f t="shared" si="95"/>
        <v>0</v>
      </c>
      <c r="BB208" s="148">
        <f t="shared" si="96"/>
        <v>0</v>
      </c>
      <c r="BC208" s="148">
        <f t="shared" si="81"/>
        <v>0</v>
      </c>
      <c r="BD208" s="148" t="b">
        <f t="shared" si="97"/>
        <v>1</v>
      </c>
      <c r="BE208" s="148" t="b">
        <f>AND($F208&gt;=20,$F208&lt;=22,$J208&lt;&gt;※編集不可※選択項目!$E$4)</f>
        <v>0</v>
      </c>
      <c r="BF208" s="148" t="b">
        <f>AND($F208&gt;=40,$F208&lt;=49,$K208&lt;&gt;※編集不可※選択項目!$F$4)</f>
        <v>0</v>
      </c>
      <c r="BG208" s="148" t="str">
        <f t="shared" si="98"/>
        <v/>
      </c>
      <c r="BH208" s="8">
        <f t="shared" si="99"/>
        <v>0</v>
      </c>
      <c r="BI208" s="8">
        <f t="shared" si="100"/>
        <v>0</v>
      </c>
    </row>
    <row r="209" spans="1:61" s="4" customFormat="1" ht="34.5" customHeight="1" x14ac:dyDescent="0.15">
      <c r="A209" s="74">
        <f t="shared" si="77"/>
        <v>197</v>
      </c>
      <c r="B209" s="80" t="str">
        <f t="shared" si="82"/>
        <v/>
      </c>
      <c r="C209" s="20"/>
      <c r="D209" s="21" t="str">
        <f t="shared" si="83"/>
        <v/>
      </c>
      <c r="E209" s="21" t="str">
        <f t="shared" si="84"/>
        <v/>
      </c>
      <c r="F209" s="133"/>
      <c r="G209" s="22"/>
      <c r="H209" s="22"/>
      <c r="I209" s="151"/>
      <c r="J209" s="22"/>
      <c r="K209" s="22"/>
      <c r="L209" s="22"/>
      <c r="M209" s="23"/>
      <c r="N209" s="24"/>
      <c r="O209" s="156"/>
      <c r="P209" s="24"/>
      <c r="Q209" s="156"/>
      <c r="R209" s="25" t="str">
        <f t="shared" si="85"/>
        <v/>
      </c>
      <c r="S209" s="23"/>
      <c r="T209" s="23"/>
      <c r="U209" s="26" t="str">
        <f t="shared" si="78"/>
        <v/>
      </c>
      <c r="V209" s="27"/>
      <c r="W209" s="28" t="str">
        <f t="shared" si="86"/>
        <v/>
      </c>
      <c r="X209" s="28" t="str">
        <f t="shared" si="87"/>
        <v/>
      </c>
      <c r="Y209" s="154"/>
      <c r="Z209" s="50"/>
      <c r="AA209" s="29"/>
      <c r="AB209" s="154"/>
      <c r="AC209" s="52" t="str">
        <f t="shared" si="88"/>
        <v/>
      </c>
      <c r="AD209" s="30" t="str">
        <f t="shared" si="89"/>
        <v/>
      </c>
      <c r="AE209" s="154"/>
      <c r="AF209" s="60" t="str">
        <f t="shared" si="90"/>
        <v/>
      </c>
      <c r="AG209" s="205"/>
      <c r="AH209" s="151"/>
      <c r="AI209" s="22"/>
      <c r="AJ209" s="62"/>
      <c r="AK209" s="186"/>
      <c r="AL209" s="187"/>
      <c r="AM209" s="186"/>
      <c r="AN209" s="184"/>
      <c r="AO209" s="135"/>
      <c r="AQ209" s="148">
        <f t="shared" si="91"/>
        <v>0</v>
      </c>
      <c r="AR209" s="148">
        <f t="shared" si="92"/>
        <v>0</v>
      </c>
      <c r="AS209" s="148">
        <f t="shared" si="93"/>
        <v>0</v>
      </c>
      <c r="AT209" s="148">
        <f t="shared" si="79"/>
        <v>0</v>
      </c>
      <c r="AU209" s="148" t="b">
        <f t="shared" si="94"/>
        <v>0</v>
      </c>
      <c r="AV209" s="148" t="b">
        <f>AND(F209&gt;=20,F209&lt;=22,J209=※編集不可※選択項目!$E$4)</f>
        <v>0</v>
      </c>
      <c r="AW209" s="148" t="b">
        <f>AND(F209&gt;=40,F209&lt;=49,K209=※編集不可※選択項目!$F$4)</f>
        <v>0</v>
      </c>
      <c r="AX209" s="148">
        <f>IF(AND($C209&lt;&gt;"",AND(AA209&lt;&gt;※編集不可※選択項目!$L$6,AE209="")),1,0)</f>
        <v>0</v>
      </c>
      <c r="AY209" s="148">
        <f>IF(AND($H209&lt;&gt;"",AND(I209=※編集不可※選択項目!$D$4,AG209="")),1,0)</f>
        <v>0</v>
      </c>
      <c r="AZ209" s="148">
        <f t="shared" si="80"/>
        <v>0</v>
      </c>
      <c r="BA209" s="148">
        <f t="shared" si="95"/>
        <v>0</v>
      </c>
      <c r="BB209" s="148">
        <f t="shared" si="96"/>
        <v>0</v>
      </c>
      <c r="BC209" s="148">
        <f t="shared" si="81"/>
        <v>0</v>
      </c>
      <c r="BD209" s="148" t="b">
        <f t="shared" si="97"/>
        <v>1</v>
      </c>
      <c r="BE209" s="148" t="b">
        <f>AND($F209&gt;=20,$F209&lt;=22,$J209&lt;&gt;※編集不可※選択項目!$E$4)</f>
        <v>0</v>
      </c>
      <c r="BF209" s="148" t="b">
        <f>AND($F209&gt;=40,$F209&lt;=49,$K209&lt;&gt;※編集不可※選択項目!$F$4)</f>
        <v>0</v>
      </c>
      <c r="BG209" s="148" t="str">
        <f t="shared" si="98"/>
        <v/>
      </c>
      <c r="BH209" s="8">
        <f t="shared" si="99"/>
        <v>0</v>
      </c>
      <c r="BI209" s="8">
        <f t="shared" si="100"/>
        <v>0</v>
      </c>
    </row>
    <row r="210" spans="1:61" s="4" customFormat="1" ht="34.5" customHeight="1" x14ac:dyDescent="0.15">
      <c r="A210" s="74">
        <f t="shared" si="77"/>
        <v>198</v>
      </c>
      <c r="B210" s="80" t="str">
        <f t="shared" si="82"/>
        <v/>
      </c>
      <c r="C210" s="20"/>
      <c r="D210" s="21" t="str">
        <f t="shared" si="83"/>
        <v/>
      </c>
      <c r="E210" s="21" t="str">
        <f t="shared" si="84"/>
        <v/>
      </c>
      <c r="F210" s="133"/>
      <c r="G210" s="22"/>
      <c r="H210" s="22"/>
      <c r="I210" s="151"/>
      <c r="J210" s="22"/>
      <c r="K210" s="22"/>
      <c r="L210" s="22"/>
      <c r="M210" s="23"/>
      <c r="N210" s="24"/>
      <c r="O210" s="156"/>
      <c r="P210" s="24"/>
      <c r="Q210" s="156"/>
      <c r="R210" s="25" t="str">
        <f t="shared" si="85"/>
        <v/>
      </c>
      <c r="S210" s="23"/>
      <c r="T210" s="23"/>
      <c r="U210" s="26" t="str">
        <f t="shared" si="78"/>
        <v/>
      </c>
      <c r="V210" s="27"/>
      <c r="W210" s="28" t="str">
        <f t="shared" si="86"/>
        <v/>
      </c>
      <c r="X210" s="28" t="str">
        <f t="shared" si="87"/>
        <v/>
      </c>
      <c r="Y210" s="154"/>
      <c r="Z210" s="50"/>
      <c r="AA210" s="29"/>
      <c r="AB210" s="154"/>
      <c r="AC210" s="52" t="str">
        <f t="shared" si="88"/>
        <v/>
      </c>
      <c r="AD210" s="30" t="str">
        <f t="shared" si="89"/>
        <v/>
      </c>
      <c r="AE210" s="154"/>
      <c r="AF210" s="60" t="str">
        <f t="shared" si="90"/>
        <v/>
      </c>
      <c r="AG210" s="205"/>
      <c r="AH210" s="151"/>
      <c r="AI210" s="22"/>
      <c r="AJ210" s="62"/>
      <c r="AK210" s="186"/>
      <c r="AL210" s="187"/>
      <c r="AM210" s="186"/>
      <c r="AN210" s="184"/>
      <c r="AO210" s="135"/>
      <c r="AQ210" s="148">
        <f t="shared" si="91"/>
        <v>0</v>
      </c>
      <c r="AR210" s="148">
        <f t="shared" si="92"/>
        <v>0</v>
      </c>
      <c r="AS210" s="148">
        <f t="shared" si="93"/>
        <v>0</v>
      </c>
      <c r="AT210" s="148">
        <f t="shared" si="79"/>
        <v>0</v>
      </c>
      <c r="AU210" s="148" t="b">
        <f t="shared" si="94"/>
        <v>0</v>
      </c>
      <c r="AV210" s="148" t="b">
        <f>AND(F210&gt;=20,F210&lt;=22,J210=※編集不可※選択項目!$E$4)</f>
        <v>0</v>
      </c>
      <c r="AW210" s="148" t="b">
        <f>AND(F210&gt;=40,F210&lt;=49,K210=※編集不可※選択項目!$F$4)</f>
        <v>0</v>
      </c>
      <c r="AX210" s="148">
        <f>IF(AND($C210&lt;&gt;"",AND(AA210&lt;&gt;※編集不可※選択項目!$L$6,AE210="")),1,0)</f>
        <v>0</v>
      </c>
      <c r="AY210" s="148">
        <f>IF(AND($H210&lt;&gt;"",AND(I210=※編集不可※選択項目!$D$4,AG210="")),1,0)</f>
        <v>0</v>
      </c>
      <c r="AZ210" s="148">
        <f t="shared" si="80"/>
        <v>0</v>
      </c>
      <c r="BA210" s="148">
        <f t="shared" si="95"/>
        <v>0</v>
      </c>
      <c r="BB210" s="148">
        <f t="shared" si="96"/>
        <v>0</v>
      </c>
      <c r="BC210" s="148">
        <f t="shared" si="81"/>
        <v>0</v>
      </c>
      <c r="BD210" s="148" t="b">
        <f t="shared" si="97"/>
        <v>1</v>
      </c>
      <c r="BE210" s="148" t="b">
        <f>AND($F210&gt;=20,$F210&lt;=22,$J210&lt;&gt;※編集不可※選択項目!$E$4)</f>
        <v>0</v>
      </c>
      <c r="BF210" s="148" t="b">
        <f>AND($F210&gt;=40,$F210&lt;=49,$K210&lt;&gt;※編集不可※選択項目!$F$4)</f>
        <v>0</v>
      </c>
      <c r="BG210" s="148" t="str">
        <f t="shared" si="98"/>
        <v/>
      </c>
      <c r="BH210" s="8">
        <f t="shared" si="99"/>
        <v>0</v>
      </c>
      <c r="BI210" s="8">
        <f t="shared" si="100"/>
        <v>0</v>
      </c>
    </row>
    <row r="211" spans="1:61" s="4" customFormat="1" ht="34.5" customHeight="1" x14ac:dyDescent="0.15">
      <c r="A211" s="74">
        <f t="shared" si="77"/>
        <v>199</v>
      </c>
      <c r="B211" s="80" t="str">
        <f t="shared" si="82"/>
        <v/>
      </c>
      <c r="C211" s="20"/>
      <c r="D211" s="21" t="str">
        <f t="shared" si="83"/>
        <v/>
      </c>
      <c r="E211" s="21" t="str">
        <f t="shared" si="84"/>
        <v/>
      </c>
      <c r="F211" s="133"/>
      <c r="G211" s="22"/>
      <c r="H211" s="22"/>
      <c r="I211" s="151"/>
      <c r="J211" s="22"/>
      <c r="K211" s="22"/>
      <c r="L211" s="22"/>
      <c r="M211" s="23"/>
      <c r="N211" s="24"/>
      <c r="O211" s="156"/>
      <c r="P211" s="24"/>
      <c r="Q211" s="156"/>
      <c r="R211" s="25" t="str">
        <f t="shared" si="85"/>
        <v/>
      </c>
      <c r="S211" s="23"/>
      <c r="T211" s="23"/>
      <c r="U211" s="26" t="str">
        <f t="shared" si="78"/>
        <v/>
      </c>
      <c r="V211" s="27"/>
      <c r="W211" s="28" t="str">
        <f t="shared" si="86"/>
        <v/>
      </c>
      <c r="X211" s="28" t="str">
        <f t="shared" si="87"/>
        <v/>
      </c>
      <c r="Y211" s="154"/>
      <c r="Z211" s="50"/>
      <c r="AA211" s="29"/>
      <c r="AB211" s="154"/>
      <c r="AC211" s="52" t="str">
        <f t="shared" si="88"/>
        <v/>
      </c>
      <c r="AD211" s="30" t="str">
        <f t="shared" si="89"/>
        <v/>
      </c>
      <c r="AE211" s="154"/>
      <c r="AF211" s="60" t="str">
        <f t="shared" si="90"/>
        <v/>
      </c>
      <c r="AG211" s="205"/>
      <c r="AH211" s="151"/>
      <c r="AI211" s="22"/>
      <c r="AJ211" s="62"/>
      <c r="AK211" s="186"/>
      <c r="AL211" s="187"/>
      <c r="AM211" s="186"/>
      <c r="AN211" s="184"/>
      <c r="AO211" s="135"/>
      <c r="AQ211" s="148">
        <f t="shared" si="91"/>
        <v>0</v>
      </c>
      <c r="AR211" s="148">
        <f t="shared" si="92"/>
        <v>0</v>
      </c>
      <c r="AS211" s="148">
        <f t="shared" si="93"/>
        <v>0</v>
      </c>
      <c r="AT211" s="148">
        <f t="shared" si="79"/>
        <v>0</v>
      </c>
      <c r="AU211" s="148" t="b">
        <f t="shared" si="94"/>
        <v>0</v>
      </c>
      <c r="AV211" s="148" t="b">
        <f>AND(F211&gt;=20,F211&lt;=22,J211=※編集不可※選択項目!$E$4)</f>
        <v>0</v>
      </c>
      <c r="AW211" s="148" t="b">
        <f>AND(F211&gt;=40,F211&lt;=49,K211=※編集不可※選択項目!$F$4)</f>
        <v>0</v>
      </c>
      <c r="AX211" s="148">
        <f>IF(AND($C211&lt;&gt;"",AND(AA211&lt;&gt;※編集不可※選択項目!$L$6,AE211="")),1,0)</f>
        <v>0</v>
      </c>
      <c r="AY211" s="148">
        <f>IF(AND($H211&lt;&gt;"",AND(I211=※編集不可※選択項目!$D$4,AG211="")),1,0)</f>
        <v>0</v>
      </c>
      <c r="AZ211" s="148">
        <f t="shared" si="80"/>
        <v>0</v>
      </c>
      <c r="BA211" s="148">
        <f t="shared" si="95"/>
        <v>0</v>
      </c>
      <c r="BB211" s="148">
        <f t="shared" si="96"/>
        <v>0</v>
      </c>
      <c r="BC211" s="148">
        <f t="shared" si="81"/>
        <v>0</v>
      </c>
      <c r="BD211" s="148" t="b">
        <f t="shared" si="97"/>
        <v>1</v>
      </c>
      <c r="BE211" s="148" t="b">
        <f>AND($F211&gt;=20,$F211&lt;=22,$J211&lt;&gt;※編集不可※選択項目!$E$4)</f>
        <v>0</v>
      </c>
      <c r="BF211" s="148" t="b">
        <f>AND($F211&gt;=40,$F211&lt;=49,$K211&lt;&gt;※編集不可※選択項目!$F$4)</f>
        <v>0</v>
      </c>
      <c r="BG211" s="148" t="str">
        <f t="shared" si="98"/>
        <v/>
      </c>
      <c r="BH211" s="8">
        <f t="shared" si="99"/>
        <v>0</v>
      </c>
      <c r="BI211" s="8">
        <f t="shared" si="100"/>
        <v>0</v>
      </c>
    </row>
    <row r="212" spans="1:61" s="4" customFormat="1" ht="34.5" customHeight="1" x14ac:dyDescent="0.15">
      <c r="A212" s="74">
        <f t="shared" si="77"/>
        <v>200</v>
      </c>
      <c r="B212" s="80" t="str">
        <f t="shared" si="82"/>
        <v/>
      </c>
      <c r="C212" s="20"/>
      <c r="D212" s="21" t="str">
        <f t="shared" si="83"/>
        <v/>
      </c>
      <c r="E212" s="21" t="str">
        <f t="shared" si="84"/>
        <v/>
      </c>
      <c r="F212" s="133"/>
      <c r="G212" s="22"/>
      <c r="H212" s="22"/>
      <c r="I212" s="151"/>
      <c r="J212" s="22"/>
      <c r="K212" s="22"/>
      <c r="L212" s="22"/>
      <c r="M212" s="23"/>
      <c r="N212" s="24"/>
      <c r="O212" s="156"/>
      <c r="P212" s="24"/>
      <c r="Q212" s="156"/>
      <c r="R212" s="25" t="str">
        <f t="shared" si="85"/>
        <v/>
      </c>
      <c r="S212" s="23"/>
      <c r="T212" s="23"/>
      <c r="U212" s="26" t="str">
        <f t="shared" si="78"/>
        <v/>
      </c>
      <c r="V212" s="27"/>
      <c r="W212" s="28" t="str">
        <f t="shared" si="86"/>
        <v/>
      </c>
      <c r="X212" s="28" t="str">
        <f t="shared" si="87"/>
        <v/>
      </c>
      <c r="Y212" s="154"/>
      <c r="Z212" s="50"/>
      <c r="AA212" s="29"/>
      <c r="AB212" s="154"/>
      <c r="AC212" s="52" t="str">
        <f t="shared" si="88"/>
        <v/>
      </c>
      <c r="AD212" s="30" t="str">
        <f t="shared" si="89"/>
        <v/>
      </c>
      <c r="AE212" s="154"/>
      <c r="AF212" s="60" t="str">
        <f t="shared" si="90"/>
        <v/>
      </c>
      <c r="AG212" s="205"/>
      <c r="AH212" s="151"/>
      <c r="AI212" s="22"/>
      <c r="AJ212" s="62"/>
      <c r="AK212" s="186"/>
      <c r="AL212" s="187"/>
      <c r="AM212" s="186"/>
      <c r="AN212" s="184"/>
      <c r="AO212" s="135"/>
      <c r="AQ212" s="148">
        <f t="shared" si="91"/>
        <v>0</v>
      </c>
      <c r="AR212" s="148">
        <f t="shared" si="92"/>
        <v>0</v>
      </c>
      <c r="AS212" s="148">
        <f t="shared" si="93"/>
        <v>0</v>
      </c>
      <c r="AT212" s="148">
        <f t="shared" si="79"/>
        <v>0</v>
      </c>
      <c r="AU212" s="148" t="b">
        <f t="shared" si="94"/>
        <v>0</v>
      </c>
      <c r="AV212" s="148" t="b">
        <f>AND(F212&gt;=20,F212&lt;=22,J212=※編集不可※選択項目!$E$4)</f>
        <v>0</v>
      </c>
      <c r="AW212" s="148" t="b">
        <f>AND(F212&gt;=40,F212&lt;=49,K212=※編集不可※選択項目!$F$4)</f>
        <v>0</v>
      </c>
      <c r="AX212" s="148">
        <f>IF(AND($C212&lt;&gt;"",AND(AA212&lt;&gt;※編集不可※選択項目!$L$6,AE212="")),1,0)</f>
        <v>0</v>
      </c>
      <c r="AY212" s="148">
        <f>IF(AND($H212&lt;&gt;"",AND(I212=※編集不可※選択項目!$D$4,AG212="")),1,0)</f>
        <v>0</v>
      </c>
      <c r="AZ212" s="148">
        <f t="shared" si="80"/>
        <v>0</v>
      </c>
      <c r="BA212" s="148">
        <f t="shared" si="95"/>
        <v>0</v>
      </c>
      <c r="BB212" s="148">
        <f t="shared" si="96"/>
        <v>0</v>
      </c>
      <c r="BC212" s="148">
        <f t="shared" si="81"/>
        <v>0</v>
      </c>
      <c r="BD212" s="148" t="b">
        <f t="shared" si="97"/>
        <v>1</v>
      </c>
      <c r="BE212" s="148" t="b">
        <f>AND($F212&gt;=20,$F212&lt;=22,$J212&lt;&gt;※編集不可※選択項目!$E$4)</f>
        <v>0</v>
      </c>
      <c r="BF212" s="148" t="b">
        <f>AND($F212&gt;=40,$F212&lt;=49,$K212&lt;&gt;※編集不可※選択項目!$F$4)</f>
        <v>0</v>
      </c>
      <c r="BG212" s="148" t="str">
        <f t="shared" si="98"/>
        <v/>
      </c>
      <c r="BH212" s="8">
        <f t="shared" si="99"/>
        <v>0</v>
      </c>
      <c r="BI212" s="8">
        <f t="shared" si="100"/>
        <v>0</v>
      </c>
    </row>
    <row r="213" spans="1:61" s="4" customFormat="1" ht="34.5" customHeight="1" x14ac:dyDescent="0.15">
      <c r="A213" s="74">
        <f t="shared" si="77"/>
        <v>201</v>
      </c>
      <c r="B213" s="80" t="str">
        <f t="shared" si="82"/>
        <v/>
      </c>
      <c r="C213" s="20"/>
      <c r="D213" s="21" t="str">
        <f t="shared" si="83"/>
        <v/>
      </c>
      <c r="E213" s="21" t="str">
        <f t="shared" si="84"/>
        <v/>
      </c>
      <c r="F213" s="133"/>
      <c r="G213" s="22"/>
      <c r="H213" s="22"/>
      <c r="I213" s="151"/>
      <c r="J213" s="22"/>
      <c r="K213" s="22"/>
      <c r="L213" s="22"/>
      <c r="M213" s="23"/>
      <c r="N213" s="24"/>
      <c r="O213" s="156"/>
      <c r="P213" s="24"/>
      <c r="Q213" s="156"/>
      <c r="R213" s="25" t="str">
        <f t="shared" si="85"/>
        <v/>
      </c>
      <c r="S213" s="23"/>
      <c r="T213" s="23"/>
      <c r="U213" s="26" t="str">
        <f t="shared" si="78"/>
        <v/>
      </c>
      <c r="V213" s="27"/>
      <c r="W213" s="28" t="str">
        <f t="shared" si="86"/>
        <v/>
      </c>
      <c r="X213" s="28" t="str">
        <f t="shared" si="87"/>
        <v/>
      </c>
      <c r="Y213" s="154"/>
      <c r="Z213" s="50"/>
      <c r="AA213" s="29"/>
      <c r="AB213" s="154"/>
      <c r="AC213" s="52" t="str">
        <f t="shared" si="88"/>
        <v/>
      </c>
      <c r="AD213" s="30" t="str">
        <f t="shared" si="89"/>
        <v/>
      </c>
      <c r="AE213" s="154"/>
      <c r="AF213" s="60" t="str">
        <f t="shared" si="90"/>
        <v/>
      </c>
      <c r="AG213" s="205"/>
      <c r="AH213" s="151"/>
      <c r="AI213" s="22"/>
      <c r="AJ213" s="62"/>
      <c r="AK213" s="186"/>
      <c r="AL213" s="187"/>
      <c r="AM213" s="186"/>
      <c r="AN213" s="184"/>
      <c r="AO213" s="135"/>
      <c r="AQ213" s="148">
        <f t="shared" si="91"/>
        <v>0</v>
      </c>
      <c r="AR213" s="148">
        <f t="shared" si="92"/>
        <v>0</v>
      </c>
      <c r="AS213" s="148">
        <f t="shared" si="93"/>
        <v>0</v>
      </c>
      <c r="AT213" s="148">
        <f t="shared" si="79"/>
        <v>0</v>
      </c>
      <c r="AU213" s="148" t="b">
        <f t="shared" si="94"/>
        <v>0</v>
      </c>
      <c r="AV213" s="148" t="b">
        <f>AND(F213&gt;=20,F213&lt;=22,J213=※編集不可※選択項目!$E$4)</f>
        <v>0</v>
      </c>
      <c r="AW213" s="148" t="b">
        <f>AND(F213&gt;=40,F213&lt;=49,K213=※編集不可※選択項目!$F$4)</f>
        <v>0</v>
      </c>
      <c r="AX213" s="148">
        <f>IF(AND($C213&lt;&gt;"",AND(AA213&lt;&gt;※編集不可※選択項目!$L$6,AE213="")),1,0)</f>
        <v>0</v>
      </c>
      <c r="AY213" s="148">
        <f>IF(AND($H213&lt;&gt;"",AND(I213=※編集不可※選択項目!$D$4,AG213="")),1,0)</f>
        <v>0</v>
      </c>
      <c r="AZ213" s="148">
        <f t="shared" si="80"/>
        <v>0</v>
      </c>
      <c r="BA213" s="148">
        <f t="shared" si="95"/>
        <v>0</v>
      </c>
      <c r="BB213" s="148">
        <f t="shared" si="96"/>
        <v>0</v>
      </c>
      <c r="BC213" s="148">
        <f t="shared" si="81"/>
        <v>0</v>
      </c>
      <c r="BD213" s="148" t="b">
        <f t="shared" si="97"/>
        <v>1</v>
      </c>
      <c r="BE213" s="148" t="b">
        <f>AND($F213&gt;=20,$F213&lt;=22,$J213&lt;&gt;※編集不可※選択項目!$E$4)</f>
        <v>0</v>
      </c>
      <c r="BF213" s="148" t="b">
        <f>AND($F213&gt;=40,$F213&lt;=49,$K213&lt;&gt;※編集不可※選択項目!$F$4)</f>
        <v>0</v>
      </c>
      <c r="BG213" s="148" t="str">
        <f t="shared" si="98"/>
        <v/>
      </c>
      <c r="BH213" s="8">
        <f t="shared" si="99"/>
        <v>0</v>
      </c>
      <c r="BI213" s="8">
        <f t="shared" si="100"/>
        <v>0</v>
      </c>
    </row>
    <row r="214" spans="1:61" s="4" customFormat="1" ht="34.5" customHeight="1" x14ac:dyDescent="0.15">
      <c r="A214" s="74">
        <f t="shared" si="77"/>
        <v>202</v>
      </c>
      <c r="B214" s="80" t="str">
        <f t="shared" si="82"/>
        <v/>
      </c>
      <c r="C214" s="20"/>
      <c r="D214" s="21" t="str">
        <f t="shared" si="83"/>
        <v/>
      </c>
      <c r="E214" s="21" t="str">
        <f t="shared" si="84"/>
        <v/>
      </c>
      <c r="F214" s="133"/>
      <c r="G214" s="22"/>
      <c r="H214" s="22"/>
      <c r="I214" s="151"/>
      <c r="J214" s="22"/>
      <c r="K214" s="22"/>
      <c r="L214" s="22"/>
      <c r="M214" s="23"/>
      <c r="N214" s="24"/>
      <c r="O214" s="156"/>
      <c r="P214" s="24"/>
      <c r="Q214" s="156"/>
      <c r="R214" s="25" t="str">
        <f t="shared" si="85"/>
        <v/>
      </c>
      <c r="S214" s="23"/>
      <c r="T214" s="23"/>
      <c r="U214" s="26" t="str">
        <f t="shared" si="78"/>
        <v/>
      </c>
      <c r="V214" s="27"/>
      <c r="W214" s="28" t="str">
        <f t="shared" si="86"/>
        <v/>
      </c>
      <c r="X214" s="28" t="str">
        <f t="shared" si="87"/>
        <v/>
      </c>
      <c r="Y214" s="154"/>
      <c r="Z214" s="50"/>
      <c r="AA214" s="29"/>
      <c r="AB214" s="154"/>
      <c r="AC214" s="52" t="str">
        <f t="shared" si="88"/>
        <v/>
      </c>
      <c r="AD214" s="30" t="str">
        <f t="shared" si="89"/>
        <v/>
      </c>
      <c r="AE214" s="154"/>
      <c r="AF214" s="60" t="str">
        <f t="shared" si="90"/>
        <v/>
      </c>
      <c r="AG214" s="205"/>
      <c r="AH214" s="151"/>
      <c r="AI214" s="22"/>
      <c r="AJ214" s="62"/>
      <c r="AK214" s="186"/>
      <c r="AL214" s="187"/>
      <c r="AM214" s="186"/>
      <c r="AN214" s="184"/>
      <c r="AO214" s="135"/>
      <c r="AQ214" s="148">
        <f t="shared" si="91"/>
        <v>0</v>
      </c>
      <c r="AR214" s="148">
        <f t="shared" si="92"/>
        <v>0</v>
      </c>
      <c r="AS214" s="148">
        <f t="shared" si="93"/>
        <v>0</v>
      </c>
      <c r="AT214" s="148">
        <f t="shared" si="79"/>
        <v>0</v>
      </c>
      <c r="AU214" s="148" t="b">
        <f t="shared" si="94"/>
        <v>0</v>
      </c>
      <c r="AV214" s="148" t="b">
        <f>AND(F214&gt;=20,F214&lt;=22,J214=※編集不可※選択項目!$E$4)</f>
        <v>0</v>
      </c>
      <c r="AW214" s="148" t="b">
        <f>AND(F214&gt;=40,F214&lt;=49,K214=※編集不可※選択項目!$F$4)</f>
        <v>0</v>
      </c>
      <c r="AX214" s="148">
        <f>IF(AND($C214&lt;&gt;"",AND(AA214&lt;&gt;※編集不可※選択項目!$L$6,AE214="")),1,0)</f>
        <v>0</v>
      </c>
      <c r="AY214" s="148">
        <f>IF(AND($H214&lt;&gt;"",AND(I214=※編集不可※選択項目!$D$4,AG214="")),1,0)</f>
        <v>0</v>
      </c>
      <c r="AZ214" s="148">
        <f t="shared" si="80"/>
        <v>0</v>
      </c>
      <c r="BA214" s="148">
        <f t="shared" si="95"/>
        <v>0</v>
      </c>
      <c r="BB214" s="148">
        <f t="shared" si="96"/>
        <v>0</v>
      </c>
      <c r="BC214" s="148">
        <f t="shared" si="81"/>
        <v>0</v>
      </c>
      <c r="BD214" s="148" t="b">
        <f t="shared" si="97"/>
        <v>1</v>
      </c>
      <c r="BE214" s="148" t="b">
        <f>AND($F214&gt;=20,$F214&lt;=22,$J214&lt;&gt;※編集不可※選択項目!$E$4)</f>
        <v>0</v>
      </c>
      <c r="BF214" s="148" t="b">
        <f>AND($F214&gt;=40,$F214&lt;=49,$K214&lt;&gt;※編集不可※選択項目!$F$4)</f>
        <v>0</v>
      </c>
      <c r="BG214" s="148" t="str">
        <f t="shared" si="98"/>
        <v/>
      </c>
      <c r="BH214" s="8">
        <f t="shared" si="99"/>
        <v>0</v>
      </c>
      <c r="BI214" s="8">
        <f t="shared" si="100"/>
        <v>0</v>
      </c>
    </row>
    <row r="215" spans="1:61" s="4" customFormat="1" ht="34.5" customHeight="1" x14ac:dyDescent="0.15">
      <c r="A215" s="74">
        <f t="shared" si="77"/>
        <v>203</v>
      </c>
      <c r="B215" s="80" t="str">
        <f t="shared" si="82"/>
        <v/>
      </c>
      <c r="C215" s="20"/>
      <c r="D215" s="21" t="str">
        <f t="shared" si="83"/>
        <v/>
      </c>
      <c r="E215" s="21" t="str">
        <f t="shared" si="84"/>
        <v/>
      </c>
      <c r="F215" s="133"/>
      <c r="G215" s="22"/>
      <c r="H215" s="22"/>
      <c r="I215" s="151"/>
      <c r="J215" s="22"/>
      <c r="K215" s="22"/>
      <c r="L215" s="22"/>
      <c r="M215" s="23"/>
      <c r="N215" s="24"/>
      <c r="O215" s="156"/>
      <c r="P215" s="24"/>
      <c r="Q215" s="156"/>
      <c r="R215" s="25" t="str">
        <f t="shared" si="85"/>
        <v/>
      </c>
      <c r="S215" s="23"/>
      <c r="T215" s="23"/>
      <c r="U215" s="26" t="str">
        <f t="shared" si="78"/>
        <v/>
      </c>
      <c r="V215" s="27"/>
      <c r="W215" s="28" t="str">
        <f t="shared" si="86"/>
        <v/>
      </c>
      <c r="X215" s="28" t="str">
        <f t="shared" si="87"/>
        <v/>
      </c>
      <c r="Y215" s="154"/>
      <c r="Z215" s="50"/>
      <c r="AA215" s="29"/>
      <c r="AB215" s="154"/>
      <c r="AC215" s="52" t="str">
        <f t="shared" si="88"/>
        <v/>
      </c>
      <c r="AD215" s="30" t="str">
        <f t="shared" si="89"/>
        <v/>
      </c>
      <c r="AE215" s="154"/>
      <c r="AF215" s="60" t="str">
        <f t="shared" si="90"/>
        <v/>
      </c>
      <c r="AG215" s="205"/>
      <c r="AH215" s="151"/>
      <c r="AI215" s="22"/>
      <c r="AJ215" s="62"/>
      <c r="AK215" s="186"/>
      <c r="AL215" s="187"/>
      <c r="AM215" s="186"/>
      <c r="AN215" s="184"/>
      <c r="AO215" s="135"/>
      <c r="AQ215" s="148">
        <f t="shared" si="91"/>
        <v>0</v>
      </c>
      <c r="AR215" s="148">
        <f t="shared" si="92"/>
        <v>0</v>
      </c>
      <c r="AS215" s="148">
        <f t="shared" si="93"/>
        <v>0</v>
      </c>
      <c r="AT215" s="148">
        <f t="shared" si="79"/>
        <v>0</v>
      </c>
      <c r="AU215" s="148" t="b">
        <f t="shared" si="94"/>
        <v>0</v>
      </c>
      <c r="AV215" s="148" t="b">
        <f>AND(F215&gt;=20,F215&lt;=22,J215=※編集不可※選択項目!$E$4)</f>
        <v>0</v>
      </c>
      <c r="AW215" s="148" t="b">
        <f>AND(F215&gt;=40,F215&lt;=49,K215=※編集不可※選択項目!$F$4)</f>
        <v>0</v>
      </c>
      <c r="AX215" s="148">
        <f>IF(AND($C215&lt;&gt;"",AND(AA215&lt;&gt;※編集不可※選択項目!$L$6,AE215="")),1,0)</f>
        <v>0</v>
      </c>
      <c r="AY215" s="148">
        <f>IF(AND($H215&lt;&gt;"",AND(I215=※編集不可※選択項目!$D$4,AG215="")),1,0)</f>
        <v>0</v>
      </c>
      <c r="AZ215" s="148">
        <f t="shared" si="80"/>
        <v>0</v>
      </c>
      <c r="BA215" s="148">
        <f t="shared" si="95"/>
        <v>0</v>
      </c>
      <c r="BB215" s="148">
        <f t="shared" si="96"/>
        <v>0</v>
      </c>
      <c r="BC215" s="148">
        <f t="shared" si="81"/>
        <v>0</v>
      </c>
      <c r="BD215" s="148" t="b">
        <f t="shared" si="97"/>
        <v>1</v>
      </c>
      <c r="BE215" s="148" t="b">
        <f>AND($F215&gt;=20,$F215&lt;=22,$J215&lt;&gt;※編集不可※選択項目!$E$4)</f>
        <v>0</v>
      </c>
      <c r="BF215" s="148" t="b">
        <f>AND($F215&gt;=40,$F215&lt;=49,$K215&lt;&gt;※編集不可※選択項目!$F$4)</f>
        <v>0</v>
      </c>
      <c r="BG215" s="148" t="str">
        <f t="shared" si="98"/>
        <v/>
      </c>
      <c r="BH215" s="8">
        <f t="shared" si="99"/>
        <v>0</v>
      </c>
      <c r="BI215" s="8">
        <f t="shared" si="100"/>
        <v>0</v>
      </c>
    </row>
    <row r="216" spans="1:61" s="4" customFormat="1" ht="34.5" customHeight="1" x14ac:dyDescent="0.15">
      <c r="A216" s="74">
        <f t="shared" si="77"/>
        <v>204</v>
      </c>
      <c r="B216" s="80" t="str">
        <f t="shared" si="82"/>
        <v/>
      </c>
      <c r="C216" s="20"/>
      <c r="D216" s="21" t="str">
        <f t="shared" si="83"/>
        <v/>
      </c>
      <c r="E216" s="21" t="str">
        <f t="shared" si="84"/>
        <v/>
      </c>
      <c r="F216" s="133"/>
      <c r="G216" s="22"/>
      <c r="H216" s="22"/>
      <c r="I216" s="151"/>
      <c r="J216" s="22"/>
      <c r="K216" s="22"/>
      <c r="L216" s="22"/>
      <c r="M216" s="23"/>
      <c r="N216" s="24"/>
      <c r="O216" s="156"/>
      <c r="P216" s="24"/>
      <c r="Q216" s="156"/>
      <c r="R216" s="25" t="str">
        <f t="shared" si="85"/>
        <v/>
      </c>
      <c r="S216" s="23"/>
      <c r="T216" s="23"/>
      <c r="U216" s="26" t="str">
        <f t="shared" si="78"/>
        <v/>
      </c>
      <c r="V216" s="27"/>
      <c r="W216" s="28" t="str">
        <f t="shared" si="86"/>
        <v/>
      </c>
      <c r="X216" s="28" t="str">
        <f t="shared" si="87"/>
        <v/>
      </c>
      <c r="Y216" s="154"/>
      <c r="Z216" s="50"/>
      <c r="AA216" s="29"/>
      <c r="AB216" s="154"/>
      <c r="AC216" s="52" t="str">
        <f t="shared" si="88"/>
        <v/>
      </c>
      <c r="AD216" s="30" t="str">
        <f t="shared" si="89"/>
        <v/>
      </c>
      <c r="AE216" s="154"/>
      <c r="AF216" s="60" t="str">
        <f t="shared" si="90"/>
        <v/>
      </c>
      <c r="AG216" s="205"/>
      <c r="AH216" s="151"/>
      <c r="AI216" s="22"/>
      <c r="AJ216" s="62"/>
      <c r="AK216" s="186"/>
      <c r="AL216" s="187"/>
      <c r="AM216" s="186"/>
      <c r="AN216" s="184"/>
      <c r="AO216" s="135"/>
      <c r="AQ216" s="148">
        <f t="shared" si="91"/>
        <v>0</v>
      </c>
      <c r="AR216" s="148">
        <f t="shared" si="92"/>
        <v>0</v>
      </c>
      <c r="AS216" s="148">
        <f t="shared" si="93"/>
        <v>0</v>
      </c>
      <c r="AT216" s="148">
        <f t="shared" si="79"/>
        <v>0</v>
      </c>
      <c r="AU216" s="148" t="b">
        <f t="shared" si="94"/>
        <v>0</v>
      </c>
      <c r="AV216" s="148" t="b">
        <f>AND(F216&gt;=20,F216&lt;=22,J216=※編集不可※選択項目!$E$4)</f>
        <v>0</v>
      </c>
      <c r="AW216" s="148" t="b">
        <f>AND(F216&gt;=40,F216&lt;=49,K216=※編集不可※選択項目!$F$4)</f>
        <v>0</v>
      </c>
      <c r="AX216" s="148">
        <f>IF(AND($C216&lt;&gt;"",AND(AA216&lt;&gt;※編集不可※選択項目!$L$6,AE216="")),1,0)</f>
        <v>0</v>
      </c>
      <c r="AY216" s="148">
        <f>IF(AND($H216&lt;&gt;"",AND(I216=※編集不可※選択項目!$D$4,AG216="")),1,0)</f>
        <v>0</v>
      </c>
      <c r="AZ216" s="148">
        <f t="shared" si="80"/>
        <v>0</v>
      </c>
      <c r="BA216" s="148">
        <f t="shared" si="95"/>
        <v>0</v>
      </c>
      <c r="BB216" s="148">
        <f t="shared" si="96"/>
        <v>0</v>
      </c>
      <c r="BC216" s="148">
        <f t="shared" si="81"/>
        <v>0</v>
      </c>
      <c r="BD216" s="148" t="b">
        <f t="shared" si="97"/>
        <v>1</v>
      </c>
      <c r="BE216" s="148" t="b">
        <f>AND($F216&gt;=20,$F216&lt;=22,$J216&lt;&gt;※編集不可※選択項目!$E$4)</f>
        <v>0</v>
      </c>
      <c r="BF216" s="148" t="b">
        <f>AND($F216&gt;=40,$F216&lt;=49,$K216&lt;&gt;※編集不可※選択項目!$F$4)</f>
        <v>0</v>
      </c>
      <c r="BG216" s="148" t="str">
        <f t="shared" si="98"/>
        <v/>
      </c>
      <c r="BH216" s="8">
        <f t="shared" si="99"/>
        <v>0</v>
      </c>
      <c r="BI216" s="8">
        <f t="shared" si="100"/>
        <v>0</v>
      </c>
    </row>
    <row r="217" spans="1:61" s="4" customFormat="1" ht="34.5" customHeight="1" x14ac:dyDescent="0.15">
      <c r="A217" s="74">
        <f t="shared" si="77"/>
        <v>205</v>
      </c>
      <c r="B217" s="80" t="str">
        <f t="shared" si="82"/>
        <v/>
      </c>
      <c r="C217" s="20"/>
      <c r="D217" s="21" t="str">
        <f t="shared" si="83"/>
        <v/>
      </c>
      <c r="E217" s="21" t="str">
        <f t="shared" si="84"/>
        <v/>
      </c>
      <c r="F217" s="133"/>
      <c r="G217" s="22"/>
      <c r="H217" s="22"/>
      <c r="I217" s="151"/>
      <c r="J217" s="22"/>
      <c r="K217" s="22"/>
      <c r="L217" s="22"/>
      <c r="M217" s="23"/>
      <c r="N217" s="24"/>
      <c r="O217" s="156"/>
      <c r="P217" s="24"/>
      <c r="Q217" s="156"/>
      <c r="R217" s="25" t="str">
        <f t="shared" si="85"/>
        <v/>
      </c>
      <c r="S217" s="23"/>
      <c r="T217" s="23"/>
      <c r="U217" s="26" t="str">
        <f t="shared" si="78"/>
        <v/>
      </c>
      <c r="V217" s="27"/>
      <c r="W217" s="28" t="str">
        <f t="shared" si="86"/>
        <v/>
      </c>
      <c r="X217" s="28" t="str">
        <f t="shared" si="87"/>
        <v/>
      </c>
      <c r="Y217" s="154"/>
      <c r="Z217" s="50"/>
      <c r="AA217" s="29"/>
      <c r="AB217" s="154"/>
      <c r="AC217" s="52" t="str">
        <f t="shared" si="88"/>
        <v/>
      </c>
      <c r="AD217" s="30" t="str">
        <f t="shared" si="89"/>
        <v/>
      </c>
      <c r="AE217" s="154"/>
      <c r="AF217" s="60" t="str">
        <f t="shared" si="90"/>
        <v/>
      </c>
      <c r="AG217" s="205"/>
      <c r="AH217" s="151"/>
      <c r="AI217" s="22"/>
      <c r="AJ217" s="62"/>
      <c r="AK217" s="186"/>
      <c r="AL217" s="187"/>
      <c r="AM217" s="186"/>
      <c r="AN217" s="184"/>
      <c r="AO217" s="135"/>
      <c r="AQ217" s="148">
        <f t="shared" si="91"/>
        <v>0</v>
      </c>
      <c r="AR217" s="148">
        <f t="shared" si="92"/>
        <v>0</v>
      </c>
      <c r="AS217" s="148">
        <f t="shared" si="93"/>
        <v>0</v>
      </c>
      <c r="AT217" s="148">
        <f t="shared" si="79"/>
        <v>0</v>
      </c>
      <c r="AU217" s="148" t="b">
        <f t="shared" si="94"/>
        <v>0</v>
      </c>
      <c r="AV217" s="148" t="b">
        <f>AND(F217&gt;=20,F217&lt;=22,J217=※編集不可※選択項目!$E$4)</f>
        <v>0</v>
      </c>
      <c r="AW217" s="148" t="b">
        <f>AND(F217&gt;=40,F217&lt;=49,K217=※編集不可※選択項目!$F$4)</f>
        <v>0</v>
      </c>
      <c r="AX217" s="148">
        <f>IF(AND($C217&lt;&gt;"",AND(AA217&lt;&gt;※編集不可※選択項目!$L$6,AE217="")),1,0)</f>
        <v>0</v>
      </c>
      <c r="AY217" s="148">
        <f>IF(AND($H217&lt;&gt;"",AND(I217=※編集不可※選択項目!$D$4,AG217="")),1,0)</f>
        <v>0</v>
      </c>
      <c r="AZ217" s="148">
        <f t="shared" si="80"/>
        <v>0</v>
      </c>
      <c r="BA217" s="148">
        <f t="shared" si="95"/>
        <v>0</v>
      </c>
      <c r="BB217" s="148">
        <f t="shared" si="96"/>
        <v>0</v>
      </c>
      <c r="BC217" s="148">
        <f t="shared" si="81"/>
        <v>0</v>
      </c>
      <c r="BD217" s="148" t="b">
        <f t="shared" si="97"/>
        <v>1</v>
      </c>
      <c r="BE217" s="148" t="b">
        <f>AND($F217&gt;=20,$F217&lt;=22,$J217&lt;&gt;※編集不可※選択項目!$E$4)</f>
        <v>0</v>
      </c>
      <c r="BF217" s="148" t="b">
        <f>AND($F217&gt;=40,$F217&lt;=49,$K217&lt;&gt;※編集不可※選択項目!$F$4)</f>
        <v>0</v>
      </c>
      <c r="BG217" s="148" t="str">
        <f t="shared" si="98"/>
        <v/>
      </c>
      <c r="BH217" s="8">
        <f t="shared" si="99"/>
        <v>0</v>
      </c>
      <c r="BI217" s="8">
        <f t="shared" si="100"/>
        <v>0</v>
      </c>
    </row>
    <row r="218" spans="1:61" s="4" customFormat="1" ht="34.5" customHeight="1" x14ac:dyDescent="0.15">
      <c r="A218" s="74">
        <f t="shared" si="77"/>
        <v>206</v>
      </c>
      <c r="B218" s="80" t="str">
        <f t="shared" si="82"/>
        <v/>
      </c>
      <c r="C218" s="20"/>
      <c r="D218" s="21" t="str">
        <f t="shared" si="83"/>
        <v/>
      </c>
      <c r="E218" s="21" t="str">
        <f t="shared" si="84"/>
        <v/>
      </c>
      <c r="F218" s="133"/>
      <c r="G218" s="22"/>
      <c r="H218" s="22"/>
      <c r="I218" s="151"/>
      <c r="J218" s="22"/>
      <c r="K218" s="22"/>
      <c r="L218" s="22"/>
      <c r="M218" s="23"/>
      <c r="N218" s="24"/>
      <c r="O218" s="156"/>
      <c r="P218" s="24"/>
      <c r="Q218" s="156"/>
      <c r="R218" s="25" t="str">
        <f t="shared" si="85"/>
        <v/>
      </c>
      <c r="S218" s="23"/>
      <c r="T218" s="23"/>
      <c r="U218" s="26" t="str">
        <f t="shared" si="78"/>
        <v/>
      </c>
      <c r="V218" s="27"/>
      <c r="W218" s="28" t="str">
        <f t="shared" si="86"/>
        <v/>
      </c>
      <c r="X218" s="28" t="str">
        <f t="shared" si="87"/>
        <v/>
      </c>
      <c r="Y218" s="154"/>
      <c r="Z218" s="50"/>
      <c r="AA218" s="29"/>
      <c r="AB218" s="154"/>
      <c r="AC218" s="52" t="str">
        <f t="shared" si="88"/>
        <v/>
      </c>
      <c r="AD218" s="30" t="str">
        <f t="shared" si="89"/>
        <v/>
      </c>
      <c r="AE218" s="154"/>
      <c r="AF218" s="60" t="str">
        <f t="shared" si="90"/>
        <v/>
      </c>
      <c r="AG218" s="205"/>
      <c r="AH218" s="151"/>
      <c r="AI218" s="22"/>
      <c r="AJ218" s="62"/>
      <c r="AK218" s="186"/>
      <c r="AL218" s="187"/>
      <c r="AM218" s="186"/>
      <c r="AN218" s="184"/>
      <c r="AO218" s="135"/>
      <c r="AQ218" s="148">
        <f t="shared" si="91"/>
        <v>0</v>
      </c>
      <c r="AR218" s="148">
        <f t="shared" si="92"/>
        <v>0</v>
      </c>
      <c r="AS218" s="148">
        <f t="shared" si="93"/>
        <v>0</v>
      </c>
      <c r="AT218" s="148">
        <f t="shared" si="79"/>
        <v>0</v>
      </c>
      <c r="AU218" s="148" t="b">
        <f t="shared" si="94"/>
        <v>0</v>
      </c>
      <c r="AV218" s="148" t="b">
        <f>AND(F218&gt;=20,F218&lt;=22,J218=※編集不可※選択項目!$E$4)</f>
        <v>0</v>
      </c>
      <c r="AW218" s="148" t="b">
        <f>AND(F218&gt;=40,F218&lt;=49,K218=※編集不可※選択項目!$F$4)</f>
        <v>0</v>
      </c>
      <c r="AX218" s="148">
        <f>IF(AND($C218&lt;&gt;"",AND(AA218&lt;&gt;※編集不可※選択項目!$L$6,AE218="")),1,0)</f>
        <v>0</v>
      </c>
      <c r="AY218" s="148">
        <f>IF(AND($H218&lt;&gt;"",AND(I218=※編集不可※選択項目!$D$4,AG218="")),1,0)</f>
        <v>0</v>
      </c>
      <c r="AZ218" s="148">
        <f t="shared" si="80"/>
        <v>0</v>
      </c>
      <c r="BA218" s="148">
        <f t="shared" si="95"/>
        <v>0</v>
      </c>
      <c r="BB218" s="148">
        <f t="shared" si="96"/>
        <v>0</v>
      </c>
      <c r="BC218" s="148">
        <f t="shared" si="81"/>
        <v>0</v>
      </c>
      <c r="BD218" s="148" t="b">
        <f t="shared" si="97"/>
        <v>1</v>
      </c>
      <c r="BE218" s="148" t="b">
        <f>AND($F218&gt;=20,$F218&lt;=22,$J218&lt;&gt;※編集不可※選択項目!$E$4)</f>
        <v>0</v>
      </c>
      <c r="BF218" s="148" t="b">
        <f>AND($F218&gt;=40,$F218&lt;=49,$K218&lt;&gt;※編集不可※選択項目!$F$4)</f>
        <v>0</v>
      </c>
      <c r="BG218" s="148" t="str">
        <f t="shared" si="98"/>
        <v/>
      </c>
      <c r="BH218" s="8">
        <f t="shared" si="99"/>
        <v>0</v>
      </c>
      <c r="BI218" s="8">
        <f t="shared" si="100"/>
        <v>0</v>
      </c>
    </row>
    <row r="219" spans="1:61" s="4" customFormat="1" ht="34.5" customHeight="1" x14ac:dyDescent="0.15">
      <c r="A219" s="74">
        <f t="shared" si="77"/>
        <v>207</v>
      </c>
      <c r="B219" s="80" t="str">
        <f t="shared" si="82"/>
        <v/>
      </c>
      <c r="C219" s="20"/>
      <c r="D219" s="21" t="str">
        <f t="shared" si="83"/>
        <v/>
      </c>
      <c r="E219" s="21" t="str">
        <f t="shared" si="84"/>
        <v/>
      </c>
      <c r="F219" s="133"/>
      <c r="G219" s="22"/>
      <c r="H219" s="22"/>
      <c r="I219" s="151"/>
      <c r="J219" s="22"/>
      <c r="K219" s="22"/>
      <c r="L219" s="22"/>
      <c r="M219" s="23"/>
      <c r="N219" s="24"/>
      <c r="O219" s="156"/>
      <c r="P219" s="24"/>
      <c r="Q219" s="156"/>
      <c r="R219" s="25" t="str">
        <f t="shared" si="85"/>
        <v/>
      </c>
      <c r="S219" s="23"/>
      <c r="T219" s="23"/>
      <c r="U219" s="26" t="str">
        <f t="shared" si="78"/>
        <v/>
      </c>
      <c r="V219" s="27"/>
      <c r="W219" s="28" t="str">
        <f t="shared" si="86"/>
        <v/>
      </c>
      <c r="X219" s="28" t="str">
        <f t="shared" si="87"/>
        <v/>
      </c>
      <c r="Y219" s="154"/>
      <c r="Z219" s="50"/>
      <c r="AA219" s="29"/>
      <c r="AB219" s="154"/>
      <c r="AC219" s="52" t="str">
        <f t="shared" si="88"/>
        <v/>
      </c>
      <c r="AD219" s="30" t="str">
        <f t="shared" si="89"/>
        <v/>
      </c>
      <c r="AE219" s="154"/>
      <c r="AF219" s="60" t="str">
        <f t="shared" si="90"/>
        <v/>
      </c>
      <c r="AG219" s="205"/>
      <c r="AH219" s="151"/>
      <c r="AI219" s="22"/>
      <c r="AJ219" s="62"/>
      <c r="AK219" s="186"/>
      <c r="AL219" s="187"/>
      <c r="AM219" s="186"/>
      <c r="AN219" s="184"/>
      <c r="AO219" s="135"/>
      <c r="AQ219" s="148">
        <f t="shared" si="91"/>
        <v>0</v>
      </c>
      <c r="AR219" s="148">
        <f t="shared" si="92"/>
        <v>0</v>
      </c>
      <c r="AS219" s="148">
        <f t="shared" si="93"/>
        <v>0</v>
      </c>
      <c r="AT219" s="148">
        <f t="shared" si="79"/>
        <v>0</v>
      </c>
      <c r="AU219" s="148" t="b">
        <f t="shared" si="94"/>
        <v>0</v>
      </c>
      <c r="AV219" s="148" t="b">
        <f>AND(F219&gt;=20,F219&lt;=22,J219=※編集不可※選択項目!$E$4)</f>
        <v>0</v>
      </c>
      <c r="AW219" s="148" t="b">
        <f>AND(F219&gt;=40,F219&lt;=49,K219=※編集不可※選択項目!$F$4)</f>
        <v>0</v>
      </c>
      <c r="AX219" s="148">
        <f>IF(AND($C219&lt;&gt;"",AND(AA219&lt;&gt;※編集不可※選択項目!$L$6,AE219="")),1,0)</f>
        <v>0</v>
      </c>
      <c r="AY219" s="148">
        <f>IF(AND($H219&lt;&gt;"",AND(I219=※編集不可※選択項目!$D$4,AG219="")),1,0)</f>
        <v>0</v>
      </c>
      <c r="AZ219" s="148">
        <f t="shared" si="80"/>
        <v>0</v>
      </c>
      <c r="BA219" s="148">
        <f t="shared" si="95"/>
        <v>0</v>
      </c>
      <c r="BB219" s="148">
        <f t="shared" si="96"/>
        <v>0</v>
      </c>
      <c r="BC219" s="148">
        <f t="shared" si="81"/>
        <v>0</v>
      </c>
      <c r="BD219" s="148" t="b">
        <f t="shared" si="97"/>
        <v>1</v>
      </c>
      <c r="BE219" s="148" t="b">
        <f>AND($F219&gt;=20,$F219&lt;=22,$J219&lt;&gt;※編集不可※選択項目!$E$4)</f>
        <v>0</v>
      </c>
      <c r="BF219" s="148" t="b">
        <f>AND($F219&gt;=40,$F219&lt;=49,$K219&lt;&gt;※編集不可※選択項目!$F$4)</f>
        <v>0</v>
      </c>
      <c r="BG219" s="148" t="str">
        <f t="shared" si="98"/>
        <v/>
      </c>
      <c r="BH219" s="8">
        <f t="shared" si="99"/>
        <v>0</v>
      </c>
      <c r="BI219" s="8">
        <f t="shared" si="100"/>
        <v>0</v>
      </c>
    </row>
    <row r="220" spans="1:61" s="4" customFormat="1" ht="34.5" customHeight="1" x14ac:dyDescent="0.15">
      <c r="A220" s="74">
        <f t="shared" si="77"/>
        <v>208</v>
      </c>
      <c r="B220" s="80" t="str">
        <f t="shared" si="82"/>
        <v/>
      </c>
      <c r="C220" s="20"/>
      <c r="D220" s="21" t="str">
        <f t="shared" si="83"/>
        <v/>
      </c>
      <c r="E220" s="21" t="str">
        <f t="shared" si="84"/>
        <v/>
      </c>
      <c r="F220" s="133"/>
      <c r="G220" s="22"/>
      <c r="H220" s="22"/>
      <c r="I220" s="151"/>
      <c r="J220" s="22"/>
      <c r="K220" s="22"/>
      <c r="L220" s="22"/>
      <c r="M220" s="23"/>
      <c r="N220" s="24"/>
      <c r="O220" s="156"/>
      <c r="P220" s="24"/>
      <c r="Q220" s="156"/>
      <c r="R220" s="25" t="str">
        <f t="shared" si="85"/>
        <v/>
      </c>
      <c r="S220" s="23"/>
      <c r="T220" s="23"/>
      <c r="U220" s="26" t="str">
        <f t="shared" si="78"/>
        <v/>
      </c>
      <c r="V220" s="27"/>
      <c r="W220" s="28" t="str">
        <f t="shared" si="86"/>
        <v/>
      </c>
      <c r="X220" s="28" t="str">
        <f t="shared" si="87"/>
        <v/>
      </c>
      <c r="Y220" s="154"/>
      <c r="Z220" s="50"/>
      <c r="AA220" s="29"/>
      <c r="AB220" s="154"/>
      <c r="AC220" s="52" t="str">
        <f t="shared" si="88"/>
        <v/>
      </c>
      <c r="AD220" s="30" t="str">
        <f t="shared" si="89"/>
        <v/>
      </c>
      <c r="AE220" s="154"/>
      <c r="AF220" s="60" t="str">
        <f t="shared" si="90"/>
        <v/>
      </c>
      <c r="AG220" s="205"/>
      <c r="AH220" s="151"/>
      <c r="AI220" s="22"/>
      <c r="AJ220" s="62"/>
      <c r="AK220" s="186"/>
      <c r="AL220" s="187"/>
      <c r="AM220" s="186"/>
      <c r="AN220" s="184"/>
      <c r="AO220" s="135"/>
      <c r="AQ220" s="148">
        <f t="shared" si="91"/>
        <v>0</v>
      </c>
      <c r="AR220" s="148">
        <f t="shared" si="92"/>
        <v>0</v>
      </c>
      <c r="AS220" s="148">
        <f t="shared" si="93"/>
        <v>0</v>
      </c>
      <c r="AT220" s="148">
        <f t="shared" si="79"/>
        <v>0</v>
      </c>
      <c r="AU220" s="148" t="b">
        <f t="shared" si="94"/>
        <v>0</v>
      </c>
      <c r="AV220" s="148" t="b">
        <f>AND(F220&gt;=20,F220&lt;=22,J220=※編集不可※選択項目!$E$4)</f>
        <v>0</v>
      </c>
      <c r="AW220" s="148" t="b">
        <f>AND(F220&gt;=40,F220&lt;=49,K220=※編集不可※選択項目!$F$4)</f>
        <v>0</v>
      </c>
      <c r="AX220" s="148">
        <f>IF(AND($C220&lt;&gt;"",AND(AA220&lt;&gt;※編集不可※選択項目!$L$6,AE220="")),1,0)</f>
        <v>0</v>
      </c>
      <c r="AY220" s="148">
        <f>IF(AND($H220&lt;&gt;"",AND(I220=※編集不可※選択項目!$D$4,AG220="")),1,0)</f>
        <v>0</v>
      </c>
      <c r="AZ220" s="148">
        <f t="shared" si="80"/>
        <v>0</v>
      </c>
      <c r="BA220" s="148">
        <f t="shared" si="95"/>
        <v>0</v>
      </c>
      <c r="BB220" s="148">
        <f t="shared" si="96"/>
        <v>0</v>
      </c>
      <c r="BC220" s="148">
        <f t="shared" si="81"/>
        <v>0</v>
      </c>
      <c r="BD220" s="148" t="b">
        <f t="shared" si="97"/>
        <v>1</v>
      </c>
      <c r="BE220" s="148" t="b">
        <f>AND($F220&gt;=20,$F220&lt;=22,$J220&lt;&gt;※編集不可※選択項目!$E$4)</f>
        <v>0</v>
      </c>
      <c r="BF220" s="148" t="b">
        <f>AND($F220&gt;=40,$F220&lt;=49,$K220&lt;&gt;※編集不可※選択項目!$F$4)</f>
        <v>0</v>
      </c>
      <c r="BG220" s="148" t="str">
        <f t="shared" si="98"/>
        <v/>
      </c>
      <c r="BH220" s="8">
        <f t="shared" si="99"/>
        <v>0</v>
      </c>
      <c r="BI220" s="8">
        <f t="shared" si="100"/>
        <v>0</v>
      </c>
    </row>
    <row r="221" spans="1:61" s="4" customFormat="1" ht="34.5" customHeight="1" x14ac:dyDescent="0.15">
      <c r="A221" s="74">
        <f t="shared" si="77"/>
        <v>209</v>
      </c>
      <c r="B221" s="80" t="str">
        <f t="shared" si="82"/>
        <v/>
      </c>
      <c r="C221" s="20"/>
      <c r="D221" s="21" t="str">
        <f t="shared" si="83"/>
        <v/>
      </c>
      <c r="E221" s="21" t="str">
        <f t="shared" si="84"/>
        <v/>
      </c>
      <c r="F221" s="133"/>
      <c r="G221" s="22"/>
      <c r="H221" s="22"/>
      <c r="I221" s="151"/>
      <c r="J221" s="22"/>
      <c r="K221" s="22"/>
      <c r="L221" s="22"/>
      <c r="M221" s="23"/>
      <c r="N221" s="24"/>
      <c r="O221" s="156"/>
      <c r="P221" s="24"/>
      <c r="Q221" s="156"/>
      <c r="R221" s="25" t="str">
        <f t="shared" si="85"/>
        <v/>
      </c>
      <c r="S221" s="23"/>
      <c r="T221" s="23"/>
      <c r="U221" s="26" t="str">
        <f t="shared" si="78"/>
        <v/>
      </c>
      <c r="V221" s="27"/>
      <c r="W221" s="28" t="str">
        <f t="shared" si="86"/>
        <v/>
      </c>
      <c r="X221" s="28" t="str">
        <f t="shared" si="87"/>
        <v/>
      </c>
      <c r="Y221" s="154"/>
      <c r="Z221" s="50"/>
      <c r="AA221" s="29"/>
      <c r="AB221" s="154"/>
      <c r="AC221" s="52" t="str">
        <f t="shared" si="88"/>
        <v/>
      </c>
      <c r="AD221" s="30" t="str">
        <f t="shared" si="89"/>
        <v/>
      </c>
      <c r="AE221" s="154"/>
      <c r="AF221" s="60" t="str">
        <f t="shared" si="90"/>
        <v/>
      </c>
      <c r="AG221" s="205"/>
      <c r="AH221" s="151"/>
      <c r="AI221" s="22"/>
      <c r="AJ221" s="62"/>
      <c r="AK221" s="186"/>
      <c r="AL221" s="187"/>
      <c r="AM221" s="186"/>
      <c r="AN221" s="184"/>
      <c r="AO221" s="135"/>
      <c r="AQ221" s="148">
        <f t="shared" si="91"/>
        <v>0</v>
      </c>
      <c r="AR221" s="148">
        <f t="shared" si="92"/>
        <v>0</v>
      </c>
      <c r="AS221" s="148">
        <f t="shared" si="93"/>
        <v>0</v>
      </c>
      <c r="AT221" s="148">
        <f t="shared" si="79"/>
        <v>0</v>
      </c>
      <c r="AU221" s="148" t="b">
        <f t="shared" si="94"/>
        <v>0</v>
      </c>
      <c r="AV221" s="148" t="b">
        <f>AND(F221&gt;=20,F221&lt;=22,J221=※編集不可※選択項目!$E$4)</f>
        <v>0</v>
      </c>
      <c r="AW221" s="148" t="b">
        <f>AND(F221&gt;=40,F221&lt;=49,K221=※編集不可※選択項目!$F$4)</f>
        <v>0</v>
      </c>
      <c r="AX221" s="148">
        <f>IF(AND($C221&lt;&gt;"",AND(AA221&lt;&gt;※編集不可※選択項目!$L$6,AE221="")),1,0)</f>
        <v>0</v>
      </c>
      <c r="AY221" s="148">
        <f>IF(AND($H221&lt;&gt;"",AND(I221=※編集不可※選択項目!$D$4,AG221="")),1,0)</f>
        <v>0</v>
      </c>
      <c r="AZ221" s="148">
        <f t="shared" si="80"/>
        <v>0</v>
      </c>
      <c r="BA221" s="148">
        <f t="shared" si="95"/>
        <v>0</v>
      </c>
      <c r="BB221" s="148">
        <f t="shared" si="96"/>
        <v>0</v>
      </c>
      <c r="BC221" s="148">
        <f t="shared" si="81"/>
        <v>0</v>
      </c>
      <c r="BD221" s="148" t="b">
        <f t="shared" si="97"/>
        <v>1</v>
      </c>
      <c r="BE221" s="148" t="b">
        <f>AND($F221&gt;=20,$F221&lt;=22,$J221&lt;&gt;※編集不可※選択項目!$E$4)</f>
        <v>0</v>
      </c>
      <c r="BF221" s="148" t="b">
        <f>AND($F221&gt;=40,$F221&lt;=49,$K221&lt;&gt;※編集不可※選択項目!$F$4)</f>
        <v>0</v>
      </c>
      <c r="BG221" s="148" t="str">
        <f t="shared" si="98"/>
        <v/>
      </c>
      <c r="BH221" s="8">
        <f t="shared" si="99"/>
        <v>0</v>
      </c>
      <c r="BI221" s="8">
        <f t="shared" si="100"/>
        <v>0</v>
      </c>
    </row>
    <row r="222" spans="1:61" s="4" customFormat="1" ht="34.5" customHeight="1" x14ac:dyDescent="0.15">
      <c r="A222" s="74">
        <f t="shared" si="77"/>
        <v>210</v>
      </c>
      <c r="B222" s="80" t="str">
        <f t="shared" si="82"/>
        <v/>
      </c>
      <c r="C222" s="20"/>
      <c r="D222" s="21" t="str">
        <f t="shared" si="83"/>
        <v/>
      </c>
      <c r="E222" s="21" t="str">
        <f t="shared" si="84"/>
        <v/>
      </c>
      <c r="F222" s="133"/>
      <c r="G222" s="22"/>
      <c r="H222" s="22"/>
      <c r="I222" s="151"/>
      <c r="J222" s="22"/>
      <c r="K222" s="22"/>
      <c r="L222" s="22"/>
      <c r="M222" s="23"/>
      <c r="N222" s="24"/>
      <c r="O222" s="156"/>
      <c r="P222" s="24"/>
      <c r="Q222" s="156"/>
      <c r="R222" s="25" t="str">
        <f t="shared" si="85"/>
        <v/>
      </c>
      <c r="S222" s="23"/>
      <c r="T222" s="23"/>
      <c r="U222" s="26" t="str">
        <f t="shared" si="78"/>
        <v/>
      </c>
      <c r="V222" s="27"/>
      <c r="W222" s="28" t="str">
        <f t="shared" si="86"/>
        <v/>
      </c>
      <c r="X222" s="28" t="str">
        <f t="shared" si="87"/>
        <v/>
      </c>
      <c r="Y222" s="154"/>
      <c r="Z222" s="50"/>
      <c r="AA222" s="29"/>
      <c r="AB222" s="154"/>
      <c r="AC222" s="52" t="str">
        <f t="shared" si="88"/>
        <v/>
      </c>
      <c r="AD222" s="30" t="str">
        <f t="shared" si="89"/>
        <v/>
      </c>
      <c r="AE222" s="154"/>
      <c r="AF222" s="60" t="str">
        <f t="shared" si="90"/>
        <v/>
      </c>
      <c r="AG222" s="205"/>
      <c r="AH222" s="151"/>
      <c r="AI222" s="22"/>
      <c r="AJ222" s="62"/>
      <c r="AK222" s="186"/>
      <c r="AL222" s="187"/>
      <c r="AM222" s="186"/>
      <c r="AN222" s="184"/>
      <c r="AO222" s="135"/>
      <c r="AQ222" s="148">
        <f t="shared" si="91"/>
        <v>0</v>
      </c>
      <c r="AR222" s="148">
        <f t="shared" si="92"/>
        <v>0</v>
      </c>
      <c r="AS222" s="148">
        <f t="shared" si="93"/>
        <v>0</v>
      </c>
      <c r="AT222" s="148">
        <f t="shared" si="79"/>
        <v>0</v>
      </c>
      <c r="AU222" s="148" t="b">
        <f t="shared" si="94"/>
        <v>0</v>
      </c>
      <c r="AV222" s="148" t="b">
        <f>AND(F222&gt;=20,F222&lt;=22,J222=※編集不可※選択項目!$E$4)</f>
        <v>0</v>
      </c>
      <c r="AW222" s="148" t="b">
        <f>AND(F222&gt;=40,F222&lt;=49,K222=※編集不可※選択項目!$F$4)</f>
        <v>0</v>
      </c>
      <c r="AX222" s="148">
        <f>IF(AND($C222&lt;&gt;"",AND(AA222&lt;&gt;※編集不可※選択項目!$L$6,AE222="")),1,0)</f>
        <v>0</v>
      </c>
      <c r="AY222" s="148">
        <f>IF(AND($H222&lt;&gt;"",AND(I222=※編集不可※選択項目!$D$4,AG222="")),1,0)</f>
        <v>0</v>
      </c>
      <c r="AZ222" s="148">
        <f t="shared" si="80"/>
        <v>0</v>
      </c>
      <c r="BA222" s="148">
        <f t="shared" si="95"/>
        <v>0</v>
      </c>
      <c r="BB222" s="148">
        <f t="shared" si="96"/>
        <v>0</v>
      </c>
      <c r="BC222" s="148">
        <f t="shared" si="81"/>
        <v>0</v>
      </c>
      <c r="BD222" s="148" t="b">
        <f t="shared" si="97"/>
        <v>1</v>
      </c>
      <c r="BE222" s="148" t="b">
        <f>AND($F222&gt;=20,$F222&lt;=22,$J222&lt;&gt;※編集不可※選択項目!$E$4)</f>
        <v>0</v>
      </c>
      <c r="BF222" s="148" t="b">
        <f>AND($F222&gt;=40,$F222&lt;=49,$K222&lt;&gt;※編集不可※選択項目!$F$4)</f>
        <v>0</v>
      </c>
      <c r="BG222" s="148" t="str">
        <f t="shared" si="98"/>
        <v/>
      </c>
      <c r="BH222" s="8">
        <f t="shared" si="99"/>
        <v>0</v>
      </c>
      <c r="BI222" s="8">
        <f t="shared" si="100"/>
        <v>0</v>
      </c>
    </row>
    <row r="223" spans="1:61" s="4" customFormat="1" ht="34.5" customHeight="1" x14ac:dyDescent="0.15">
      <c r="A223" s="74">
        <f t="shared" si="77"/>
        <v>211</v>
      </c>
      <c r="B223" s="80" t="str">
        <f t="shared" si="82"/>
        <v/>
      </c>
      <c r="C223" s="20"/>
      <c r="D223" s="21" t="str">
        <f t="shared" si="83"/>
        <v/>
      </c>
      <c r="E223" s="21" t="str">
        <f t="shared" si="84"/>
        <v/>
      </c>
      <c r="F223" s="133"/>
      <c r="G223" s="22"/>
      <c r="H223" s="22"/>
      <c r="I223" s="151"/>
      <c r="J223" s="22"/>
      <c r="K223" s="22"/>
      <c r="L223" s="22"/>
      <c r="M223" s="23"/>
      <c r="N223" s="24"/>
      <c r="O223" s="156"/>
      <c r="P223" s="24"/>
      <c r="Q223" s="156"/>
      <c r="R223" s="25" t="str">
        <f t="shared" si="85"/>
        <v/>
      </c>
      <c r="S223" s="23"/>
      <c r="T223" s="23"/>
      <c r="U223" s="26" t="str">
        <f t="shared" si="78"/>
        <v/>
      </c>
      <c r="V223" s="27"/>
      <c r="W223" s="28" t="str">
        <f t="shared" si="86"/>
        <v/>
      </c>
      <c r="X223" s="28" t="str">
        <f t="shared" si="87"/>
        <v/>
      </c>
      <c r="Y223" s="154"/>
      <c r="Z223" s="50"/>
      <c r="AA223" s="29"/>
      <c r="AB223" s="154"/>
      <c r="AC223" s="52" t="str">
        <f t="shared" si="88"/>
        <v/>
      </c>
      <c r="AD223" s="30" t="str">
        <f t="shared" si="89"/>
        <v/>
      </c>
      <c r="AE223" s="154"/>
      <c r="AF223" s="60" t="str">
        <f t="shared" si="90"/>
        <v/>
      </c>
      <c r="AG223" s="205"/>
      <c r="AH223" s="151"/>
      <c r="AI223" s="22"/>
      <c r="AJ223" s="62"/>
      <c r="AK223" s="186"/>
      <c r="AL223" s="187"/>
      <c r="AM223" s="186"/>
      <c r="AN223" s="184"/>
      <c r="AO223" s="135"/>
      <c r="AQ223" s="148">
        <f t="shared" si="91"/>
        <v>0</v>
      </c>
      <c r="AR223" s="148">
        <f t="shared" si="92"/>
        <v>0</v>
      </c>
      <c r="AS223" s="148">
        <f t="shared" si="93"/>
        <v>0</v>
      </c>
      <c r="AT223" s="148">
        <f t="shared" si="79"/>
        <v>0</v>
      </c>
      <c r="AU223" s="148" t="b">
        <f t="shared" si="94"/>
        <v>0</v>
      </c>
      <c r="AV223" s="148" t="b">
        <f>AND(F223&gt;=20,F223&lt;=22,J223=※編集不可※選択項目!$E$4)</f>
        <v>0</v>
      </c>
      <c r="AW223" s="148" t="b">
        <f>AND(F223&gt;=40,F223&lt;=49,K223=※編集不可※選択項目!$F$4)</f>
        <v>0</v>
      </c>
      <c r="AX223" s="148">
        <f>IF(AND($C223&lt;&gt;"",AND(AA223&lt;&gt;※編集不可※選択項目!$L$6,AE223="")),1,0)</f>
        <v>0</v>
      </c>
      <c r="AY223" s="148">
        <f>IF(AND($H223&lt;&gt;"",AND(I223=※編集不可※選択項目!$D$4,AG223="")),1,0)</f>
        <v>0</v>
      </c>
      <c r="AZ223" s="148">
        <f t="shared" si="80"/>
        <v>0</v>
      </c>
      <c r="BA223" s="148">
        <f t="shared" si="95"/>
        <v>0</v>
      </c>
      <c r="BB223" s="148">
        <f t="shared" si="96"/>
        <v>0</v>
      </c>
      <c r="BC223" s="148">
        <f t="shared" si="81"/>
        <v>0</v>
      </c>
      <c r="BD223" s="148" t="b">
        <f t="shared" si="97"/>
        <v>1</v>
      </c>
      <c r="BE223" s="148" t="b">
        <f>AND($F223&gt;=20,$F223&lt;=22,$J223&lt;&gt;※編集不可※選択項目!$E$4)</f>
        <v>0</v>
      </c>
      <c r="BF223" s="148" t="b">
        <f>AND($F223&gt;=40,$F223&lt;=49,$K223&lt;&gt;※編集不可※選択項目!$F$4)</f>
        <v>0</v>
      </c>
      <c r="BG223" s="148" t="str">
        <f t="shared" si="98"/>
        <v/>
      </c>
      <c r="BH223" s="8">
        <f t="shared" si="99"/>
        <v>0</v>
      </c>
      <c r="BI223" s="8">
        <f t="shared" si="100"/>
        <v>0</v>
      </c>
    </row>
    <row r="224" spans="1:61" s="4" customFormat="1" ht="34.5" customHeight="1" x14ac:dyDescent="0.15">
      <c r="A224" s="74">
        <f t="shared" si="77"/>
        <v>212</v>
      </c>
      <c r="B224" s="80" t="str">
        <f t="shared" si="82"/>
        <v/>
      </c>
      <c r="C224" s="20"/>
      <c r="D224" s="21" t="str">
        <f t="shared" si="83"/>
        <v/>
      </c>
      <c r="E224" s="21" t="str">
        <f t="shared" si="84"/>
        <v/>
      </c>
      <c r="F224" s="133"/>
      <c r="G224" s="22"/>
      <c r="H224" s="22"/>
      <c r="I224" s="151"/>
      <c r="J224" s="22"/>
      <c r="K224" s="22"/>
      <c r="L224" s="22"/>
      <c r="M224" s="23"/>
      <c r="N224" s="24"/>
      <c r="O224" s="156"/>
      <c r="P224" s="24"/>
      <c r="Q224" s="156"/>
      <c r="R224" s="25" t="str">
        <f t="shared" si="85"/>
        <v/>
      </c>
      <c r="S224" s="23"/>
      <c r="T224" s="23"/>
      <c r="U224" s="26" t="str">
        <f t="shared" si="78"/>
        <v/>
      </c>
      <c r="V224" s="27"/>
      <c r="W224" s="28" t="str">
        <f t="shared" si="86"/>
        <v/>
      </c>
      <c r="X224" s="28" t="str">
        <f t="shared" si="87"/>
        <v/>
      </c>
      <c r="Y224" s="154"/>
      <c r="Z224" s="50"/>
      <c r="AA224" s="29"/>
      <c r="AB224" s="154"/>
      <c r="AC224" s="52" t="str">
        <f t="shared" si="88"/>
        <v/>
      </c>
      <c r="AD224" s="30" t="str">
        <f t="shared" si="89"/>
        <v/>
      </c>
      <c r="AE224" s="154"/>
      <c r="AF224" s="60" t="str">
        <f t="shared" si="90"/>
        <v/>
      </c>
      <c r="AG224" s="205"/>
      <c r="AH224" s="151"/>
      <c r="AI224" s="22"/>
      <c r="AJ224" s="62"/>
      <c r="AK224" s="186"/>
      <c r="AL224" s="187"/>
      <c r="AM224" s="186"/>
      <c r="AN224" s="184"/>
      <c r="AO224" s="135"/>
      <c r="AQ224" s="148">
        <f t="shared" si="91"/>
        <v>0</v>
      </c>
      <c r="AR224" s="148">
        <f t="shared" si="92"/>
        <v>0</v>
      </c>
      <c r="AS224" s="148">
        <f t="shared" si="93"/>
        <v>0</v>
      </c>
      <c r="AT224" s="148">
        <f t="shared" si="79"/>
        <v>0</v>
      </c>
      <c r="AU224" s="148" t="b">
        <f t="shared" si="94"/>
        <v>0</v>
      </c>
      <c r="AV224" s="148" t="b">
        <f>AND(F224&gt;=20,F224&lt;=22,J224=※編集不可※選択項目!$E$4)</f>
        <v>0</v>
      </c>
      <c r="AW224" s="148" t="b">
        <f>AND(F224&gt;=40,F224&lt;=49,K224=※編集不可※選択項目!$F$4)</f>
        <v>0</v>
      </c>
      <c r="AX224" s="148">
        <f>IF(AND($C224&lt;&gt;"",AND(AA224&lt;&gt;※編集不可※選択項目!$L$6,AE224="")),1,0)</f>
        <v>0</v>
      </c>
      <c r="AY224" s="148">
        <f>IF(AND($H224&lt;&gt;"",AND(I224=※編集不可※選択項目!$D$4,AG224="")),1,0)</f>
        <v>0</v>
      </c>
      <c r="AZ224" s="148">
        <f t="shared" si="80"/>
        <v>0</v>
      </c>
      <c r="BA224" s="148">
        <f t="shared" si="95"/>
        <v>0</v>
      </c>
      <c r="BB224" s="148">
        <f t="shared" si="96"/>
        <v>0</v>
      </c>
      <c r="BC224" s="148">
        <f t="shared" si="81"/>
        <v>0</v>
      </c>
      <c r="BD224" s="148" t="b">
        <f t="shared" si="97"/>
        <v>1</v>
      </c>
      <c r="BE224" s="148" t="b">
        <f>AND($F224&gt;=20,$F224&lt;=22,$J224&lt;&gt;※編集不可※選択項目!$E$4)</f>
        <v>0</v>
      </c>
      <c r="BF224" s="148" t="b">
        <f>AND($F224&gt;=40,$F224&lt;=49,$K224&lt;&gt;※編集不可※選択項目!$F$4)</f>
        <v>0</v>
      </c>
      <c r="BG224" s="148" t="str">
        <f t="shared" si="98"/>
        <v/>
      </c>
      <c r="BH224" s="8">
        <f t="shared" si="99"/>
        <v>0</v>
      </c>
      <c r="BI224" s="8">
        <f t="shared" si="100"/>
        <v>0</v>
      </c>
    </row>
    <row r="225" spans="1:61" s="4" customFormat="1" ht="34.5" customHeight="1" x14ac:dyDescent="0.15">
      <c r="A225" s="74">
        <f t="shared" si="77"/>
        <v>213</v>
      </c>
      <c r="B225" s="80" t="str">
        <f t="shared" si="82"/>
        <v/>
      </c>
      <c r="C225" s="20"/>
      <c r="D225" s="21" t="str">
        <f t="shared" si="83"/>
        <v/>
      </c>
      <c r="E225" s="21" t="str">
        <f t="shared" si="84"/>
        <v/>
      </c>
      <c r="F225" s="133"/>
      <c r="G225" s="22"/>
      <c r="H225" s="22"/>
      <c r="I225" s="151"/>
      <c r="J225" s="22"/>
      <c r="K225" s="22"/>
      <c r="L225" s="22"/>
      <c r="M225" s="23"/>
      <c r="N225" s="24"/>
      <c r="O225" s="156"/>
      <c r="P225" s="24"/>
      <c r="Q225" s="156"/>
      <c r="R225" s="25" t="str">
        <f t="shared" si="85"/>
        <v/>
      </c>
      <c r="S225" s="23"/>
      <c r="T225" s="23"/>
      <c r="U225" s="26" t="str">
        <f t="shared" si="78"/>
        <v/>
      </c>
      <c r="V225" s="27"/>
      <c r="W225" s="28" t="str">
        <f t="shared" si="86"/>
        <v/>
      </c>
      <c r="X225" s="28" t="str">
        <f t="shared" si="87"/>
        <v/>
      </c>
      <c r="Y225" s="154"/>
      <c r="Z225" s="50"/>
      <c r="AA225" s="29"/>
      <c r="AB225" s="154"/>
      <c r="AC225" s="52" t="str">
        <f t="shared" si="88"/>
        <v/>
      </c>
      <c r="AD225" s="30" t="str">
        <f t="shared" si="89"/>
        <v/>
      </c>
      <c r="AE225" s="154"/>
      <c r="AF225" s="60" t="str">
        <f t="shared" si="90"/>
        <v/>
      </c>
      <c r="AG225" s="205"/>
      <c r="AH225" s="151"/>
      <c r="AI225" s="22"/>
      <c r="AJ225" s="62"/>
      <c r="AK225" s="186"/>
      <c r="AL225" s="187"/>
      <c r="AM225" s="186"/>
      <c r="AN225" s="184"/>
      <c r="AO225" s="135"/>
      <c r="AQ225" s="148">
        <f t="shared" si="91"/>
        <v>0</v>
      </c>
      <c r="AR225" s="148">
        <f t="shared" si="92"/>
        <v>0</v>
      </c>
      <c r="AS225" s="148">
        <f t="shared" si="93"/>
        <v>0</v>
      </c>
      <c r="AT225" s="148">
        <f t="shared" si="79"/>
        <v>0</v>
      </c>
      <c r="AU225" s="148" t="b">
        <f t="shared" si="94"/>
        <v>0</v>
      </c>
      <c r="AV225" s="148" t="b">
        <f>AND(F225&gt;=20,F225&lt;=22,J225=※編集不可※選択項目!$E$4)</f>
        <v>0</v>
      </c>
      <c r="AW225" s="148" t="b">
        <f>AND(F225&gt;=40,F225&lt;=49,K225=※編集不可※選択項目!$F$4)</f>
        <v>0</v>
      </c>
      <c r="AX225" s="148">
        <f>IF(AND($C225&lt;&gt;"",AND(AA225&lt;&gt;※編集不可※選択項目!$L$6,AE225="")),1,0)</f>
        <v>0</v>
      </c>
      <c r="AY225" s="148">
        <f>IF(AND($H225&lt;&gt;"",AND(I225=※編集不可※選択項目!$D$4,AG225="")),1,0)</f>
        <v>0</v>
      </c>
      <c r="AZ225" s="148">
        <f t="shared" si="80"/>
        <v>0</v>
      </c>
      <c r="BA225" s="148">
        <f t="shared" si="95"/>
        <v>0</v>
      </c>
      <c r="BB225" s="148">
        <f t="shared" si="96"/>
        <v>0</v>
      </c>
      <c r="BC225" s="148">
        <f t="shared" si="81"/>
        <v>0</v>
      </c>
      <c r="BD225" s="148" t="b">
        <f t="shared" si="97"/>
        <v>1</v>
      </c>
      <c r="BE225" s="148" t="b">
        <f>AND($F225&gt;=20,$F225&lt;=22,$J225&lt;&gt;※編集不可※選択項目!$E$4)</f>
        <v>0</v>
      </c>
      <c r="BF225" s="148" t="b">
        <f>AND($F225&gt;=40,$F225&lt;=49,$K225&lt;&gt;※編集不可※選択項目!$F$4)</f>
        <v>0</v>
      </c>
      <c r="BG225" s="148" t="str">
        <f t="shared" si="98"/>
        <v/>
      </c>
      <c r="BH225" s="8">
        <f t="shared" si="99"/>
        <v>0</v>
      </c>
      <c r="BI225" s="8">
        <f t="shared" si="100"/>
        <v>0</v>
      </c>
    </row>
    <row r="226" spans="1:61" s="4" customFormat="1" ht="34.5" customHeight="1" x14ac:dyDescent="0.15">
      <c r="A226" s="74">
        <f t="shared" si="77"/>
        <v>214</v>
      </c>
      <c r="B226" s="80" t="str">
        <f t="shared" si="82"/>
        <v/>
      </c>
      <c r="C226" s="20"/>
      <c r="D226" s="21" t="str">
        <f t="shared" si="83"/>
        <v/>
      </c>
      <c r="E226" s="21" t="str">
        <f t="shared" si="84"/>
        <v/>
      </c>
      <c r="F226" s="133"/>
      <c r="G226" s="22"/>
      <c r="H226" s="22"/>
      <c r="I226" s="151"/>
      <c r="J226" s="22"/>
      <c r="K226" s="22"/>
      <c r="L226" s="22"/>
      <c r="M226" s="23"/>
      <c r="N226" s="24"/>
      <c r="O226" s="156"/>
      <c r="P226" s="24"/>
      <c r="Q226" s="156"/>
      <c r="R226" s="25" t="str">
        <f t="shared" si="85"/>
        <v/>
      </c>
      <c r="S226" s="23"/>
      <c r="T226" s="23"/>
      <c r="U226" s="26" t="str">
        <f t="shared" si="78"/>
        <v/>
      </c>
      <c r="V226" s="27"/>
      <c r="W226" s="28" t="str">
        <f t="shared" si="86"/>
        <v/>
      </c>
      <c r="X226" s="28" t="str">
        <f t="shared" si="87"/>
        <v/>
      </c>
      <c r="Y226" s="154"/>
      <c r="Z226" s="50"/>
      <c r="AA226" s="29"/>
      <c r="AB226" s="154"/>
      <c r="AC226" s="52" t="str">
        <f t="shared" si="88"/>
        <v/>
      </c>
      <c r="AD226" s="30" t="str">
        <f t="shared" si="89"/>
        <v/>
      </c>
      <c r="AE226" s="154"/>
      <c r="AF226" s="60" t="str">
        <f t="shared" si="90"/>
        <v/>
      </c>
      <c r="AG226" s="205"/>
      <c r="AH226" s="151"/>
      <c r="AI226" s="22"/>
      <c r="AJ226" s="62"/>
      <c r="AK226" s="186"/>
      <c r="AL226" s="187"/>
      <c r="AM226" s="186"/>
      <c r="AN226" s="184"/>
      <c r="AO226" s="135"/>
      <c r="AQ226" s="148">
        <f t="shared" si="91"/>
        <v>0</v>
      </c>
      <c r="AR226" s="148">
        <f t="shared" si="92"/>
        <v>0</v>
      </c>
      <c r="AS226" s="148">
        <f t="shared" si="93"/>
        <v>0</v>
      </c>
      <c r="AT226" s="148">
        <f t="shared" si="79"/>
        <v>0</v>
      </c>
      <c r="AU226" s="148" t="b">
        <f t="shared" si="94"/>
        <v>0</v>
      </c>
      <c r="AV226" s="148" t="b">
        <f>AND(F226&gt;=20,F226&lt;=22,J226=※編集不可※選択項目!$E$4)</f>
        <v>0</v>
      </c>
      <c r="AW226" s="148" t="b">
        <f>AND(F226&gt;=40,F226&lt;=49,K226=※編集不可※選択項目!$F$4)</f>
        <v>0</v>
      </c>
      <c r="AX226" s="148">
        <f>IF(AND($C226&lt;&gt;"",AND(AA226&lt;&gt;※編集不可※選択項目!$L$6,AE226="")),1,0)</f>
        <v>0</v>
      </c>
      <c r="AY226" s="148">
        <f>IF(AND($H226&lt;&gt;"",AND(I226=※編集不可※選択項目!$D$4,AG226="")),1,0)</f>
        <v>0</v>
      </c>
      <c r="AZ226" s="148">
        <f t="shared" si="80"/>
        <v>0</v>
      </c>
      <c r="BA226" s="148">
        <f t="shared" si="95"/>
        <v>0</v>
      </c>
      <c r="BB226" s="148">
        <f t="shared" si="96"/>
        <v>0</v>
      </c>
      <c r="BC226" s="148">
        <f t="shared" si="81"/>
        <v>0</v>
      </c>
      <c r="BD226" s="148" t="b">
        <f t="shared" si="97"/>
        <v>1</v>
      </c>
      <c r="BE226" s="148" t="b">
        <f>AND($F226&gt;=20,$F226&lt;=22,$J226&lt;&gt;※編集不可※選択項目!$E$4)</f>
        <v>0</v>
      </c>
      <c r="BF226" s="148" t="b">
        <f>AND($F226&gt;=40,$F226&lt;=49,$K226&lt;&gt;※編集不可※選択項目!$F$4)</f>
        <v>0</v>
      </c>
      <c r="BG226" s="148" t="str">
        <f t="shared" si="98"/>
        <v/>
      </c>
      <c r="BH226" s="8">
        <f t="shared" si="99"/>
        <v>0</v>
      </c>
      <c r="BI226" s="8">
        <f t="shared" si="100"/>
        <v>0</v>
      </c>
    </row>
    <row r="227" spans="1:61" s="4" customFormat="1" ht="34.5" customHeight="1" x14ac:dyDescent="0.15">
      <c r="A227" s="74">
        <f t="shared" si="77"/>
        <v>215</v>
      </c>
      <c r="B227" s="80" t="str">
        <f t="shared" si="82"/>
        <v/>
      </c>
      <c r="C227" s="20"/>
      <c r="D227" s="21" t="str">
        <f t="shared" si="83"/>
        <v/>
      </c>
      <c r="E227" s="21" t="str">
        <f t="shared" si="84"/>
        <v/>
      </c>
      <c r="F227" s="133"/>
      <c r="G227" s="22"/>
      <c r="H227" s="22"/>
      <c r="I227" s="151"/>
      <c r="J227" s="22"/>
      <c r="K227" s="22"/>
      <c r="L227" s="22"/>
      <c r="M227" s="23"/>
      <c r="N227" s="24"/>
      <c r="O227" s="156"/>
      <c r="P227" s="24"/>
      <c r="Q227" s="156"/>
      <c r="R227" s="25" t="str">
        <f t="shared" si="85"/>
        <v/>
      </c>
      <c r="S227" s="23"/>
      <c r="T227" s="23"/>
      <c r="U227" s="26" t="str">
        <f t="shared" si="78"/>
        <v/>
      </c>
      <c r="V227" s="27"/>
      <c r="W227" s="28" t="str">
        <f t="shared" si="86"/>
        <v/>
      </c>
      <c r="X227" s="28" t="str">
        <f t="shared" si="87"/>
        <v/>
      </c>
      <c r="Y227" s="154"/>
      <c r="Z227" s="50"/>
      <c r="AA227" s="29"/>
      <c r="AB227" s="154"/>
      <c r="AC227" s="52" t="str">
        <f t="shared" si="88"/>
        <v/>
      </c>
      <c r="AD227" s="30" t="str">
        <f t="shared" si="89"/>
        <v/>
      </c>
      <c r="AE227" s="154"/>
      <c r="AF227" s="60" t="str">
        <f t="shared" si="90"/>
        <v/>
      </c>
      <c r="AG227" s="205"/>
      <c r="AH227" s="151"/>
      <c r="AI227" s="22"/>
      <c r="AJ227" s="62"/>
      <c r="AK227" s="186"/>
      <c r="AL227" s="187"/>
      <c r="AM227" s="186"/>
      <c r="AN227" s="184"/>
      <c r="AO227" s="135"/>
      <c r="AQ227" s="148">
        <f t="shared" si="91"/>
        <v>0</v>
      </c>
      <c r="AR227" s="148">
        <f t="shared" si="92"/>
        <v>0</v>
      </c>
      <c r="AS227" s="148">
        <f t="shared" si="93"/>
        <v>0</v>
      </c>
      <c r="AT227" s="148">
        <f t="shared" si="79"/>
        <v>0</v>
      </c>
      <c r="AU227" s="148" t="b">
        <f t="shared" si="94"/>
        <v>0</v>
      </c>
      <c r="AV227" s="148" t="b">
        <f>AND(F227&gt;=20,F227&lt;=22,J227=※編集不可※選択項目!$E$4)</f>
        <v>0</v>
      </c>
      <c r="AW227" s="148" t="b">
        <f>AND(F227&gt;=40,F227&lt;=49,K227=※編集不可※選択項目!$F$4)</f>
        <v>0</v>
      </c>
      <c r="AX227" s="148">
        <f>IF(AND($C227&lt;&gt;"",AND(AA227&lt;&gt;※編集不可※選択項目!$L$6,AE227="")),1,0)</f>
        <v>0</v>
      </c>
      <c r="AY227" s="148">
        <f>IF(AND($H227&lt;&gt;"",AND(I227=※編集不可※選択項目!$D$4,AG227="")),1,0)</f>
        <v>0</v>
      </c>
      <c r="AZ227" s="148">
        <f t="shared" si="80"/>
        <v>0</v>
      </c>
      <c r="BA227" s="148">
        <f t="shared" si="95"/>
        <v>0</v>
      </c>
      <c r="BB227" s="148">
        <f t="shared" si="96"/>
        <v>0</v>
      </c>
      <c r="BC227" s="148">
        <f t="shared" si="81"/>
        <v>0</v>
      </c>
      <c r="BD227" s="148" t="b">
        <f t="shared" si="97"/>
        <v>1</v>
      </c>
      <c r="BE227" s="148" t="b">
        <f>AND($F227&gt;=20,$F227&lt;=22,$J227&lt;&gt;※編集不可※選択項目!$E$4)</f>
        <v>0</v>
      </c>
      <c r="BF227" s="148" t="b">
        <f>AND($F227&gt;=40,$F227&lt;=49,$K227&lt;&gt;※編集不可※選択項目!$F$4)</f>
        <v>0</v>
      </c>
      <c r="BG227" s="148" t="str">
        <f t="shared" si="98"/>
        <v/>
      </c>
      <c r="BH227" s="8">
        <f t="shared" si="99"/>
        <v>0</v>
      </c>
      <c r="BI227" s="8">
        <f t="shared" si="100"/>
        <v>0</v>
      </c>
    </row>
    <row r="228" spans="1:61" s="4" customFormat="1" ht="34.5" customHeight="1" x14ac:dyDescent="0.15">
      <c r="A228" s="74">
        <f t="shared" si="77"/>
        <v>216</v>
      </c>
      <c r="B228" s="80" t="str">
        <f t="shared" si="82"/>
        <v/>
      </c>
      <c r="C228" s="20"/>
      <c r="D228" s="21" t="str">
        <f t="shared" si="83"/>
        <v/>
      </c>
      <c r="E228" s="21" t="str">
        <f t="shared" si="84"/>
        <v/>
      </c>
      <c r="F228" s="133"/>
      <c r="G228" s="22"/>
      <c r="H228" s="22"/>
      <c r="I228" s="151"/>
      <c r="J228" s="22"/>
      <c r="K228" s="22"/>
      <c r="L228" s="22"/>
      <c r="M228" s="23"/>
      <c r="N228" s="24"/>
      <c r="O228" s="156"/>
      <c r="P228" s="24"/>
      <c r="Q228" s="156"/>
      <c r="R228" s="25" t="str">
        <f t="shared" si="85"/>
        <v/>
      </c>
      <c r="S228" s="23"/>
      <c r="T228" s="23"/>
      <c r="U228" s="26" t="str">
        <f t="shared" si="78"/>
        <v/>
      </c>
      <c r="V228" s="27"/>
      <c r="W228" s="28" t="str">
        <f t="shared" si="86"/>
        <v/>
      </c>
      <c r="X228" s="28" t="str">
        <f t="shared" si="87"/>
        <v/>
      </c>
      <c r="Y228" s="154"/>
      <c r="Z228" s="50"/>
      <c r="AA228" s="29"/>
      <c r="AB228" s="154"/>
      <c r="AC228" s="52" t="str">
        <f t="shared" si="88"/>
        <v/>
      </c>
      <c r="AD228" s="30" t="str">
        <f t="shared" si="89"/>
        <v/>
      </c>
      <c r="AE228" s="154"/>
      <c r="AF228" s="60" t="str">
        <f t="shared" si="90"/>
        <v/>
      </c>
      <c r="AG228" s="205"/>
      <c r="AH228" s="151"/>
      <c r="AI228" s="22"/>
      <c r="AJ228" s="62"/>
      <c r="AK228" s="186"/>
      <c r="AL228" s="187"/>
      <c r="AM228" s="186"/>
      <c r="AN228" s="184"/>
      <c r="AO228" s="135"/>
      <c r="AQ228" s="148">
        <f t="shared" si="91"/>
        <v>0</v>
      </c>
      <c r="AR228" s="148">
        <f t="shared" si="92"/>
        <v>0</v>
      </c>
      <c r="AS228" s="148">
        <f t="shared" si="93"/>
        <v>0</v>
      </c>
      <c r="AT228" s="148">
        <f t="shared" si="79"/>
        <v>0</v>
      </c>
      <c r="AU228" s="148" t="b">
        <f t="shared" si="94"/>
        <v>0</v>
      </c>
      <c r="AV228" s="148" t="b">
        <f>AND(F228&gt;=20,F228&lt;=22,J228=※編集不可※選択項目!$E$4)</f>
        <v>0</v>
      </c>
      <c r="AW228" s="148" t="b">
        <f>AND(F228&gt;=40,F228&lt;=49,K228=※編集不可※選択項目!$F$4)</f>
        <v>0</v>
      </c>
      <c r="AX228" s="148">
        <f>IF(AND($C228&lt;&gt;"",AND(AA228&lt;&gt;※編集不可※選択項目!$L$6,AE228="")),1,0)</f>
        <v>0</v>
      </c>
      <c r="AY228" s="148">
        <f>IF(AND($H228&lt;&gt;"",AND(I228=※編集不可※選択項目!$D$4,AG228="")),1,0)</f>
        <v>0</v>
      </c>
      <c r="AZ228" s="148">
        <f t="shared" si="80"/>
        <v>0</v>
      </c>
      <c r="BA228" s="148">
        <f t="shared" si="95"/>
        <v>0</v>
      </c>
      <c r="BB228" s="148">
        <f t="shared" si="96"/>
        <v>0</v>
      </c>
      <c r="BC228" s="148">
        <f t="shared" si="81"/>
        <v>0</v>
      </c>
      <c r="BD228" s="148" t="b">
        <f t="shared" si="97"/>
        <v>1</v>
      </c>
      <c r="BE228" s="148" t="b">
        <f>AND($F228&gt;=20,$F228&lt;=22,$J228&lt;&gt;※編集不可※選択項目!$E$4)</f>
        <v>0</v>
      </c>
      <c r="BF228" s="148" t="b">
        <f>AND($F228&gt;=40,$F228&lt;=49,$K228&lt;&gt;※編集不可※選択項目!$F$4)</f>
        <v>0</v>
      </c>
      <c r="BG228" s="148" t="str">
        <f t="shared" si="98"/>
        <v/>
      </c>
      <c r="BH228" s="8">
        <f t="shared" si="99"/>
        <v>0</v>
      </c>
      <c r="BI228" s="8">
        <f t="shared" si="100"/>
        <v>0</v>
      </c>
    </row>
    <row r="229" spans="1:61" s="4" customFormat="1" ht="34.5" customHeight="1" x14ac:dyDescent="0.15">
      <c r="A229" s="74">
        <f t="shared" si="77"/>
        <v>217</v>
      </c>
      <c r="B229" s="80" t="str">
        <f t="shared" si="82"/>
        <v/>
      </c>
      <c r="C229" s="20"/>
      <c r="D229" s="21" t="str">
        <f t="shared" si="83"/>
        <v/>
      </c>
      <c r="E229" s="21" t="str">
        <f t="shared" si="84"/>
        <v/>
      </c>
      <c r="F229" s="133"/>
      <c r="G229" s="22"/>
      <c r="H229" s="22"/>
      <c r="I229" s="151"/>
      <c r="J229" s="22"/>
      <c r="K229" s="22"/>
      <c r="L229" s="22"/>
      <c r="M229" s="23"/>
      <c r="N229" s="24"/>
      <c r="O229" s="156"/>
      <c r="P229" s="24"/>
      <c r="Q229" s="156"/>
      <c r="R229" s="25" t="str">
        <f t="shared" si="85"/>
        <v/>
      </c>
      <c r="S229" s="23"/>
      <c r="T229" s="23"/>
      <c r="U229" s="26" t="str">
        <f t="shared" si="78"/>
        <v/>
      </c>
      <c r="V229" s="27"/>
      <c r="W229" s="28" t="str">
        <f t="shared" si="86"/>
        <v/>
      </c>
      <c r="X229" s="28" t="str">
        <f t="shared" si="87"/>
        <v/>
      </c>
      <c r="Y229" s="154"/>
      <c r="Z229" s="50"/>
      <c r="AA229" s="29"/>
      <c r="AB229" s="154"/>
      <c r="AC229" s="52" t="str">
        <f t="shared" si="88"/>
        <v/>
      </c>
      <c r="AD229" s="30" t="str">
        <f t="shared" si="89"/>
        <v/>
      </c>
      <c r="AE229" s="154"/>
      <c r="AF229" s="60" t="str">
        <f t="shared" si="90"/>
        <v/>
      </c>
      <c r="AG229" s="205"/>
      <c r="AH229" s="151"/>
      <c r="AI229" s="22"/>
      <c r="AJ229" s="62"/>
      <c r="AK229" s="186"/>
      <c r="AL229" s="187"/>
      <c r="AM229" s="186"/>
      <c r="AN229" s="184"/>
      <c r="AO229" s="135"/>
      <c r="AQ229" s="148">
        <f t="shared" si="91"/>
        <v>0</v>
      </c>
      <c r="AR229" s="148">
        <f t="shared" si="92"/>
        <v>0</v>
      </c>
      <c r="AS229" s="148">
        <f t="shared" si="93"/>
        <v>0</v>
      </c>
      <c r="AT229" s="148">
        <f t="shared" si="79"/>
        <v>0</v>
      </c>
      <c r="AU229" s="148" t="b">
        <f t="shared" si="94"/>
        <v>0</v>
      </c>
      <c r="AV229" s="148" t="b">
        <f>AND(F229&gt;=20,F229&lt;=22,J229=※編集不可※選択項目!$E$4)</f>
        <v>0</v>
      </c>
      <c r="AW229" s="148" t="b">
        <f>AND(F229&gt;=40,F229&lt;=49,K229=※編集不可※選択項目!$F$4)</f>
        <v>0</v>
      </c>
      <c r="AX229" s="148">
        <f>IF(AND($C229&lt;&gt;"",AND(AA229&lt;&gt;※編集不可※選択項目!$L$6,AE229="")),1,0)</f>
        <v>0</v>
      </c>
      <c r="AY229" s="148">
        <f>IF(AND($H229&lt;&gt;"",AND(I229=※編集不可※選択項目!$D$4,AG229="")),1,0)</f>
        <v>0</v>
      </c>
      <c r="AZ229" s="148">
        <f t="shared" si="80"/>
        <v>0</v>
      </c>
      <c r="BA229" s="148">
        <f t="shared" si="95"/>
        <v>0</v>
      </c>
      <c r="BB229" s="148">
        <f t="shared" si="96"/>
        <v>0</v>
      </c>
      <c r="BC229" s="148">
        <f t="shared" si="81"/>
        <v>0</v>
      </c>
      <c r="BD229" s="148" t="b">
        <f t="shared" si="97"/>
        <v>1</v>
      </c>
      <c r="BE229" s="148" t="b">
        <f>AND($F229&gt;=20,$F229&lt;=22,$J229&lt;&gt;※編集不可※選択項目!$E$4)</f>
        <v>0</v>
      </c>
      <c r="BF229" s="148" t="b">
        <f>AND($F229&gt;=40,$F229&lt;=49,$K229&lt;&gt;※編集不可※選択項目!$F$4)</f>
        <v>0</v>
      </c>
      <c r="BG229" s="148" t="str">
        <f t="shared" si="98"/>
        <v/>
      </c>
      <c r="BH229" s="8">
        <f t="shared" si="99"/>
        <v>0</v>
      </c>
      <c r="BI229" s="8">
        <f t="shared" si="100"/>
        <v>0</v>
      </c>
    </row>
    <row r="230" spans="1:61" s="4" customFormat="1" ht="34.5" customHeight="1" x14ac:dyDescent="0.15">
      <c r="A230" s="74">
        <f t="shared" si="77"/>
        <v>218</v>
      </c>
      <c r="B230" s="80" t="str">
        <f t="shared" si="82"/>
        <v/>
      </c>
      <c r="C230" s="20"/>
      <c r="D230" s="21" t="str">
        <f t="shared" si="83"/>
        <v/>
      </c>
      <c r="E230" s="21" t="str">
        <f t="shared" si="84"/>
        <v/>
      </c>
      <c r="F230" s="133"/>
      <c r="G230" s="22"/>
      <c r="H230" s="22"/>
      <c r="I230" s="151"/>
      <c r="J230" s="22"/>
      <c r="K230" s="22"/>
      <c r="L230" s="22"/>
      <c r="M230" s="23"/>
      <c r="N230" s="24"/>
      <c r="O230" s="156"/>
      <c r="P230" s="24"/>
      <c r="Q230" s="156"/>
      <c r="R230" s="25" t="str">
        <f t="shared" si="85"/>
        <v/>
      </c>
      <c r="S230" s="23"/>
      <c r="T230" s="23"/>
      <c r="U230" s="26" t="str">
        <f t="shared" si="78"/>
        <v/>
      </c>
      <c r="V230" s="27"/>
      <c r="W230" s="28" t="str">
        <f t="shared" si="86"/>
        <v/>
      </c>
      <c r="X230" s="28" t="str">
        <f t="shared" si="87"/>
        <v/>
      </c>
      <c r="Y230" s="154"/>
      <c r="Z230" s="50"/>
      <c r="AA230" s="29"/>
      <c r="AB230" s="154"/>
      <c r="AC230" s="52" t="str">
        <f t="shared" si="88"/>
        <v/>
      </c>
      <c r="AD230" s="30" t="str">
        <f t="shared" si="89"/>
        <v/>
      </c>
      <c r="AE230" s="154"/>
      <c r="AF230" s="60" t="str">
        <f t="shared" si="90"/>
        <v/>
      </c>
      <c r="AG230" s="205"/>
      <c r="AH230" s="151"/>
      <c r="AI230" s="22"/>
      <c r="AJ230" s="62"/>
      <c r="AK230" s="186"/>
      <c r="AL230" s="187"/>
      <c r="AM230" s="186"/>
      <c r="AN230" s="184"/>
      <c r="AO230" s="135"/>
      <c r="AQ230" s="148">
        <f t="shared" si="91"/>
        <v>0</v>
      </c>
      <c r="AR230" s="148">
        <f t="shared" si="92"/>
        <v>0</v>
      </c>
      <c r="AS230" s="148">
        <f t="shared" si="93"/>
        <v>0</v>
      </c>
      <c r="AT230" s="148">
        <f t="shared" si="79"/>
        <v>0</v>
      </c>
      <c r="AU230" s="148" t="b">
        <f t="shared" si="94"/>
        <v>0</v>
      </c>
      <c r="AV230" s="148" t="b">
        <f>AND(F230&gt;=20,F230&lt;=22,J230=※編集不可※選択項目!$E$4)</f>
        <v>0</v>
      </c>
      <c r="AW230" s="148" t="b">
        <f>AND(F230&gt;=40,F230&lt;=49,K230=※編集不可※選択項目!$F$4)</f>
        <v>0</v>
      </c>
      <c r="AX230" s="148">
        <f>IF(AND($C230&lt;&gt;"",AND(AA230&lt;&gt;※編集不可※選択項目!$L$6,AE230="")),1,0)</f>
        <v>0</v>
      </c>
      <c r="AY230" s="148">
        <f>IF(AND($H230&lt;&gt;"",AND(I230=※編集不可※選択項目!$D$4,AG230="")),1,0)</f>
        <v>0</v>
      </c>
      <c r="AZ230" s="148">
        <f t="shared" si="80"/>
        <v>0</v>
      </c>
      <c r="BA230" s="148">
        <f t="shared" si="95"/>
        <v>0</v>
      </c>
      <c r="BB230" s="148">
        <f t="shared" si="96"/>
        <v>0</v>
      </c>
      <c r="BC230" s="148">
        <f t="shared" si="81"/>
        <v>0</v>
      </c>
      <c r="BD230" s="148" t="b">
        <f t="shared" si="97"/>
        <v>1</v>
      </c>
      <c r="BE230" s="148" t="b">
        <f>AND($F230&gt;=20,$F230&lt;=22,$J230&lt;&gt;※編集不可※選択項目!$E$4)</f>
        <v>0</v>
      </c>
      <c r="BF230" s="148" t="b">
        <f>AND($F230&gt;=40,$F230&lt;=49,$K230&lt;&gt;※編集不可※選択項目!$F$4)</f>
        <v>0</v>
      </c>
      <c r="BG230" s="148" t="str">
        <f t="shared" si="98"/>
        <v/>
      </c>
      <c r="BH230" s="8">
        <f t="shared" si="99"/>
        <v>0</v>
      </c>
      <c r="BI230" s="8">
        <f t="shared" si="100"/>
        <v>0</v>
      </c>
    </row>
    <row r="231" spans="1:61" s="4" customFormat="1" ht="34.5" customHeight="1" x14ac:dyDescent="0.15">
      <c r="A231" s="74">
        <f t="shared" si="77"/>
        <v>219</v>
      </c>
      <c r="B231" s="80" t="str">
        <f t="shared" si="82"/>
        <v/>
      </c>
      <c r="C231" s="20"/>
      <c r="D231" s="21" t="str">
        <f t="shared" si="83"/>
        <v/>
      </c>
      <c r="E231" s="21" t="str">
        <f t="shared" si="84"/>
        <v/>
      </c>
      <c r="F231" s="133"/>
      <c r="G231" s="22"/>
      <c r="H231" s="22"/>
      <c r="I231" s="151"/>
      <c r="J231" s="22"/>
      <c r="K231" s="22"/>
      <c r="L231" s="22"/>
      <c r="M231" s="23"/>
      <c r="N231" s="24"/>
      <c r="O231" s="156"/>
      <c r="P231" s="24"/>
      <c r="Q231" s="156"/>
      <c r="R231" s="25" t="str">
        <f t="shared" si="85"/>
        <v/>
      </c>
      <c r="S231" s="23"/>
      <c r="T231" s="23"/>
      <c r="U231" s="26" t="str">
        <f t="shared" si="78"/>
        <v/>
      </c>
      <c r="V231" s="27"/>
      <c r="W231" s="28" t="str">
        <f t="shared" si="86"/>
        <v/>
      </c>
      <c r="X231" s="28" t="str">
        <f t="shared" si="87"/>
        <v/>
      </c>
      <c r="Y231" s="154"/>
      <c r="Z231" s="50"/>
      <c r="AA231" s="29"/>
      <c r="AB231" s="154"/>
      <c r="AC231" s="52" t="str">
        <f t="shared" si="88"/>
        <v/>
      </c>
      <c r="AD231" s="30" t="str">
        <f t="shared" si="89"/>
        <v/>
      </c>
      <c r="AE231" s="154"/>
      <c r="AF231" s="60" t="str">
        <f t="shared" si="90"/>
        <v/>
      </c>
      <c r="AG231" s="205"/>
      <c r="AH231" s="151"/>
      <c r="AI231" s="22"/>
      <c r="AJ231" s="62"/>
      <c r="AK231" s="186"/>
      <c r="AL231" s="187"/>
      <c r="AM231" s="186"/>
      <c r="AN231" s="184"/>
      <c r="AO231" s="135"/>
      <c r="AQ231" s="148">
        <f t="shared" si="91"/>
        <v>0</v>
      </c>
      <c r="AR231" s="148">
        <f t="shared" si="92"/>
        <v>0</v>
      </c>
      <c r="AS231" s="148">
        <f t="shared" si="93"/>
        <v>0</v>
      </c>
      <c r="AT231" s="148">
        <f t="shared" si="79"/>
        <v>0</v>
      </c>
      <c r="AU231" s="148" t="b">
        <f t="shared" si="94"/>
        <v>0</v>
      </c>
      <c r="AV231" s="148" t="b">
        <f>AND(F231&gt;=20,F231&lt;=22,J231=※編集不可※選択項目!$E$4)</f>
        <v>0</v>
      </c>
      <c r="AW231" s="148" t="b">
        <f>AND(F231&gt;=40,F231&lt;=49,K231=※編集不可※選択項目!$F$4)</f>
        <v>0</v>
      </c>
      <c r="AX231" s="148">
        <f>IF(AND($C231&lt;&gt;"",AND(AA231&lt;&gt;※編集不可※選択項目!$L$6,AE231="")),1,0)</f>
        <v>0</v>
      </c>
      <c r="AY231" s="148">
        <f>IF(AND($H231&lt;&gt;"",AND(I231=※編集不可※選択項目!$D$4,AG231="")),1,0)</f>
        <v>0</v>
      </c>
      <c r="AZ231" s="148">
        <f t="shared" si="80"/>
        <v>0</v>
      </c>
      <c r="BA231" s="148">
        <f t="shared" si="95"/>
        <v>0</v>
      </c>
      <c r="BB231" s="148">
        <f t="shared" si="96"/>
        <v>0</v>
      </c>
      <c r="BC231" s="148">
        <f t="shared" si="81"/>
        <v>0</v>
      </c>
      <c r="BD231" s="148" t="b">
        <f t="shared" si="97"/>
        <v>1</v>
      </c>
      <c r="BE231" s="148" t="b">
        <f>AND($F231&gt;=20,$F231&lt;=22,$J231&lt;&gt;※編集不可※選択項目!$E$4)</f>
        <v>0</v>
      </c>
      <c r="BF231" s="148" t="b">
        <f>AND($F231&gt;=40,$F231&lt;=49,$K231&lt;&gt;※編集不可※選択項目!$F$4)</f>
        <v>0</v>
      </c>
      <c r="BG231" s="148" t="str">
        <f t="shared" si="98"/>
        <v/>
      </c>
      <c r="BH231" s="8">
        <f t="shared" si="99"/>
        <v>0</v>
      </c>
      <c r="BI231" s="8">
        <f t="shared" si="100"/>
        <v>0</v>
      </c>
    </row>
    <row r="232" spans="1:61" s="4" customFormat="1" ht="34.5" customHeight="1" x14ac:dyDescent="0.15">
      <c r="A232" s="74">
        <f t="shared" si="77"/>
        <v>220</v>
      </c>
      <c r="B232" s="80" t="str">
        <f t="shared" si="82"/>
        <v/>
      </c>
      <c r="C232" s="20"/>
      <c r="D232" s="21" t="str">
        <f t="shared" si="83"/>
        <v/>
      </c>
      <c r="E232" s="21" t="str">
        <f t="shared" si="84"/>
        <v/>
      </c>
      <c r="F232" s="133"/>
      <c r="G232" s="22"/>
      <c r="H232" s="22"/>
      <c r="I232" s="151"/>
      <c r="J232" s="22"/>
      <c r="K232" s="22"/>
      <c r="L232" s="22"/>
      <c r="M232" s="23"/>
      <c r="N232" s="24"/>
      <c r="O232" s="156"/>
      <c r="P232" s="24"/>
      <c r="Q232" s="156"/>
      <c r="R232" s="25" t="str">
        <f t="shared" si="85"/>
        <v/>
      </c>
      <c r="S232" s="23"/>
      <c r="T232" s="23"/>
      <c r="U232" s="26" t="str">
        <f t="shared" si="78"/>
        <v/>
      </c>
      <c r="V232" s="27"/>
      <c r="W232" s="28" t="str">
        <f t="shared" si="86"/>
        <v/>
      </c>
      <c r="X232" s="28" t="str">
        <f t="shared" si="87"/>
        <v/>
      </c>
      <c r="Y232" s="154"/>
      <c r="Z232" s="50"/>
      <c r="AA232" s="29"/>
      <c r="AB232" s="154"/>
      <c r="AC232" s="52" t="str">
        <f t="shared" si="88"/>
        <v/>
      </c>
      <c r="AD232" s="30" t="str">
        <f t="shared" si="89"/>
        <v/>
      </c>
      <c r="AE232" s="154"/>
      <c r="AF232" s="60" t="str">
        <f t="shared" si="90"/>
        <v/>
      </c>
      <c r="AG232" s="205"/>
      <c r="AH232" s="151"/>
      <c r="AI232" s="22"/>
      <c r="AJ232" s="62"/>
      <c r="AK232" s="186"/>
      <c r="AL232" s="187"/>
      <c r="AM232" s="186"/>
      <c r="AN232" s="184"/>
      <c r="AO232" s="135"/>
      <c r="AQ232" s="148">
        <f t="shared" si="91"/>
        <v>0</v>
      </c>
      <c r="AR232" s="148">
        <f t="shared" si="92"/>
        <v>0</v>
      </c>
      <c r="AS232" s="148">
        <f t="shared" si="93"/>
        <v>0</v>
      </c>
      <c r="AT232" s="148">
        <f t="shared" si="79"/>
        <v>0</v>
      </c>
      <c r="AU232" s="148" t="b">
        <f t="shared" si="94"/>
        <v>0</v>
      </c>
      <c r="AV232" s="148" t="b">
        <f>AND(F232&gt;=20,F232&lt;=22,J232=※編集不可※選択項目!$E$4)</f>
        <v>0</v>
      </c>
      <c r="AW232" s="148" t="b">
        <f>AND(F232&gt;=40,F232&lt;=49,K232=※編集不可※選択項目!$F$4)</f>
        <v>0</v>
      </c>
      <c r="AX232" s="148">
        <f>IF(AND($C232&lt;&gt;"",AND(AA232&lt;&gt;※編集不可※選択項目!$L$6,AE232="")),1,0)</f>
        <v>0</v>
      </c>
      <c r="AY232" s="148">
        <f>IF(AND($H232&lt;&gt;"",AND(I232=※編集不可※選択項目!$D$4,AG232="")),1,0)</f>
        <v>0</v>
      </c>
      <c r="AZ232" s="148">
        <f t="shared" si="80"/>
        <v>0</v>
      </c>
      <c r="BA232" s="148">
        <f t="shared" si="95"/>
        <v>0</v>
      </c>
      <c r="BB232" s="148">
        <f t="shared" si="96"/>
        <v>0</v>
      </c>
      <c r="BC232" s="148">
        <f t="shared" si="81"/>
        <v>0</v>
      </c>
      <c r="BD232" s="148" t="b">
        <f t="shared" si="97"/>
        <v>1</v>
      </c>
      <c r="BE232" s="148" t="b">
        <f>AND($F232&gt;=20,$F232&lt;=22,$J232&lt;&gt;※編集不可※選択項目!$E$4)</f>
        <v>0</v>
      </c>
      <c r="BF232" s="148" t="b">
        <f>AND($F232&gt;=40,$F232&lt;=49,$K232&lt;&gt;※編集不可※選択項目!$F$4)</f>
        <v>0</v>
      </c>
      <c r="BG232" s="148" t="str">
        <f t="shared" si="98"/>
        <v/>
      </c>
      <c r="BH232" s="8">
        <f t="shared" si="99"/>
        <v>0</v>
      </c>
      <c r="BI232" s="8">
        <f t="shared" si="100"/>
        <v>0</v>
      </c>
    </row>
    <row r="233" spans="1:61" s="4" customFormat="1" ht="34.5" customHeight="1" x14ac:dyDescent="0.15">
      <c r="A233" s="74">
        <f t="shared" si="77"/>
        <v>221</v>
      </c>
      <c r="B233" s="80" t="str">
        <f t="shared" si="82"/>
        <v/>
      </c>
      <c r="C233" s="20"/>
      <c r="D233" s="21" t="str">
        <f t="shared" si="83"/>
        <v/>
      </c>
      <c r="E233" s="21" t="str">
        <f t="shared" si="84"/>
        <v/>
      </c>
      <c r="F233" s="133"/>
      <c r="G233" s="22"/>
      <c r="H233" s="22"/>
      <c r="I233" s="151"/>
      <c r="J233" s="22"/>
      <c r="K233" s="22"/>
      <c r="L233" s="22"/>
      <c r="M233" s="23"/>
      <c r="N233" s="24"/>
      <c r="O233" s="156"/>
      <c r="P233" s="24"/>
      <c r="Q233" s="156"/>
      <c r="R233" s="25" t="str">
        <f t="shared" si="85"/>
        <v/>
      </c>
      <c r="S233" s="23"/>
      <c r="T233" s="23"/>
      <c r="U233" s="26" t="str">
        <f t="shared" si="78"/>
        <v/>
      </c>
      <c r="V233" s="27"/>
      <c r="W233" s="28" t="str">
        <f t="shared" si="86"/>
        <v/>
      </c>
      <c r="X233" s="28" t="str">
        <f t="shared" si="87"/>
        <v/>
      </c>
      <c r="Y233" s="154"/>
      <c r="Z233" s="50"/>
      <c r="AA233" s="29"/>
      <c r="AB233" s="154"/>
      <c r="AC233" s="52" t="str">
        <f t="shared" si="88"/>
        <v/>
      </c>
      <c r="AD233" s="30" t="str">
        <f t="shared" si="89"/>
        <v/>
      </c>
      <c r="AE233" s="154"/>
      <c r="AF233" s="60" t="str">
        <f t="shared" si="90"/>
        <v/>
      </c>
      <c r="AG233" s="205"/>
      <c r="AH233" s="151"/>
      <c r="AI233" s="22"/>
      <c r="AJ233" s="62"/>
      <c r="AK233" s="186"/>
      <c r="AL233" s="187"/>
      <c r="AM233" s="186"/>
      <c r="AN233" s="184"/>
      <c r="AO233" s="135"/>
      <c r="AQ233" s="148">
        <f t="shared" si="91"/>
        <v>0</v>
      </c>
      <c r="AR233" s="148">
        <f t="shared" si="92"/>
        <v>0</v>
      </c>
      <c r="AS233" s="148">
        <f t="shared" si="93"/>
        <v>0</v>
      </c>
      <c r="AT233" s="148">
        <f t="shared" si="79"/>
        <v>0</v>
      </c>
      <c r="AU233" s="148" t="b">
        <f t="shared" si="94"/>
        <v>0</v>
      </c>
      <c r="AV233" s="148" t="b">
        <f>AND(F233&gt;=20,F233&lt;=22,J233=※編集不可※選択項目!$E$4)</f>
        <v>0</v>
      </c>
      <c r="AW233" s="148" t="b">
        <f>AND(F233&gt;=40,F233&lt;=49,K233=※編集不可※選択項目!$F$4)</f>
        <v>0</v>
      </c>
      <c r="AX233" s="148">
        <f>IF(AND($C233&lt;&gt;"",AND(AA233&lt;&gt;※編集不可※選択項目!$L$6,AE233="")),1,0)</f>
        <v>0</v>
      </c>
      <c r="AY233" s="148">
        <f>IF(AND($H233&lt;&gt;"",AND(I233=※編集不可※選択項目!$D$4,AG233="")),1,0)</f>
        <v>0</v>
      </c>
      <c r="AZ233" s="148">
        <f t="shared" si="80"/>
        <v>0</v>
      </c>
      <c r="BA233" s="148">
        <f t="shared" si="95"/>
        <v>0</v>
      </c>
      <c r="BB233" s="148">
        <f t="shared" si="96"/>
        <v>0</v>
      </c>
      <c r="BC233" s="148">
        <f t="shared" si="81"/>
        <v>0</v>
      </c>
      <c r="BD233" s="148" t="b">
        <f t="shared" si="97"/>
        <v>1</v>
      </c>
      <c r="BE233" s="148" t="b">
        <f>AND($F233&gt;=20,$F233&lt;=22,$J233&lt;&gt;※編集不可※選択項目!$E$4)</f>
        <v>0</v>
      </c>
      <c r="BF233" s="148" t="b">
        <f>AND($F233&gt;=40,$F233&lt;=49,$K233&lt;&gt;※編集不可※選択項目!$F$4)</f>
        <v>0</v>
      </c>
      <c r="BG233" s="148" t="str">
        <f t="shared" si="98"/>
        <v/>
      </c>
      <c r="BH233" s="8">
        <f t="shared" si="99"/>
        <v>0</v>
      </c>
      <c r="BI233" s="8">
        <f t="shared" si="100"/>
        <v>0</v>
      </c>
    </row>
    <row r="234" spans="1:61" s="4" customFormat="1" ht="34.5" customHeight="1" x14ac:dyDescent="0.15">
      <c r="A234" s="74">
        <f t="shared" si="77"/>
        <v>222</v>
      </c>
      <c r="B234" s="80" t="str">
        <f t="shared" si="82"/>
        <v/>
      </c>
      <c r="C234" s="20"/>
      <c r="D234" s="21" t="str">
        <f t="shared" si="83"/>
        <v/>
      </c>
      <c r="E234" s="21" t="str">
        <f t="shared" si="84"/>
        <v/>
      </c>
      <c r="F234" s="133"/>
      <c r="G234" s="22"/>
      <c r="H234" s="22"/>
      <c r="I234" s="151"/>
      <c r="J234" s="22"/>
      <c r="K234" s="22"/>
      <c r="L234" s="22"/>
      <c r="M234" s="23"/>
      <c r="N234" s="24"/>
      <c r="O234" s="156"/>
      <c r="P234" s="24"/>
      <c r="Q234" s="156"/>
      <c r="R234" s="25" t="str">
        <f t="shared" si="85"/>
        <v/>
      </c>
      <c r="S234" s="23"/>
      <c r="T234" s="23"/>
      <c r="U234" s="26" t="str">
        <f t="shared" si="78"/>
        <v/>
      </c>
      <c r="V234" s="27"/>
      <c r="W234" s="28" t="str">
        <f t="shared" si="86"/>
        <v/>
      </c>
      <c r="X234" s="28" t="str">
        <f t="shared" si="87"/>
        <v/>
      </c>
      <c r="Y234" s="154"/>
      <c r="Z234" s="50"/>
      <c r="AA234" s="29"/>
      <c r="AB234" s="154"/>
      <c r="AC234" s="52" t="str">
        <f t="shared" si="88"/>
        <v/>
      </c>
      <c r="AD234" s="30" t="str">
        <f t="shared" si="89"/>
        <v/>
      </c>
      <c r="AE234" s="154"/>
      <c r="AF234" s="60" t="str">
        <f t="shared" si="90"/>
        <v/>
      </c>
      <c r="AG234" s="205"/>
      <c r="AH234" s="151"/>
      <c r="AI234" s="22"/>
      <c r="AJ234" s="62"/>
      <c r="AK234" s="186"/>
      <c r="AL234" s="187"/>
      <c r="AM234" s="186"/>
      <c r="AN234" s="184"/>
      <c r="AO234" s="135"/>
      <c r="AQ234" s="148">
        <f t="shared" si="91"/>
        <v>0</v>
      </c>
      <c r="AR234" s="148">
        <f t="shared" si="92"/>
        <v>0</v>
      </c>
      <c r="AS234" s="148">
        <f t="shared" si="93"/>
        <v>0</v>
      </c>
      <c r="AT234" s="148">
        <f t="shared" si="79"/>
        <v>0</v>
      </c>
      <c r="AU234" s="148" t="b">
        <f t="shared" si="94"/>
        <v>0</v>
      </c>
      <c r="AV234" s="148" t="b">
        <f>AND(F234&gt;=20,F234&lt;=22,J234=※編集不可※選択項目!$E$4)</f>
        <v>0</v>
      </c>
      <c r="AW234" s="148" t="b">
        <f>AND(F234&gt;=40,F234&lt;=49,K234=※編集不可※選択項目!$F$4)</f>
        <v>0</v>
      </c>
      <c r="AX234" s="148">
        <f>IF(AND($C234&lt;&gt;"",AND(AA234&lt;&gt;※編集不可※選択項目!$L$6,AE234="")),1,0)</f>
        <v>0</v>
      </c>
      <c r="AY234" s="148">
        <f>IF(AND($H234&lt;&gt;"",AND(I234=※編集不可※選択項目!$D$4,AG234="")),1,0)</f>
        <v>0</v>
      </c>
      <c r="AZ234" s="148">
        <f t="shared" si="80"/>
        <v>0</v>
      </c>
      <c r="BA234" s="148">
        <f t="shared" si="95"/>
        <v>0</v>
      </c>
      <c r="BB234" s="148">
        <f t="shared" si="96"/>
        <v>0</v>
      </c>
      <c r="BC234" s="148">
        <f t="shared" si="81"/>
        <v>0</v>
      </c>
      <c r="BD234" s="148" t="b">
        <f t="shared" si="97"/>
        <v>1</v>
      </c>
      <c r="BE234" s="148" t="b">
        <f>AND($F234&gt;=20,$F234&lt;=22,$J234&lt;&gt;※編集不可※選択項目!$E$4)</f>
        <v>0</v>
      </c>
      <c r="BF234" s="148" t="b">
        <f>AND($F234&gt;=40,$F234&lt;=49,$K234&lt;&gt;※編集不可※選択項目!$F$4)</f>
        <v>0</v>
      </c>
      <c r="BG234" s="148" t="str">
        <f t="shared" si="98"/>
        <v/>
      </c>
      <c r="BH234" s="8">
        <f t="shared" si="99"/>
        <v>0</v>
      </c>
      <c r="BI234" s="8">
        <f t="shared" si="100"/>
        <v>0</v>
      </c>
    </row>
    <row r="235" spans="1:61" s="4" customFormat="1" ht="34.5" customHeight="1" x14ac:dyDescent="0.15">
      <c r="A235" s="74">
        <f t="shared" si="77"/>
        <v>223</v>
      </c>
      <c r="B235" s="80" t="str">
        <f t="shared" si="82"/>
        <v/>
      </c>
      <c r="C235" s="20"/>
      <c r="D235" s="21" t="str">
        <f t="shared" si="83"/>
        <v/>
      </c>
      <c r="E235" s="21" t="str">
        <f t="shared" si="84"/>
        <v/>
      </c>
      <c r="F235" s="133"/>
      <c r="G235" s="22"/>
      <c r="H235" s="22"/>
      <c r="I235" s="151"/>
      <c r="J235" s="22"/>
      <c r="K235" s="22"/>
      <c r="L235" s="22"/>
      <c r="M235" s="23"/>
      <c r="N235" s="24"/>
      <c r="O235" s="156"/>
      <c r="P235" s="24"/>
      <c r="Q235" s="156"/>
      <c r="R235" s="25" t="str">
        <f t="shared" si="85"/>
        <v/>
      </c>
      <c r="S235" s="23"/>
      <c r="T235" s="23"/>
      <c r="U235" s="26" t="str">
        <f t="shared" si="78"/>
        <v/>
      </c>
      <c r="V235" s="27"/>
      <c r="W235" s="28" t="str">
        <f t="shared" si="86"/>
        <v/>
      </c>
      <c r="X235" s="28" t="str">
        <f t="shared" si="87"/>
        <v/>
      </c>
      <c r="Y235" s="154"/>
      <c r="Z235" s="50"/>
      <c r="AA235" s="29"/>
      <c r="AB235" s="154"/>
      <c r="AC235" s="52" t="str">
        <f t="shared" si="88"/>
        <v/>
      </c>
      <c r="AD235" s="30" t="str">
        <f t="shared" si="89"/>
        <v/>
      </c>
      <c r="AE235" s="154"/>
      <c r="AF235" s="60" t="str">
        <f t="shared" si="90"/>
        <v/>
      </c>
      <c r="AG235" s="205"/>
      <c r="AH235" s="151"/>
      <c r="AI235" s="22"/>
      <c r="AJ235" s="62"/>
      <c r="AK235" s="186"/>
      <c r="AL235" s="187"/>
      <c r="AM235" s="186"/>
      <c r="AN235" s="184"/>
      <c r="AO235" s="135"/>
      <c r="AQ235" s="148">
        <f t="shared" si="91"/>
        <v>0</v>
      </c>
      <c r="AR235" s="148">
        <f t="shared" si="92"/>
        <v>0</v>
      </c>
      <c r="AS235" s="148">
        <f t="shared" si="93"/>
        <v>0</v>
      </c>
      <c r="AT235" s="148">
        <f t="shared" si="79"/>
        <v>0</v>
      </c>
      <c r="AU235" s="148" t="b">
        <f t="shared" si="94"/>
        <v>0</v>
      </c>
      <c r="AV235" s="148" t="b">
        <f>AND(F235&gt;=20,F235&lt;=22,J235=※編集不可※選択項目!$E$4)</f>
        <v>0</v>
      </c>
      <c r="AW235" s="148" t="b">
        <f>AND(F235&gt;=40,F235&lt;=49,K235=※編集不可※選択項目!$F$4)</f>
        <v>0</v>
      </c>
      <c r="AX235" s="148">
        <f>IF(AND($C235&lt;&gt;"",AND(AA235&lt;&gt;※編集不可※選択項目!$L$6,AE235="")),1,0)</f>
        <v>0</v>
      </c>
      <c r="AY235" s="148">
        <f>IF(AND($H235&lt;&gt;"",AND(I235=※編集不可※選択項目!$D$4,AG235="")),1,0)</f>
        <v>0</v>
      </c>
      <c r="AZ235" s="148">
        <f t="shared" si="80"/>
        <v>0</v>
      </c>
      <c r="BA235" s="148">
        <f t="shared" si="95"/>
        <v>0</v>
      </c>
      <c r="BB235" s="148">
        <f t="shared" si="96"/>
        <v>0</v>
      </c>
      <c r="BC235" s="148">
        <f t="shared" si="81"/>
        <v>0</v>
      </c>
      <c r="BD235" s="148" t="b">
        <f t="shared" si="97"/>
        <v>1</v>
      </c>
      <c r="BE235" s="148" t="b">
        <f>AND($F235&gt;=20,$F235&lt;=22,$J235&lt;&gt;※編集不可※選択項目!$E$4)</f>
        <v>0</v>
      </c>
      <c r="BF235" s="148" t="b">
        <f>AND($F235&gt;=40,$F235&lt;=49,$K235&lt;&gt;※編集不可※選択項目!$F$4)</f>
        <v>0</v>
      </c>
      <c r="BG235" s="148" t="str">
        <f t="shared" si="98"/>
        <v/>
      </c>
      <c r="BH235" s="8">
        <f t="shared" si="99"/>
        <v>0</v>
      </c>
      <c r="BI235" s="8">
        <f t="shared" si="100"/>
        <v>0</v>
      </c>
    </row>
    <row r="236" spans="1:61" s="4" customFormat="1" ht="34.5" customHeight="1" x14ac:dyDescent="0.15">
      <c r="A236" s="74">
        <f t="shared" si="77"/>
        <v>224</v>
      </c>
      <c r="B236" s="80" t="str">
        <f t="shared" si="82"/>
        <v/>
      </c>
      <c r="C236" s="20"/>
      <c r="D236" s="21" t="str">
        <f t="shared" si="83"/>
        <v/>
      </c>
      <c r="E236" s="21" t="str">
        <f t="shared" si="84"/>
        <v/>
      </c>
      <c r="F236" s="133"/>
      <c r="G236" s="22"/>
      <c r="H236" s="22"/>
      <c r="I236" s="151"/>
      <c r="J236" s="22"/>
      <c r="K236" s="22"/>
      <c r="L236" s="22"/>
      <c r="M236" s="23"/>
      <c r="N236" s="24"/>
      <c r="O236" s="156"/>
      <c r="P236" s="24"/>
      <c r="Q236" s="156"/>
      <c r="R236" s="25" t="str">
        <f t="shared" si="85"/>
        <v/>
      </c>
      <c r="S236" s="23"/>
      <c r="T236" s="23"/>
      <c r="U236" s="26" t="str">
        <f t="shared" si="78"/>
        <v/>
      </c>
      <c r="V236" s="27"/>
      <c r="W236" s="28" t="str">
        <f t="shared" si="86"/>
        <v/>
      </c>
      <c r="X236" s="28" t="str">
        <f t="shared" si="87"/>
        <v/>
      </c>
      <c r="Y236" s="154"/>
      <c r="Z236" s="50"/>
      <c r="AA236" s="29"/>
      <c r="AB236" s="154"/>
      <c r="AC236" s="52" t="str">
        <f t="shared" si="88"/>
        <v/>
      </c>
      <c r="AD236" s="30" t="str">
        <f t="shared" si="89"/>
        <v/>
      </c>
      <c r="AE236" s="154"/>
      <c r="AF236" s="60" t="str">
        <f t="shared" si="90"/>
        <v/>
      </c>
      <c r="AG236" s="205"/>
      <c r="AH236" s="151"/>
      <c r="AI236" s="22"/>
      <c r="AJ236" s="62"/>
      <c r="AK236" s="186"/>
      <c r="AL236" s="187"/>
      <c r="AM236" s="186"/>
      <c r="AN236" s="184"/>
      <c r="AO236" s="135"/>
      <c r="AQ236" s="148">
        <f t="shared" si="91"/>
        <v>0</v>
      </c>
      <c r="AR236" s="148">
        <f t="shared" si="92"/>
        <v>0</v>
      </c>
      <c r="AS236" s="148">
        <f t="shared" si="93"/>
        <v>0</v>
      </c>
      <c r="AT236" s="148">
        <f t="shared" si="79"/>
        <v>0</v>
      </c>
      <c r="AU236" s="148" t="b">
        <f t="shared" si="94"/>
        <v>0</v>
      </c>
      <c r="AV236" s="148" t="b">
        <f>AND(F236&gt;=20,F236&lt;=22,J236=※編集不可※選択項目!$E$4)</f>
        <v>0</v>
      </c>
      <c r="AW236" s="148" t="b">
        <f>AND(F236&gt;=40,F236&lt;=49,K236=※編集不可※選択項目!$F$4)</f>
        <v>0</v>
      </c>
      <c r="AX236" s="148">
        <f>IF(AND($C236&lt;&gt;"",AND(AA236&lt;&gt;※編集不可※選択項目!$L$6,AE236="")),1,0)</f>
        <v>0</v>
      </c>
      <c r="AY236" s="148">
        <f>IF(AND($H236&lt;&gt;"",AND(I236=※編集不可※選択項目!$D$4,AG236="")),1,0)</f>
        <v>0</v>
      </c>
      <c r="AZ236" s="148">
        <f t="shared" si="80"/>
        <v>0</v>
      </c>
      <c r="BA236" s="148">
        <f t="shared" si="95"/>
        <v>0</v>
      </c>
      <c r="BB236" s="148">
        <f t="shared" si="96"/>
        <v>0</v>
      </c>
      <c r="BC236" s="148">
        <f t="shared" si="81"/>
        <v>0</v>
      </c>
      <c r="BD236" s="148" t="b">
        <f t="shared" si="97"/>
        <v>1</v>
      </c>
      <c r="BE236" s="148" t="b">
        <f>AND($F236&gt;=20,$F236&lt;=22,$J236&lt;&gt;※編集不可※選択項目!$E$4)</f>
        <v>0</v>
      </c>
      <c r="BF236" s="148" t="b">
        <f>AND($F236&gt;=40,$F236&lt;=49,$K236&lt;&gt;※編集不可※選択項目!$F$4)</f>
        <v>0</v>
      </c>
      <c r="BG236" s="148" t="str">
        <f t="shared" si="98"/>
        <v/>
      </c>
      <c r="BH236" s="8">
        <f t="shared" si="99"/>
        <v>0</v>
      </c>
      <c r="BI236" s="8">
        <f t="shared" si="100"/>
        <v>0</v>
      </c>
    </row>
    <row r="237" spans="1:61" s="4" customFormat="1" ht="34.5" customHeight="1" x14ac:dyDescent="0.15">
      <c r="A237" s="74">
        <f t="shared" si="77"/>
        <v>225</v>
      </c>
      <c r="B237" s="80" t="str">
        <f t="shared" si="82"/>
        <v/>
      </c>
      <c r="C237" s="20"/>
      <c r="D237" s="21" t="str">
        <f t="shared" si="83"/>
        <v/>
      </c>
      <c r="E237" s="21" t="str">
        <f t="shared" si="84"/>
        <v/>
      </c>
      <c r="F237" s="133"/>
      <c r="G237" s="22"/>
      <c r="H237" s="22"/>
      <c r="I237" s="151"/>
      <c r="J237" s="22"/>
      <c r="K237" s="22"/>
      <c r="L237" s="22"/>
      <c r="M237" s="23"/>
      <c r="N237" s="24"/>
      <c r="O237" s="156"/>
      <c r="P237" s="24"/>
      <c r="Q237" s="156"/>
      <c r="R237" s="25" t="str">
        <f t="shared" si="85"/>
        <v/>
      </c>
      <c r="S237" s="23"/>
      <c r="T237" s="23"/>
      <c r="U237" s="26" t="str">
        <f t="shared" si="78"/>
        <v/>
      </c>
      <c r="V237" s="27"/>
      <c r="W237" s="28" t="str">
        <f t="shared" si="86"/>
        <v/>
      </c>
      <c r="X237" s="28" t="str">
        <f t="shared" si="87"/>
        <v/>
      </c>
      <c r="Y237" s="154"/>
      <c r="Z237" s="50"/>
      <c r="AA237" s="29"/>
      <c r="AB237" s="154"/>
      <c r="AC237" s="52" t="str">
        <f t="shared" si="88"/>
        <v/>
      </c>
      <c r="AD237" s="30" t="str">
        <f t="shared" si="89"/>
        <v/>
      </c>
      <c r="AE237" s="154"/>
      <c r="AF237" s="60" t="str">
        <f t="shared" si="90"/>
        <v/>
      </c>
      <c r="AG237" s="205"/>
      <c r="AH237" s="151"/>
      <c r="AI237" s="22"/>
      <c r="AJ237" s="62"/>
      <c r="AK237" s="186"/>
      <c r="AL237" s="187"/>
      <c r="AM237" s="186"/>
      <c r="AN237" s="184"/>
      <c r="AO237" s="135"/>
      <c r="AQ237" s="148">
        <f t="shared" si="91"/>
        <v>0</v>
      </c>
      <c r="AR237" s="148">
        <f t="shared" si="92"/>
        <v>0</v>
      </c>
      <c r="AS237" s="148">
        <f t="shared" si="93"/>
        <v>0</v>
      </c>
      <c r="AT237" s="148">
        <f t="shared" si="79"/>
        <v>0</v>
      </c>
      <c r="AU237" s="148" t="b">
        <f t="shared" si="94"/>
        <v>0</v>
      </c>
      <c r="AV237" s="148" t="b">
        <f>AND(F237&gt;=20,F237&lt;=22,J237=※編集不可※選択項目!$E$4)</f>
        <v>0</v>
      </c>
      <c r="AW237" s="148" t="b">
        <f>AND(F237&gt;=40,F237&lt;=49,K237=※編集不可※選択項目!$F$4)</f>
        <v>0</v>
      </c>
      <c r="AX237" s="148">
        <f>IF(AND($C237&lt;&gt;"",AND(AA237&lt;&gt;※編集不可※選択項目!$L$6,AE237="")),1,0)</f>
        <v>0</v>
      </c>
      <c r="AY237" s="148">
        <f>IF(AND($H237&lt;&gt;"",AND(I237=※編集不可※選択項目!$D$4,AG237="")),1,0)</f>
        <v>0</v>
      </c>
      <c r="AZ237" s="148">
        <f t="shared" si="80"/>
        <v>0</v>
      </c>
      <c r="BA237" s="148">
        <f t="shared" si="95"/>
        <v>0</v>
      </c>
      <c r="BB237" s="148">
        <f t="shared" si="96"/>
        <v>0</v>
      </c>
      <c r="BC237" s="148">
        <f t="shared" si="81"/>
        <v>0</v>
      </c>
      <c r="BD237" s="148" t="b">
        <f t="shared" si="97"/>
        <v>1</v>
      </c>
      <c r="BE237" s="148" t="b">
        <f>AND($F237&gt;=20,$F237&lt;=22,$J237&lt;&gt;※編集不可※選択項目!$E$4)</f>
        <v>0</v>
      </c>
      <c r="BF237" s="148" t="b">
        <f>AND($F237&gt;=40,$F237&lt;=49,$K237&lt;&gt;※編集不可※選択項目!$F$4)</f>
        <v>0</v>
      </c>
      <c r="BG237" s="148" t="str">
        <f t="shared" si="98"/>
        <v/>
      </c>
      <c r="BH237" s="8">
        <f t="shared" si="99"/>
        <v>0</v>
      </c>
      <c r="BI237" s="8">
        <f t="shared" si="100"/>
        <v>0</v>
      </c>
    </row>
    <row r="238" spans="1:61" s="4" customFormat="1" ht="34.5" customHeight="1" x14ac:dyDescent="0.15">
      <c r="A238" s="74">
        <f t="shared" si="77"/>
        <v>226</v>
      </c>
      <c r="B238" s="80" t="str">
        <f t="shared" si="82"/>
        <v/>
      </c>
      <c r="C238" s="20"/>
      <c r="D238" s="21" t="str">
        <f t="shared" si="83"/>
        <v/>
      </c>
      <c r="E238" s="21" t="str">
        <f t="shared" si="84"/>
        <v/>
      </c>
      <c r="F238" s="133"/>
      <c r="G238" s="22"/>
      <c r="H238" s="22"/>
      <c r="I238" s="151"/>
      <c r="J238" s="22"/>
      <c r="K238" s="22"/>
      <c r="L238" s="22"/>
      <c r="M238" s="23"/>
      <c r="N238" s="24"/>
      <c r="O238" s="156"/>
      <c r="P238" s="24"/>
      <c r="Q238" s="156"/>
      <c r="R238" s="25" t="str">
        <f t="shared" si="85"/>
        <v/>
      </c>
      <c r="S238" s="23"/>
      <c r="T238" s="23"/>
      <c r="U238" s="26" t="str">
        <f t="shared" si="78"/>
        <v/>
      </c>
      <c r="V238" s="27"/>
      <c r="W238" s="28" t="str">
        <f t="shared" si="86"/>
        <v/>
      </c>
      <c r="X238" s="28" t="str">
        <f t="shared" si="87"/>
        <v/>
      </c>
      <c r="Y238" s="154"/>
      <c r="Z238" s="50"/>
      <c r="AA238" s="29"/>
      <c r="AB238" s="154"/>
      <c r="AC238" s="52" t="str">
        <f t="shared" si="88"/>
        <v/>
      </c>
      <c r="AD238" s="30" t="str">
        <f t="shared" si="89"/>
        <v/>
      </c>
      <c r="AE238" s="154"/>
      <c r="AF238" s="60" t="str">
        <f t="shared" si="90"/>
        <v/>
      </c>
      <c r="AG238" s="205"/>
      <c r="AH238" s="151"/>
      <c r="AI238" s="22"/>
      <c r="AJ238" s="62"/>
      <c r="AK238" s="186"/>
      <c r="AL238" s="187"/>
      <c r="AM238" s="186"/>
      <c r="AN238" s="184"/>
      <c r="AO238" s="135"/>
      <c r="AQ238" s="148">
        <f t="shared" si="91"/>
        <v>0</v>
      </c>
      <c r="AR238" s="148">
        <f t="shared" si="92"/>
        <v>0</v>
      </c>
      <c r="AS238" s="148">
        <f t="shared" si="93"/>
        <v>0</v>
      </c>
      <c r="AT238" s="148">
        <f t="shared" si="79"/>
        <v>0</v>
      </c>
      <c r="AU238" s="148" t="b">
        <f t="shared" si="94"/>
        <v>0</v>
      </c>
      <c r="AV238" s="148" t="b">
        <f>AND(F238&gt;=20,F238&lt;=22,J238=※編集不可※選択項目!$E$4)</f>
        <v>0</v>
      </c>
      <c r="AW238" s="148" t="b">
        <f>AND(F238&gt;=40,F238&lt;=49,K238=※編集不可※選択項目!$F$4)</f>
        <v>0</v>
      </c>
      <c r="AX238" s="148">
        <f>IF(AND($C238&lt;&gt;"",AND(AA238&lt;&gt;※編集不可※選択項目!$L$6,AE238="")),1,0)</f>
        <v>0</v>
      </c>
      <c r="AY238" s="148">
        <f>IF(AND($H238&lt;&gt;"",AND(I238=※編集不可※選択項目!$D$4,AG238="")),1,0)</f>
        <v>0</v>
      </c>
      <c r="AZ238" s="148">
        <f t="shared" si="80"/>
        <v>0</v>
      </c>
      <c r="BA238" s="148">
        <f t="shared" si="95"/>
        <v>0</v>
      </c>
      <c r="BB238" s="148">
        <f t="shared" si="96"/>
        <v>0</v>
      </c>
      <c r="BC238" s="148">
        <f t="shared" si="81"/>
        <v>0</v>
      </c>
      <c r="BD238" s="148" t="b">
        <f t="shared" si="97"/>
        <v>1</v>
      </c>
      <c r="BE238" s="148" t="b">
        <f>AND($F238&gt;=20,$F238&lt;=22,$J238&lt;&gt;※編集不可※選択項目!$E$4)</f>
        <v>0</v>
      </c>
      <c r="BF238" s="148" t="b">
        <f>AND($F238&gt;=40,$F238&lt;=49,$K238&lt;&gt;※編集不可※選択項目!$F$4)</f>
        <v>0</v>
      </c>
      <c r="BG238" s="148" t="str">
        <f t="shared" si="98"/>
        <v/>
      </c>
      <c r="BH238" s="8">
        <f t="shared" si="99"/>
        <v>0</v>
      </c>
      <c r="BI238" s="8">
        <f t="shared" si="100"/>
        <v>0</v>
      </c>
    </row>
    <row r="239" spans="1:61" s="4" customFormat="1" ht="34.5" customHeight="1" x14ac:dyDescent="0.15">
      <c r="A239" s="74">
        <f t="shared" si="77"/>
        <v>227</v>
      </c>
      <c r="B239" s="80" t="str">
        <f t="shared" si="82"/>
        <v/>
      </c>
      <c r="C239" s="20"/>
      <c r="D239" s="21" t="str">
        <f t="shared" si="83"/>
        <v/>
      </c>
      <c r="E239" s="21" t="str">
        <f t="shared" si="84"/>
        <v/>
      </c>
      <c r="F239" s="133"/>
      <c r="G239" s="22"/>
      <c r="H239" s="22"/>
      <c r="I239" s="151"/>
      <c r="J239" s="22"/>
      <c r="K239" s="22"/>
      <c r="L239" s="22"/>
      <c r="M239" s="23"/>
      <c r="N239" s="24"/>
      <c r="O239" s="156"/>
      <c r="P239" s="24"/>
      <c r="Q239" s="156"/>
      <c r="R239" s="25" t="str">
        <f t="shared" si="85"/>
        <v/>
      </c>
      <c r="S239" s="23"/>
      <c r="T239" s="23"/>
      <c r="U239" s="26" t="str">
        <f t="shared" si="78"/>
        <v/>
      </c>
      <c r="V239" s="27"/>
      <c r="W239" s="28" t="str">
        <f t="shared" si="86"/>
        <v/>
      </c>
      <c r="X239" s="28" t="str">
        <f t="shared" si="87"/>
        <v/>
      </c>
      <c r="Y239" s="154"/>
      <c r="Z239" s="50"/>
      <c r="AA239" s="29"/>
      <c r="AB239" s="154"/>
      <c r="AC239" s="52" t="str">
        <f t="shared" si="88"/>
        <v/>
      </c>
      <c r="AD239" s="30" t="str">
        <f t="shared" si="89"/>
        <v/>
      </c>
      <c r="AE239" s="154"/>
      <c r="AF239" s="60" t="str">
        <f t="shared" si="90"/>
        <v/>
      </c>
      <c r="AG239" s="205"/>
      <c r="AH239" s="151"/>
      <c r="AI239" s="22"/>
      <c r="AJ239" s="62"/>
      <c r="AK239" s="186"/>
      <c r="AL239" s="187"/>
      <c r="AM239" s="186"/>
      <c r="AN239" s="184"/>
      <c r="AO239" s="135"/>
      <c r="AQ239" s="148">
        <f t="shared" si="91"/>
        <v>0</v>
      </c>
      <c r="AR239" s="148">
        <f t="shared" si="92"/>
        <v>0</v>
      </c>
      <c r="AS239" s="148">
        <f t="shared" si="93"/>
        <v>0</v>
      </c>
      <c r="AT239" s="148">
        <f t="shared" si="79"/>
        <v>0</v>
      </c>
      <c r="AU239" s="148" t="b">
        <f t="shared" si="94"/>
        <v>0</v>
      </c>
      <c r="AV239" s="148" t="b">
        <f>AND(F239&gt;=20,F239&lt;=22,J239=※編集不可※選択項目!$E$4)</f>
        <v>0</v>
      </c>
      <c r="AW239" s="148" t="b">
        <f>AND(F239&gt;=40,F239&lt;=49,K239=※編集不可※選択項目!$F$4)</f>
        <v>0</v>
      </c>
      <c r="AX239" s="148">
        <f>IF(AND($C239&lt;&gt;"",AND(AA239&lt;&gt;※編集不可※選択項目!$L$6,AE239="")),1,0)</f>
        <v>0</v>
      </c>
      <c r="AY239" s="148">
        <f>IF(AND($H239&lt;&gt;"",AND(I239=※編集不可※選択項目!$D$4,AG239="")),1,0)</f>
        <v>0</v>
      </c>
      <c r="AZ239" s="148">
        <f t="shared" si="80"/>
        <v>0</v>
      </c>
      <c r="BA239" s="148">
        <f t="shared" si="95"/>
        <v>0</v>
      </c>
      <c r="BB239" s="148">
        <f t="shared" si="96"/>
        <v>0</v>
      </c>
      <c r="BC239" s="148">
        <f t="shared" si="81"/>
        <v>0</v>
      </c>
      <c r="BD239" s="148" t="b">
        <f t="shared" si="97"/>
        <v>1</v>
      </c>
      <c r="BE239" s="148" t="b">
        <f>AND($F239&gt;=20,$F239&lt;=22,$J239&lt;&gt;※編集不可※選択項目!$E$4)</f>
        <v>0</v>
      </c>
      <c r="BF239" s="148" t="b">
        <f>AND($F239&gt;=40,$F239&lt;=49,$K239&lt;&gt;※編集不可※選択項目!$F$4)</f>
        <v>0</v>
      </c>
      <c r="BG239" s="148" t="str">
        <f t="shared" si="98"/>
        <v/>
      </c>
      <c r="BH239" s="8">
        <f t="shared" si="99"/>
        <v>0</v>
      </c>
      <c r="BI239" s="8">
        <f t="shared" si="100"/>
        <v>0</v>
      </c>
    </row>
    <row r="240" spans="1:61" s="4" customFormat="1" ht="34.5" customHeight="1" x14ac:dyDescent="0.15">
      <c r="A240" s="74">
        <f t="shared" si="77"/>
        <v>228</v>
      </c>
      <c r="B240" s="80" t="str">
        <f t="shared" si="82"/>
        <v/>
      </c>
      <c r="C240" s="20"/>
      <c r="D240" s="21" t="str">
        <f t="shared" si="83"/>
        <v/>
      </c>
      <c r="E240" s="21" t="str">
        <f t="shared" si="84"/>
        <v/>
      </c>
      <c r="F240" s="133"/>
      <c r="G240" s="22"/>
      <c r="H240" s="22"/>
      <c r="I240" s="151"/>
      <c r="J240" s="22"/>
      <c r="K240" s="22"/>
      <c r="L240" s="22"/>
      <c r="M240" s="23"/>
      <c r="N240" s="24"/>
      <c r="O240" s="156"/>
      <c r="P240" s="24"/>
      <c r="Q240" s="156"/>
      <c r="R240" s="25" t="str">
        <f t="shared" si="85"/>
        <v/>
      </c>
      <c r="S240" s="23"/>
      <c r="T240" s="23"/>
      <c r="U240" s="26" t="str">
        <f t="shared" si="78"/>
        <v/>
      </c>
      <c r="V240" s="27"/>
      <c r="W240" s="28" t="str">
        <f t="shared" si="86"/>
        <v/>
      </c>
      <c r="X240" s="28" t="str">
        <f t="shared" si="87"/>
        <v/>
      </c>
      <c r="Y240" s="154"/>
      <c r="Z240" s="50"/>
      <c r="AA240" s="29"/>
      <c r="AB240" s="154"/>
      <c r="AC240" s="52" t="str">
        <f t="shared" si="88"/>
        <v/>
      </c>
      <c r="AD240" s="30" t="str">
        <f t="shared" si="89"/>
        <v/>
      </c>
      <c r="AE240" s="154"/>
      <c r="AF240" s="60" t="str">
        <f t="shared" si="90"/>
        <v/>
      </c>
      <c r="AG240" s="205"/>
      <c r="AH240" s="151"/>
      <c r="AI240" s="22"/>
      <c r="AJ240" s="62"/>
      <c r="AK240" s="186"/>
      <c r="AL240" s="187"/>
      <c r="AM240" s="186"/>
      <c r="AN240" s="184"/>
      <c r="AO240" s="135"/>
      <c r="AQ240" s="148">
        <f t="shared" si="91"/>
        <v>0</v>
      </c>
      <c r="AR240" s="148">
        <f t="shared" si="92"/>
        <v>0</v>
      </c>
      <c r="AS240" s="148">
        <f t="shared" si="93"/>
        <v>0</v>
      </c>
      <c r="AT240" s="148">
        <f t="shared" si="79"/>
        <v>0</v>
      </c>
      <c r="AU240" s="148" t="b">
        <f t="shared" si="94"/>
        <v>0</v>
      </c>
      <c r="AV240" s="148" t="b">
        <f>AND(F240&gt;=20,F240&lt;=22,J240=※編集不可※選択項目!$E$4)</f>
        <v>0</v>
      </c>
      <c r="AW240" s="148" t="b">
        <f>AND(F240&gt;=40,F240&lt;=49,K240=※編集不可※選択項目!$F$4)</f>
        <v>0</v>
      </c>
      <c r="AX240" s="148">
        <f>IF(AND($C240&lt;&gt;"",AND(AA240&lt;&gt;※編集不可※選択項目!$L$6,AE240="")),1,0)</f>
        <v>0</v>
      </c>
      <c r="AY240" s="148">
        <f>IF(AND($H240&lt;&gt;"",AND(I240=※編集不可※選択項目!$D$4,AG240="")),1,0)</f>
        <v>0</v>
      </c>
      <c r="AZ240" s="148">
        <f t="shared" si="80"/>
        <v>0</v>
      </c>
      <c r="BA240" s="148">
        <f t="shared" si="95"/>
        <v>0</v>
      </c>
      <c r="BB240" s="148">
        <f t="shared" si="96"/>
        <v>0</v>
      </c>
      <c r="BC240" s="148">
        <f t="shared" si="81"/>
        <v>0</v>
      </c>
      <c r="BD240" s="148" t="b">
        <f t="shared" si="97"/>
        <v>1</v>
      </c>
      <c r="BE240" s="148" t="b">
        <f>AND($F240&gt;=20,$F240&lt;=22,$J240&lt;&gt;※編集不可※選択項目!$E$4)</f>
        <v>0</v>
      </c>
      <c r="BF240" s="148" t="b">
        <f>AND($F240&gt;=40,$F240&lt;=49,$K240&lt;&gt;※編集不可※選択項目!$F$4)</f>
        <v>0</v>
      </c>
      <c r="BG240" s="148" t="str">
        <f t="shared" si="98"/>
        <v/>
      </c>
      <c r="BH240" s="8">
        <f t="shared" si="99"/>
        <v>0</v>
      </c>
      <c r="BI240" s="8">
        <f t="shared" si="100"/>
        <v>0</v>
      </c>
    </row>
    <row r="241" spans="1:61" s="4" customFormat="1" ht="34.5" customHeight="1" x14ac:dyDescent="0.15">
      <c r="A241" s="74">
        <f t="shared" si="77"/>
        <v>229</v>
      </c>
      <c r="B241" s="80" t="str">
        <f t="shared" si="82"/>
        <v/>
      </c>
      <c r="C241" s="20"/>
      <c r="D241" s="21" t="str">
        <f t="shared" si="83"/>
        <v/>
      </c>
      <c r="E241" s="21" t="str">
        <f t="shared" si="84"/>
        <v/>
      </c>
      <c r="F241" s="133"/>
      <c r="G241" s="22"/>
      <c r="H241" s="22"/>
      <c r="I241" s="151"/>
      <c r="J241" s="22"/>
      <c r="K241" s="22"/>
      <c r="L241" s="22"/>
      <c r="M241" s="23"/>
      <c r="N241" s="24"/>
      <c r="O241" s="156"/>
      <c r="P241" s="24"/>
      <c r="Q241" s="156"/>
      <c r="R241" s="25" t="str">
        <f t="shared" si="85"/>
        <v/>
      </c>
      <c r="S241" s="23"/>
      <c r="T241" s="23"/>
      <c r="U241" s="26" t="str">
        <f t="shared" si="78"/>
        <v/>
      </c>
      <c r="V241" s="27"/>
      <c r="W241" s="28" t="str">
        <f t="shared" si="86"/>
        <v/>
      </c>
      <c r="X241" s="28" t="str">
        <f t="shared" si="87"/>
        <v/>
      </c>
      <c r="Y241" s="154"/>
      <c r="Z241" s="50"/>
      <c r="AA241" s="29"/>
      <c r="AB241" s="154"/>
      <c r="AC241" s="52" t="str">
        <f t="shared" si="88"/>
        <v/>
      </c>
      <c r="AD241" s="30" t="str">
        <f t="shared" si="89"/>
        <v/>
      </c>
      <c r="AE241" s="154"/>
      <c r="AF241" s="60" t="str">
        <f t="shared" si="90"/>
        <v/>
      </c>
      <c r="AG241" s="205"/>
      <c r="AH241" s="151"/>
      <c r="AI241" s="22"/>
      <c r="AJ241" s="62"/>
      <c r="AK241" s="186"/>
      <c r="AL241" s="187"/>
      <c r="AM241" s="186"/>
      <c r="AN241" s="184"/>
      <c r="AO241" s="135"/>
      <c r="AQ241" s="148">
        <f t="shared" si="91"/>
        <v>0</v>
      </c>
      <c r="AR241" s="148">
        <f t="shared" si="92"/>
        <v>0</v>
      </c>
      <c r="AS241" s="148">
        <f t="shared" si="93"/>
        <v>0</v>
      </c>
      <c r="AT241" s="148">
        <f t="shared" si="79"/>
        <v>0</v>
      </c>
      <c r="AU241" s="148" t="b">
        <f t="shared" si="94"/>
        <v>0</v>
      </c>
      <c r="AV241" s="148" t="b">
        <f>AND(F241&gt;=20,F241&lt;=22,J241=※編集不可※選択項目!$E$4)</f>
        <v>0</v>
      </c>
      <c r="AW241" s="148" t="b">
        <f>AND(F241&gt;=40,F241&lt;=49,K241=※編集不可※選択項目!$F$4)</f>
        <v>0</v>
      </c>
      <c r="AX241" s="148">
        <f>IF(AND($C241&lt;&gt;"",AND(AA241&lt;&gt;※編集不可※選択項目!$L$6,AE241="")),1,0)</f>
        <v>0</v>
      </c>
      <c r="AY241" s="148">
        <f>IF(AND($H241&lt;&gt;"",AND(I241=※編集不可※選択項目!$D$4,AG241="")),1,0)</f>
        <v>0</v>
      </c>
      <c r="AZ241" s="148">
        <f t="shared" si="80"/>
        <v>0</v>
      </c>
      <c r="BA241" s="148">
        <f t="shared" si="95"/>
        <v>0</v>
      </c>
      <c r="BB241" s="148">
        <f t="shared" si="96"/>
        <v>0</v>
      </c>
      <c r="BC241" s="148">
        <f t="shared" si="81"/>
        <v>0</v>
      </c>
      <c r="BD241" s="148" t="b">
        <f t="shared" si="97"/>
        <v>1</v>
      </c>
      <c r="BE241" s="148" t="b">
        <f>AND($F241&gt;=20,$F241&lt;=22,$J241&lt;&gt;※編集不可※選択項目!$E$4)</f>
        <v>0</v>
      </c>
      <c r="BF241" s="148" t="b">
        <f>AND($F241&gt;=40,$F241&lt;=49,$K241&lt;&gt;※編集不可※選択項目!$F$4)</f>
        <v>0</v>
      </c>
      <c r="BG241" s="148" t="str">
        <f t="shared" si="98"/>
        <v/>
      </c>
      <c r="BH241" s="8">
        <f t="shared" si="99"/>
        <v>0</v>
      </c>
      <c r="BI241" s="8">
        <f t="shared" si="100"/>
        <v>0</v>
      </c>
    </row>
    <row r="242" spans="1:61" s="4" customFormat="1" ht="34.5" customHeight="1" x14ac:dyDescent="0.15">
      <c r="A242" s="74">
        <f t="shared" si="77"/>
        <v>230</v>
      </c>
      <c r="B242" s="80" t="str">
        <f t="shared" si="82"/>
        <v/>
      </c>
      <c r="C242" s="20"/>
      <c r="D242" s="21" t="str">
        <f t="shared" si="83"/>
        <v/>
      </c>
      <c r="E242" s="21" t="str">
        <f t="shared" si="84"/>
        <v/>
      </c>
      <c r="F242" s="133"/>
      <c r="G242" s="22"/>
      <c r="H242" s="22"/>
      <c r="I242" s="151"/>
      <c r="J242" s="22"/>
      <c r="K242" s="22"/>
      <c r="L242" s="22"/>
      <c r="M242" s="23"/>
      <c r="N242" s="24"/>
      <c r="O242" s="156"/>
      <c r="P242" s="24"/>
      <c r="Q242" s="156"/>
      <c r="R242" s="25" t="str">
        <f t="shared" si="85"/>
        <v/>
      </c>
      <c r="S242" s="23"/>
      <c r="T242" s="23"/>
      <c r="U242" s="26" t="str">
        <f t="shared" si="78"/>
        <v/>
      </c>
      <c r="V242" s="27"/>
      <c r="W242" s="28" t="str">
        <f t="shared" si="86"/>
        <v/>
      </c>
      <c r="X242" s="28" t="str">
        <f t="shared" si="87"/>
        <v/>
      </c>
      <c r="Y242" s="154"/>
      <c r="Z242" s="50"/>
      <c r="AA242" s="29"/>
      <c r="AB242" s="154"/>
      <c r="AC242" s="52" t="str">
        <f t="shared" si="88"/>
        <v/>
      </c>
      <c r="AD242" s="30" t="str">
        <f t="shared" si="89"/>
        <v/>
      </c>
      <c r="AE242" s="154"/>
      <c r="AF242" s="60" t="str">
        <f t="shared" si="90"/>
        <v/>
      </c>
      <c r="AG242" s="205"/>
      <c r="AH242" s="151"/>
      <c r="AI242" s="22"/>
      <c r="AJ242" s="62"/>
      <c r="AK242" s="186"/>
      <c r="AL242" s="187"/>
      <c r="AM242" s="186"/>
      <c r="AN242" s="184"/>
      <c r="AO242" s="135"/>
      <c r="AQ242" s="148">
        <f t="shared" si="91"/>
        <v>0</v>
      </c>
      <c r="AR242" s="148">
        <f t="shared" si="92"/>
        <v>0</v>
      </c>
      <c r="AS242" s="148">
        <f t="shared" si="93"/>
        <v>0</v>
      </c>
      <c r="AT242" s="148">
        <f t="shared" si="79"/>
        <v>0</v>
      </c>
      <c r="AU242" s="148" t="b">
        <f t="shared" si="94"/>
        <v>0</v>
      </c>
      <c r="AV242" s="148" t="b">
        <f>AND(F242&gt;=20,F242&lt;=22,J242=※編集不可※選択項目!$E$4)</f>
        <v>0</v>
      </c>
      <c r="AW242" s="148" t="b">
        <f>AND(F242&gt;=40,F242&lt;=49,K242=※編集不可※選択項目!$F$4)</f>
        <v>0</v>
      </c>
      <c r="AX242" s="148">
        <f>IF(AND($C242&lt;&gt;"",AND(AA242&lt;&gt;※編集不可※選択項目!$L$6,AE242="")),1,0)</f>
        <v>0</v>
      </c>
      <c r="AY242" s="148">
        <f>IF(AND($H242&lt;&gt;"",AND(I242=※編集不可※選択項目!$D$4,AG242="")),1,0)</f>
        <v>0</v>
      </c>
      <c r="AZ242" s="148">
        <f t="shared" si="80"/>
        <v>0</v>
      </c>
      <c r="BA242" s="148">
        <f t="shared" si="95"/>
        <v>0</v>
      </c>
      <c r="BB242" s="148">
        <f t="shared" si="96"/>
        <v>0</v>
      </c>
      <c r="BC242" s="148">
        <f t="shared" si="81"/>
        <v>0</v>
      </c>
      <c r="BD242" s="148" t="b">
        <f t="shared" si="97"/>
        <v>1</v>
      </c>
      <c r="BE242" s="148" t="b">
        <f>AND($F242&gt;=20,$F242&lt;=22,$J242&lt;&gt;※編集不可※選択項目!$E$4)</f>
        <v>0</v>
      </c>
      <c r="BF242" s="148" t="b">
        <f>AND($F242&gt;=40,$F242&lt;=49,$K242&lt;&gt;※編集不可※選択項目!$F$4)</f>
        <v>0</v>
      </c>
      <c r="BG242" s="148" t="str">
        <f t="shared" si="98"/>
        <v/>
      </c>
      <c r="BH242" s="8">
        <f t="shared" si="99"/>
        <v>0</v>
      </c>
      <c r="BI242" s="8">
        <f t="shared" si="100"/>
        <v>0</v>
      </c>
    </row>
    <row r="243" spans="1:61" s="4" customFormat="1" ht="34.5" customHeight="1" x14ac:dyDescent="0.15">
      <c r="A243" s="74">
        <f t="shared" si="77"/>
        <v>231</v>
      </c>
      <c r="B243" s="80" t="str">
        <f t="shared" si="82"/>
        <v/>
      </c>
      <c r="C243" s="20"/>
      <c r="D243" s="21" t="str">
        <f t="shared" si="83"/>
        <v/>
      </c>
      <c r="E243" s="21" t="str">
        <f t="shared" si="84"/>
        <v/>
      </c>
      <c r="F243" s="133"/>
      <c r="G243" s="22"/>
      <c r="H243" s="22"/>
      <c r="I243" s="151"/>
      <c r="J243" s="22"/>
      <c r="K243" s="22"/>
      <c r="L243" s="22"/>
      <c r="M243" s="23"/>
      <c r="N243" s="24"/>
      <c r="O243" s="156"/>
      <c r="P243" s="24"/>
      <c r="Q243" s="156"/>
      <c r="R243" s="25" t="str">
        <f t="shared" si="85"/>
        <v/>
      </c>
      <c r="S243" s="23"/>
      <c r="T243" s="23"/>
      <c r="U243" s="26" t="str">
        <f t="shared" si="78"/>
        <v/>
      </c>
      <c r="V243" s="27"/>
      <c r="W243" s="28" t="str">
        <f t="shared" si="86"/>
        <v/>
      </c>
      <c r="X243" s="28" t="str">
        <f t="shared" si="87"/>
        <v/>
      </c>
      <c r="Y243" s="154"/>
      <c r="Z243" s="50"/>
      <c r="AA243" s="29"/>
      <c r="AB243" s="154"/>
      <c r="AC243" s="52" t="str">
        <f t="shared" si="88"/>
        <v/>
      </c>
      <c r="AD243" s="30" t="str">
        <f t="shared" si="89"/>
        <v/>
      </c>
      <c r="AE243" s="154"/>
      <c r="AF243" s="60" t="str">
        <f t="shared" si="90"/>
        <v/>
      </c>
      <c r="AG243" s="205"/>
      <c r="AH243" s="151"/>
      <c r="AI243" s="22"/>
      <c r="AJ243" s="62"/>
      <c r="AK243" s="186"/>
      <c r="AL243" s="187"/>
      <c r="AM243" s="186"/>
      <c r="AN243" s="184"/>
      <c r="AO243" s="135"/>
      <c r="AQ243" s="148">
        <f t="shared" si="91"/>
        <v>0</v>
      </c>
      <c r="AR243" s="148">
        <f t="shared" si="92"/>
        <v>0</v>
      </c>
      <c r="AS243" s="148">
        <f t="shared" si="93"/>
        <v>0</v>
      </c>
      <c r="AT243" s="148">
        <f t="shared" si="79"/>
        <v>0</v>
      </c>
      <c r="AU243" s="148" t="b">
        <f t="shared" si="94"/>
        <v>0</v>
      </c>
      <c r="AV243" s="148" t="b">
        <f>AND(F243&gt;=20,F243&lt;=22,J243=※編集不可※選択項目!$E$4)</f>
        <v>0</v>
      </c>
      <c r="AW243" s="148" t="b">
        <f>AND(F243&gt;=40,F243&lt;=49,K243=※編集不可※選択項目!$F$4)</f>
        <v>0</v>
      </c>
      <c r="AX243" s="148">
        <f>IF(AND($C243&lt;&gt;"",AND(AA243&lt;&gt;※編集不可※選択項目!$L$6,AE243="")),1,0)</f>
        <v>0</v>
      </c>
      <c r="AY243" s="148">
        <f>IF(AND($H243&lt;&gt;"",AND(I243=※編集不可※選択項目!$D$4,AG243="")),1,0)</f>
        <v>0</v>
      </c>
      <c r="AZ243" s="148">
        <f t="shared" si="80"/>
        <v>0</v>
      </c>
      <c r="BA243" s="148">
        <f t="shared" si="95"/>
        <v>0</v>
      </c>
      <c r="BB243" s="148">
        <f t="shared" si="96"/>
        <v>0</v>
      </c>
      <c r="BC243" s="148">
        <f t="shared" si="81"/>
        <v>0</v>
      </c>
      <c r="BD243" s="148" t="b">
        <f t="shared" si="97"/>
        <v>1</v>
      </c>
      <c r="BE243" s="148" t="b">
        <f>AND($F243&gt;=20,$F243&lt;=22,$J243&lt;&gt;※編集不可※選択項目!$E$4)</f>
        <v>0</v>
      </c>
      <c r="BF243" s="148" t="b">
        <f>AND($F243&gt;=40,$F243&lt;=49,$K243&lt;&gt;※編集不可※選択項目!$F$4)</f>
        <v>0</v>
      </c>
      <c r="BG243" s="148" t="str">
        <f t="shared" si="98"/>
        <v/>
      </c>
      <c r="BH243" s="8">
        <f t="shared" si="99"/>
        <v>0</v>
      </c>
      <c r="BI243" s="8">
        <f t="shared" si="100"/>
        <v>0</v>
      </c>
    </row>
    <row r="244" spans="1:61" s="4" customFormat="1" ht="34.5" customHeight="1" x14ac:dyDescent="0.15">
      <c r="A244" s="74">
        <f t="shared" si="77"/>
        <v>232</v>
      </c>
      <c r="B244" s="80" t="str">
        <f t="shared" si="82"/>
        <v/>
      </c>
      <c r="C244" s="20"/>
      <c r="D244" s="21" t="str">
        <f t="shared" si="83"/>
        <v/>
      </c>
      <c r="E244" s="21" t="str">
        <f t="shared" si="84"/>
        <v/>
      </c>
      <c r="F244" s="133"/>
      <c r="G244" s="22"/>
      <c r="H244" s="22"/>
      <c r="I244" s="151"/>
      <c r="J244" s="22"/>
      <c r="K244" s="22"/>
      <c r="L244" s="22"/>
      <c r="M244" s="23"/>
      <c r="N244" s="24"/>
      <c r="O244" s="156"/>
      <c r="P244" s="24"/>
      <c r="Q244" s="156"/>
      <c r="R244" s="25" t="str">
        <f t="shared" si="85"/>
        <v/>
      </c>
      <c r="S244" s="23"/>
      <c r="T244" s="23"/>
      <c r="U244" s="26" t="str">
        <f t="shared" si="78"/>
        <v/>
      </c>
      <c r="V244" s="27"/>
      <c r="W244" s="28" t="str">
        <f t="shared" si="86"/>
        <v/>
      </c>
      <c r="X244" s="28" t="str">
        <f t="shared" si="87"/>
        <v/>
      </c>
      <c r="Y244" s="154"/>
      <c r="Z244" s="50"/>
      <c r="AA244" s="29"/>
      <c r="AB244" s="154"/>
      <c r="AC244" s="52" t="str">
        <f t="shared" si="88"/>
        <v/>
      </c>
      <c r="AD244" s="30" t="str">
        <f t="shared" si="89"/>
        <v/>
      </c>
      <c r="AE244" s="154"/>
      <c r="AF244" s="60" t="str">
        <f t="shared" si="90"/>
        <v/>
      </c>
      <c r="AG244" s="205"/>
      <c r="AH244" s="151"/>
      <c r="AI244" s="22"/>
      <c r="AJ244" s="62"/>
      <c r="AK244" s="186"/>
      <c r="AL244" s="187"/>
      <c r="AM244" s="186"/>
      <c r="AN244" s="184"/>
      <c r="AO244" s="135"/>
      <c r="AQ244" s="148">
        <f t="shared" si="91"/>
        <v>0</v>
      </c>
      <c r="AR244" s="148">
        <f t="shared" si="92"/>
        <v>0</v>
      </c>
      <c r="AS244" s="148">
        <f t="shared" si="93"/>
        <v>0</v>
      </c>
      <c r="AT244" s="148">
        <f t="shared" si="79"/>
        <v>0</v>
      </c>
      <c r="AU244" s="148" t="b">
        <f t="shared" si="94"/>
        <v>0</v>
      </c>
      <c r="AV244" s="148" t="b">
        <f>AND(F244&gt;=20,F244&lt;=22,J244=※編集不可※選択項目!$E$4)</f>
        <v>0</v>
      </c>
      <c r="AW244" s="148" t="b">
        <f>AND(F244&gt;=40,F244&lt;=49,K244=※編集不可※選択項目!$F$4)</f>
        <v>0</v>
      </c>
      <c r="AX244" s="148">
        <f>IF(AND($C244&lt;&gt;"",AND(AA244&lt;&gt;※編集不可※選択項目!$L$6,AE244="")),1,0)</f>
        <v>0</v>
      </c>
      <c r="AY244" s="148">
        <f>IF(AND($H244&lt;&gt;"",AND(I244=※編集不可※選択項目!$D$4,AG244="")),1,0)</f>
        <v>0</v>
      </c>
      <c r="AZ244" s="148">
        <f t="shared" si="80"/>
        <v>0</v>
      </c>
      <c r="BA244" s="148">
        <f t="shared" si="95"/>
        <v>0</v>
      </c>
      <c r="BB244" s="148">
        <f t="shared" si="96"/>
        <v>0</v>
      </c>
      <c r="BC244" s="148">
        <f t="shared" si="81"/>
        <v>0</v>
      </c>
      <c r="BD244" s="148" t="b">
        <f t="shared" si="97"/>
        <v>1</v>
      </c>
      <c r="BE244" s="148" t="b">
        <f>AND($F244&gt;=20,$F244&lt;=22,$J244&lt;&gt;※編集不可※選択項目!$E$4)</f>
        <v>0</v>
      </c>
      <c r="BF244" s="148" t="b">
        <f>AND($F244&gt;=40,$F244&lt;=49,$K244&lt;&gt;※編集不可※選択項目!$F$4)</f>
        <v>0</v>
      </c>
      <c r="BG244" s="148" t="str">
        <f t="shared" si="98"/>
        <v/>
      </c>
      <c r="BH244" s="8">
        <f t="shared" si="99"/>
        <v>0</v>
      </c>
      <c r="BI244" s="8">
        <f t="shared" si="100"/>
        <v>0</v>
      </c>
    </row>
    <row r="245" spans="1:61" s="4" customFormat="1" ht="34.5" customHeight="1" x14ac:dyDescent="0.15">
      <c r="A245" s="74">
        <f t="shared" si="77"/>
        <v>233</v>
      </c>
      <c r="B245" s="80" t="str">
        <f t="shared" si="82"/>
        <v/>
      </c>
      <c r="C245" s="20"/>
      <c r="D245" s="21" t="str">
        <f t="shared" si="83"/>
        <v/>
      </c>
      <c r="E245" s="21" t="str">
        <f t="shared" si="84"/>
        <v/>
      </c>
      <c r="F245" s="133"/>
      <c r="G245" s="22"/>
      <c r="H245" s="22"/>
      <c r="I245" s="151"/>
      <c r="J245" s="22"/>
      <c r="K245" s="22"/>
      <c r="L245" s="22"/>
      <c r="M245" s="23"/>
      <c r="N245" s="24"/>
      <c r="O245" s="156"/>
      <c r="P245" s="24"/>
      <c r="Q245" s="156"/>
      <c r="R245" s="25" t="str">
        <f t="shared" si="85"/>
        <v/>
      </c>
      <c r="S245" s="23"/>
      <c r="T245" s="23"/>
      <c r="U245" s="26" t="str">
        <f t="shared" si="78"/>
        <v/>
      </c>
      <c r="V245" s="27"/>
      <c r="W245" s="28" t="str">
        <f t="shared" si="86"/>
        <v/>
      </c>
      <c r="X245" s="28" t="str">
        <f t="shared" si="87"/>
        <v/>
      </c>
      <c r="Y245" s="154"/>
      <c r="Z245" s="50"/>
      <c r="AA245" s="29"/>
      <c r="AB245" s="154"/>
      <c r="AC245" s="52" t="str">
        <f t="shared" si="88"/>
        <v/>
      </c>
      <c r="AD245" s="30" t="str">
        <f t="shared" si="89"/>
        <v/>
      </c>
      <c r="AE245" s="154"/>
      <c r="AF245" s="60" t="str">
        <f t="shared" si="90"/>
        <v/>
      </c>
      <c r="AG245" s="205"/>
      <c r="AH245" s="151"/>
      <c r="AI245" s="22"/>
      <c r="AJ245" s="62"/>
      <c r="AK245" s="186"/>
      <c r="AL245" s="187"/>
      <c r="AM245" s="186"/>
      <c r="AN245" s="184"/>
      <c r="AO245" s="135"/>
      <c r="AQ245" s="148">
        <f t="shared" si="91"/>
        <v>0</v>
      </c>
      <c r="AR245" s="148">
        <f t="shared" si="92"/>
        <v>0</v>
      </c>
      <c r="AS245" s="148">
        <f t="shared" si="93"/>
        <v>0</v>
      </c>
      <c r="AT245" s="148">
        <f t="shared" si="79"/>
        <v>0</v>
      </c>
      <c r="AU245" s="148" t="b">
        <f t="shared" si="94"/>
        <v>0</v>
      </c>
      <c r="AV245" s="148" t="b">
        <f>AND(F245&gt;=20,F245&lt;=22,J245=※編集不可※選択項目!$E$4)</f>
        <v>0</v>
      </c>
      <c r="AW245" s="148" t="b">
        <f>AND(F245&gt;=40,F245&lt;=49,K245=※編集不可※選択項目!$F$4)</f>
        <v>0</v>
      </c>
      <c r="AX245" s="148">
        <f>IF(AND($C245&lt;&gt;"",AND(AA245&lt;&gt;※編集不可※選択項目!$L$6,AE245="")),1,0)</f>
        <v>0</v>
      </c>
      <c r="AY245" s="148">
        <f>IF(AND($H245&lt;&gt;"",AND(I245=※編集不可※選択項目!$D$4,AG245="")),1,0)</f>
        <v>0</v>
      </c>
      <c r="AZ245" s="148">
        <f t="shared" si="80"/>
        <v>0</v>
      </c>
      <c r="BA245" s="148">
        <f t="shared" si="95"/>
        <v>0</v>
      </c>
      <c r="BB245" s="148">
        <f t="shared" si="96"/>
        <v>0</v>
      </c>
      <c r="BC245" s="148">
        <f t="shared" si="81"/>
        <v>0</v>
      </c>
      <c r="BD245" s="148" t="b">
        <f t="shared" si="97"/>
        <v>1</v>
      </c>
      <c r="BE245" s="148" t="b">
        <f>AND($F245&gt;=20,$F245&lt;=22,$J245&lt;&gt;※編集不可※選択項目!$E$4)</f>
        <v>0</v>
      </c>
      <c r="BF245" s="148" t="b">
        <f>AND($F245&gt;=40,$F245&lt;=49,$K245&lt;&gt;※編集不可※選択項目!$F$4)</f>
        <v>0</v>
      </c>
      <c r="BG245" s="148" t="str">
        <f t="shared" si="98"/>
        <v/>
      </c>
      <c r="BH245" s="8">
        <f t="shared" si="99"/>
        <v>0</v>
      </c>
      <c r="BI245" s="8">
        <f t="shared" si="100"/>
        <v>0</v>
      </c>
    </row>
    <row r="246" spans="1:61" s="4" customFormat="1" ht="34.5" customHeight="1" x14ac:dyDescent="0.15">
      <c r="A246" s="74">
        <f t="shared" si="77"/>
        <v>234</v>
      </c>
      <c r="B246" s="80" t="str">
        <f t="shared" si="82"/>
        <v/>
      </c>
      <c r="C246" s="20"/>
      <c r="D246" s="21" t="str">
        <f t="shared" si="83"/>
        <v/>
      </c>
      <c r="E246" s="21" t="str">
        <f t="shared" si="84"/>
        <v/>
      </c>
      <c r="F246" s="133"/>
      <c r="G246" s="22"/>
      <c r="H246" s="22"/>
      <c r="I246" s="151"/>
      <c r="J246" s="22"/>
      <c r="K246" s="22"/>
      <c r="L246" s="22"/>
      <c r="M246" s="23"/>
      <c r="N246" s="24"/>
      <c r="O246" s="156"/>
      <c r="P246" s="24"/>
      <c r="Q246" s="156"/>
      <c r="R246" s="25" t="str">
        <f t="shared" si="85"/>
        <v/>
      </c>
      <c r="S246" s="23"/>
      <c r="T246" s="23"/>
      <c r="U246" s="26" t="str">
        <f t="shared" si="78"/>
        <v/>
      </c>
      <c r="V246" s="27"/>
      <c r="W246" s="28" t="str">
        <f t="shared" si="86"/>
        <v/>
      </c>
      <c r="X246" s="28" t="str">
        <f t="shared" si="87"/>
        <v/>
      </c>
      <c r="Y246" s="154"/>
      <c r="Z246" s="50"/>
      <c r="AA246" s="29"/>
      <c r="AB246" s="154"/>
      <c r="AC246" s="52" t="str">
        <f t="shared" si="88"/>
        <v/>
      </c>
      <c r="AD246" s="30" t="str">
        <f t="shared" si="89"/>
        <v/>
      </c>
      <c r="AE246" s="154"/>
      <c r="AF246" s="60" t="str">
        <f t="shared" si="90"/>
        <v/>
      </c>
      <c r="AG246" s="205"/>
      <c r="AH246" s="151"/>
      <c r="AI246" s="22"/>
      <c r="AJ246" s="62"/>
      <c r="AK246" s="186"/>
      <c r="AL246" s="187"/>
      <c r="AM246" s="186"/>
      <c r="AN246" s="184"/>
      <c r="AO246" s="135"/>
      <c r="AQ246" s="148">
        <f t="shared" si="91"/>
        <v>0</v>
      </c>
      <c r="AR246" s="148">
        <f t="shared" si="92"/>
        <v>0</v>
      </c>
      <c r="AS246" s="148">
        <f t="shared" si="93"/>
        <v>0</v>
      </c>
      <c r="AT246" s="148">
        <f t="shared" si="79"/>
        <v>0</v>
      </c>
      <c r="AU246" s="148" t="b">
        <f t="shared" si="94"/>
        <v>0</v>
      </c>
      <c r="AV246" s="148" t="b">
        <f>AND(F246&gt;=20,F246&lt;=22,J246=※編集不可※選択項目!$E$4)</f>
        <v>0</v>
      </c>
      <c r="AW246" s="148" t="b">
        <f>AND(F246&gt;=40,F246&lt;=49,K246=※編集不可※選択項目!$F$4)</f>
        <v>0</v>
      </c>
      <c r="AX246" s="148">
        <f>IF(AND($C246&lt;&gt;"",AND(AA246&lt;&gt;※編集不可※選択項目!$L$6,AE246="")),1,0)</f>
        <v>0</v>
      </c>
      <c r="AY246" s="148">
        <f>IF(AND($H246&lt;&gt;"",AND(I246=※編集不可※選択項目!$D$4,AG246="")),1,0)</f>
        <v>0</v>
      </c>
      <c r="AZ246" s="148">
        <f t="shared" si="80"/>
        <v>0</v>
      </c>
      <c r="BA246" s="148">
        <f t="shared" si="95"/>
        <v>0</v>
      </c>
      <c r="BB246" s="148">
        <f t="shared" si="96"/>
        <v>0</v>
      </c>
      <c r="BC246" s="148">
        <f t="shared" si="81"/>
        <v>0</v>
      </c>
      <c r="BD246" s="148" t="b">
        <f t="shared" si="97"/>
        <v>1</v>
      </c>
      <c r="BE246" s="148" t="b">
        <f>AND($F246&gt;=20,$F246&lt;=22,$J246&lt;&gt;※編集不可※選択項目!$E$4)</f>
        <v>0</v>
      </c>
      <c r="BF246" s="148" t="b">
        <f>AND($F246&gt;=40,$F246&lt;=49,$K246&lt;&gt;※編集不可※選択項目!$F$4)</f>
        <v>0</v>
      </c>
      <c r="BG246" s="148" t="str">
        <f t="shared" si="98"/>
        <v/>
      </c>
      <c r="BH246" s="8">
        <f t="shared" si="99"/>
        <v>0</v>
      </c>
      <c r="BI246" s="8">
        <f t="shared" si="100"/>
        <v>0</v>
      </c>
    </row>
    <row r="247" spans="1:61" s="4" customFormat="1" ht="34.5" customHeight="1" x14ac:dyDescent="0.15">
      <c r="A247" s="74">
        <f t="shared" si="77"/>
        <v>235</v>
      </c>
      <c r="B247" s="80" t="str">
        <f t="shared" si="82"/>
        <v/>
      </c>
      <c r="C247" s="20"/>
      <c r="D247" s="21" t="str">
        <f t="shared" si="83"/>
        <v/>
      </c>
      <c r="E247" s="21" t="str">
        <f t="shared" si="84"/>
        <v/>
      </c>
      <c r="F247" s="133"/>
      <c r="G247" s="22"/>
      <c r="H247" s="22"/>
      <c r="I247" s="151"/>
      <c r="J247" s="22"/>
      <c r="K247" s="22"/>
      <c r="L247" s="22"/>
      <c r="M247" s="23"/>
      <c r="N247" s="24"/>
      <c r="O247" s="156"/>
      <c r="P247" s="24"/>
      <c r="Q247" s="156"/>
      <c r="R247" s="25" t="str">
        <f t="shared" si="85"/>
        <v/>
      </c>
      <c r="S247" s="23"/>
      <c r="T247" s="23"/>
      <c r="U247" s="26" t="str">
        <f t="shared" si="78"/>
        <v/>
      </c>
      <c r="V247" s="27"/>
      <c r="W247" s="28" t="str">
        <f t="shared" si="86"/>
        <v/>
      </c>
      <c r="X247" s="28" t="str">
        <f t="shared" si="87"/>
        <v/>
      </c>
      <c r="Y247" s="154"/>
      <c r="Z247" s="50"/>
      <c r="AA247" s="29"/>
      <c r="AB247" s="154"/>
      <c r="AC247" s="52" t="str">
        <f t="shared" si="88"/>
        <v/>
      </c>
      <c r="AD247" s="30" t="str">
        <f t="shared" si="89"/>
        <v/>
      </c>
      <c r="AE247" s="154"/>
      <c r="AF247" s="60" t="str">
        <f t="shared" si="90"/>
        <v/>
      </c>
      <c r="AG247" s="205"/>
      <c r="AH247" s="151"/>
      <c r="AI247" s="22"/>
      <c r="AJ247" s="62"/>
      <c r="AK247" s="186"/>
      <c r="AL247" s="187"/>
      <c r="AM247" s="186"/>
      <c r="AN247" s="184"/>
      <c r="AO247" s="135"/>
      <c r="AQ247" s="148">
        <f t="shared" si="91"/>
        <v>0</v>
      </c>
      <c r="AR247" s="148">
        <f t="shared" si="92"/>
        <v>0</v>
      </c>
      <c r="AS247" s="148">
        <f t="shared" si="93"/>
        <v>0</v>
      </c>
      <c r="AT247" s="148">
        <f t="shared" si="79"/>
        <v>0</v>
      </c>
      <c r="AU247" s="148" t="b">
        <f t="shared" si="94"/>
        <v>0</v>
      </c>
      <c r="AV247" s="148" t="b">
        <f>AND(F247&gt;=20,F247&lt;=22,J247=※編集不可※選択項目!$E$4)</f>
        <v>0</v>
      </c>
      <c r="AW247" s="148" t="b">
        <f>AND(F247&gt;=40,F247&lt;=49,K247=※編集不可※選択項目!$F$4)</f>
        <v>0</v>
      </c>
      <c r="AX247" s="148">
        <f>IF(AND($C247&lt;&gt;"",AND(AA247&lt;&gt;※編集不可※選択項目!$L$6,AE247="")),1,0)</f>
        <v>0</v>
      </c>
      <c r="AY247" s="148">
        <f>IF(AND($H247&lt;&gt;"",AND(I247=※編集不可※選択項目!$D$4,AG247="")),1,0)</f>
        <v>0</v>
      </c>
      <c r="AZ247" s="148">
        <f t="shared" si="80"/>
        <v>0</v>
      </c>
      <c r="BA247" s="148">
        <f t="shared" si="95"/>
        <v>0</v>
      </c>
      <c r="BB247" s="148">
        <f t="shared" si="96"/>
        <v>0</v>
      </c>
      <c r="BC247" s="148">
        <f t="shared" si="81"/>
        <v>0</v>
      </c>
      <c r="BD247" s="148" t="b">
        <f t="shared" si="97"/>
        <v>1</v>
      </c>
      <c r="BE247" s="148" t="b">
        <f>AND($F247&gt;=20,$F247&lt;=22,$J247&lt;&gt;※編集不可※選択項目!$E$4)</f>
        <v>0</v>
      </c>
      <c r="BF247" s="148" t="b">
        <f>AND($F247&gt;=40,$F247&lt;=49,$K247&lt;&gt;※編集不可※選択項目!$F$4)</f>
        <v>0</v>
      </c>
      <c r="BG247" s="148" t="str">
        <f t="shared" si="98"/>
        <v/>
      </c>
      <c r="BH247" s="8">
        <f t="shared" si="99"/>
        <v>0</v>
      </c>
      <c r="BI247" s="8">
        <f t="shared" si="100"/>
        <v>0</v>
      </c>
    </row>
    <row r="248" spans="1:61" s="4" customFormat="1" ht="34.5" customHeight="1" x14ac:dyDescent="0.15">
      <c r="A248" s="74">
        <f t="shared" si="77"/>
        <v>236</v>
      </c>
      <c r="B248" s="80" t="str">
        <f t="shared" si="82"/>
        <v/>
      </c>
      <c r="C248" s="20"/>
      <c r="D248" s="21" t="str">
        <f t="shared" si="83"/>
        <v/>
      </c>
      <c r="E248" s="21" t="str">
        <f t="shared" si="84"/>
        <v/>
      </c>
      <c r="F248" s="133"/>
      <c r="G248" s="22"/>
      <c r="H248" s="22"/>
      <c r="I248" s="151"/>
      <c r="J248" s="22"/>
      <c r="K248" s="22"/>
      <c r="L248" s="22"/>
      <c r="M248" s="23"/>
      <c r="N248" s="24"/>
      <c r="O248" s="156"/>
      <c r="P248" s="24"/>
      <c r="Q248" s="156"/>
      <c r="R248" s="25" t="str">
        <f t="shared" si="85"/>
        <v/>
      </c>
      <c r="S248" s="23"/>
      <c r="T248" s="23"/>
      <c r="U248" s="26" t="str">
        <f t="shared" si="78"/>
        <v/>
      </c>
      <c r="V248" s="27"/>
      <c r="W248" s="28" t="str">
        <f t="shared" si="86"/>
        <v/>
      </c>
      <c r="X248" s="28" t="str">
        <f t="shared" si="87"/>
        <v/>
      </c>
      <c r="Y248" s="154"/>
      <c r="Z248" s="50"/>
      <c r="AA248" s="29"/>
      <c r="AB248" s="154"/>
      <c r="AC248" s="52" t="str">
        <f t="shared" si="88"/>
        <v/>
      </c>
      <c r="AD248" s="30" t="str">
        <f t="shared" si="89"/>
        <v/>
      </c>
      <c r="AE248" s="154"/>
      <c r="AF248" s="60" t="str">
        <f t="shared" si="90"/>
        <v/>
      </c>
      <c r="AG248" s="205"/>
      <c r="AH248" s="151"/>
      <c r="AI248" s="22"/>
      <c r="AJ248" s="62"/>
      <c r="AK248" s="186"/>
      <c r="AL248" s="187"/>
      <c r="AM248" s="186"/>
      <c r="AN248" s="184"/>
      <c r="AO248" s="135"/>
      <c r="AQ248" s="148">
        <f t="shared" si="91"/>
        <v>0</v>
      </c>
      <c r="AR248" s="148">
        <f t="shared" si="92"/>
        <v>0</v>
      </c>
      <c r="AS248" s="148">
        <f t="shared" si="93"/>
        <v>0</v>
      </c>
      <c r="AT248" s="148">
        <f t="shared" si="79"/>
        <v>0</v>
      </c>
      <c r="AU248" s="148" t="b">
        <f t="shared" si="94"/>
        <v>0</v>
      </c>
      <c r="AV248" s="148" t="b">
        <f>AND(F248&gt;=20,F248&lt;=22,J248=※編集不可※選択項目!$E$4)</f>
        <v>0</v>
      </c>
      <c r="AW248" s="148" t="b">
        <f>AND(F248&gt;=40,F248&lt;=49,K248=※編集不可※選択項目!$F$4)</f>
        <v>0</v>
      </c>
      <c r="AX248" s="148">
        <f>IF(AND($C248&lt;&gt;"",AND(AA248&lt;&gt;※編集不可※選択項目!$L$6,AE248="")),1,0)</f>
        <v>0</v>
      </c>
      <c r="AY248" s="148">
        <f>IF(AND($H248&lt;&gt;"",AND(I248=※編集不可※選択項目!$D$4,AG248="")),1,0)</f>
        <v>0</v>
      </c>
      <c r="AZ248" s="148">
        <f t="shared" si="80"/>
        <v>0</v>
      </c>
      <c r="BA248" s="148">
        <f t="shared" si="95"/>
        <v>0</v>
      </c>
      <c r="BB248" s="148">
        <f t="shared" si="96"/>
        <v>0</v>
      </c>
      <c r="BC248" s="148">
        <f t="shared" si="81"/>
        <v>0</v>
      </c>
      <c r="BD248" s="148" t="b">
        <f t="shared" si="97"/>
        <v>1</v>
      </c>
      <c r="BE248" s="148" t="b">
        <f>AND($F248&gt;=20,$F248&lt;=22,$J248&lt;&gt;※編集不可※選択項目!$E$4)</f>
        <v>0</v>
      </c>
      <c r="BF248" s="148" t="b">
        <f>AND($F248&gt;=40,$F248&lt;=49,$K248&lt;&gt;※編集不可※選択項目!$F$4)</f>
        <v>0</v>
      </c>
      <c r="BG248" s="148" t="str">
        <f t="shared" si="98"/>
        <v/>
      </c>
      <c r="BH248" s="8">
        <f t="shared" si="99"/>
        <v>0</v>
      </c>
      <c r="BI248" s="8">
        <f t="shared" si="100"/>
        <v>0</v>
      </c>
    </row>
    <row r="249" spans="1:61" s="4" customFormat="1" ht="34.5" customHeight="1" x14ac:dyDescent="0.15">
      <c r="A249" s="74">
        <f t="shared" si="77"/>
        <v>237</v>
      </c>
      <c r="B249" s="80" t="str">
        <f t="shared" si="82"/>
        <v/>
      </c>
      <c r="C249" s="20"/>
      <c r="D249" s="21" t="str">
        <f t="shared" si="83"/>
        <v/>
      </c>
      <c r="E249" s="21" t="str">
        <f t="shared" si="84"/>
        <v/>
      </c>
      <c r="F249" s="133"/>
      <c r="G249" s="22"/>
      <c r="H249" s="22"/>
      <c r="I249" s="151"/>
      <c r="J249" s="22"/>
      <c r="K249" s="22"/>
      <c r="L249" s="22"/>
      <c r="M249" s="23"/>
      <c r="N249" s="24"/>
      <c r="O249" s="156"/>
      <c r="P249" s="24"/>
      <c r="Q249" s="156"/>
      <c r="R249" s="25" t="str">
        <f t="shared" si="85"/>
        <v/>
      </c>
      <c r="S249" s="23"/>
      <c r="T249" s="23"/>
      <c r="U249" s="26" t="str">
        <f t="shared" si="78"/>
        <v/>
      </c>
      <c r="V249" s="27"/>
      <c r="W249" s="28" t="str">
        <f t="shared" si="86"/>
        <v/>
      </c>
      <c r="X249" s="28" t="str">
        <f t="shared" si="87"/>
        <v/>
      </c>
      <c r="Y249" s="154"/>
      <c r="Z249" s="50"/>
      <c r="AA249" s="29"/>
      <c r="AB249" s="154"/>
      <c r="AC249" s="52" t="str">
        <f t="shared" si="88"/>
        <v/>
      </c>
      <c r="AD249" s="30" t="str">
        <f t="shared" si="89"/>
        <v/>
      </c>
      <c r="AE249" s="154"/>
      <c r="AF249" s="60" t="str">
        <f t="shared" si="90"/>
        <v/>
      </c>
      <c r="AG249" s="205"/>
      <c r="AH249" s="151"/>
      <c r="AI249" s="22"/>
      <c r="AJ249" s="62"/>
      <c r="AK249" s="186"/>
      <c r="AL249" s="187"/>
      <c r="AM249" s="186"/>
      <c r="AN249" s="184"/>
      <c r="AO249" s="135"/>
      <c r="AQ249" s="148">
        <f t="shared" si="91"/>
        <v>0</v>
      </c>
      <c r="AR249" s="148">
        <f t="shared" si="92"/>
        <v>0</v>
      </c>
      <c r="AS249" s="148">
        <f t="shared" si="93"/>
        <v>0</v>
      </c>
      <c r="AT249" s="148">
        <f t="shared" si="79"/>
        <v>0</v>
      </c>
      <c r="AU249" s="148" t="b">
        <f t="shared" si="94"/>
        <v>0</v>
      </c>
      <c r="AV249" s="148" t="b">
        <f>AND(F249&gt;=20,F249&lt;=22,J249=※編集不可※選択項目!$E$4)</f>
        <v>0</v>
      </c>
      <c r="AW249" s="148" t="b">
        <f>AND(F249&gt;=40,F249&lt;=49,K249=※編集不可※選択項目!$F$4)</f>
        <v>0</v>
      </c>
      <c r="AX249" s="148">
        <f>IF(AND($C249&lt;&gt;"",AND(AA249&lt;&gt;※編集不可※選択項目!$L$6,AE249="")),1,0)</f>
        <v>0</v>
      </c>
      <c r="AY249" s="148">
        <f>IF(AND($H249&lt;&gt;"",AND(I249=※編集不可※選択項目!$D$4,AG249="")),1,0)</f>
        <v>0</v>
      </c>
      <c r="AZ249" s="148">
        <f t="shared" si="80"/>
        <v>0</v>
      </c>
      <c r="BA249" s="148">
        <f t="shared" si="95"/>
        <v>0</v>
      </c>
      <c r="BB249" s="148">
        <f t="shared" si="96"/>
        <v>0</v>
      </c>
      <c r="BC249" s="148">
        <f t="shared" si="81"/>
        <v>0</v>
      </c>
      <c r="BD249" s="148" t="b">
        <f t="shared" si="97"/>
        <v>1</v>
      </c>
      <c r="BE249" s="148" t="b">
        <f>AND($F249&gt;=20,$F249&lt;=22,$J249&lt;&gt;※編集不可※選択項目!$E$4)</f>
        <v>0</v>
      </c>
      <c r="BF249" s="148" t="b">
        <f>AND($F249&gt;=40,$F249&lt;=49,$K249&lt;&gt;※編集不可※選択項目!$F$4)</f>
        <v>0</v>
      </c>
      <c r="BG249" s="148" t="str">
        <f t="shared" si="98"/>
        <v/>
      </c>
      <c r="BH249" s="8">
        <f t="shared" si="99"/>
        <v>0</v>
      </c>
      <c r="BI249" s="8">
        <f t="shared" si="100"/>
        <v>0</v>
      </c>
    </row>
    <row r="250" spans="1:61" s="4" customFormat="1" ht="34.5" customHeight="1" x14ac:dyDescent="0.15">
      <c r="A250" s="74">
        <f t="shared" si="77"/>
        <v>238</v>
      </c>
      <c r="B250" s="80" t="str">
        <f t="shared" si="82"/>
        <v/>
      </c>
      <c r="C250" s="20"/>
      <c r="D250" s="21" t="str">
        <f t="shared" si="83"/>
        <v/>
      </c>
      <c r="E250" s="21" t="str">
        <f t="shared" si="84"/>
        <v/>
      </c>
      <c r="F250" s="133"/>
      <c r="G250" s="22"/>
      <c r="H250" s="22"/>
      <c r="I250" s="151"/>
      <c r="J250" s="22"/>
      <c r="K250" s="22"/>
      <c r="L250" s="22"/>
      <c r="M250" s="23"/>
      <c r="N250" s="24"/>
      <c r="O250" s="156"/>
      <c r="P250" s="24"/>
      <c r="Q250" s="156"/>
      <c r="R250" s="25" t="str">
        <f t="shared" si="85"/>
        <v/>
      </c>
      <c r="S250" s="23"/>
      <c r="T250" s="23"/>
      <c r="U250" s="26" t="str">
        <f t="shared" si="78"/>
        <v/>
      </c>
      <c r="V250" s="27"/>
      <c r="W250" s="28" t="str">
        <f t="shared" si="86"/>
        <v/>
      </c>
      <c r="X250" s="28" t="str">
        <f t="shared" si="87"/>
        <v/>
      </c>
      <c r="Y250" s="154"/>
      <c r="Z250" s="50"/>
      <c r="AA250" s="29"/>
      <c r="AB250" s="154"/>
      <c r="AC250" s="52" t="str">
        <f t="shared" si="88"/>
        <v/>
      </c>
      <c r="AD250" s="30" t="str">
        <f t="shared" si="89"/>
        <v/>
      </c>
      <c r="AE250" s="154"/>
      <c r="AF250" s="60" t="str">
        <f t="shared" si="90"/>
        <v/>
      </c>
      <c r="AG250" s="205"/>
      <c r="AH250" s="151"/>
      <c r="AI250" s="22"/>
      <c r="AJ250" s="62"/>
      <c r="AK250" s="186"/>
      <c r="AL250" s="187"/>
      <c r="AM250" s="186"/>
      <c r="AN250" s="184"/>
      <c r="AO250" s="135"/>
      <c r="AQ250" s="148">
        <f t="shared" si="91"/>
        <v>0</v>
      </c>
      <c r="AR250" s="148">
        <f t="shared" si="92"/>
        <v>0</v>
      </c>
      <c r="AS250" s="148">
        <f t="shared" si="93"/>
        <v>0</v>
      </c>
      <c r="AT250" s="148">
        <f t="shared" si="79"/>
        <v>0</v>
      </c>
      <c r="AU250" s="148" t="b">
        <f t="shared" si="94"/>
        <v>0</v>
      </c>
      <c r="AV250" s="148" t="b">
        <f>AND(F250&gt;=20,F250&lt;=22,J250=※編集不可※選択項目!$E$4)</f>
        <v>0</v>
      </c>
      <c r="AW250" s="148" t="b">
        <f>AND(F250&gt;=40,F250&lt;=49,K250=※編集不可※選択項目!$F$4)</f>
        <v>0</v>
      </c>
      <c r="AX250" s="148">
        <f>IF(AND($C250&lt;&gt;"",AND(AA250&lt;&gt;※編集不可※選択項目!$L$6,AE250="")),1,0)</f>
        <v>0</v>
      </c>
      <c r="AY250" s="148">
        <f>IF(AND($H250&lt;&gt;"",AND(I250=※編集不可※選択項目!$D$4,AG250="")),1,0)</f>
        <v>0</v>
      </c>
      <c r="AZ250" s="148">
        <f t="shared" si="80"/>
        <v>0</v>
      </c>
      <c r="BA250" s="148">
        <f t="shared" si="95"/>
        <v>0</v>
      </c>
      <c r="BB250" s="148">
        <f t="shared" si="96"/>
        <v>0</v>
      </c>
      <c r="BC250" s="148">
        <f t="shared" si="81"/>
        <v>0</v>
      </c>
      <c r="BD250" s="148" t="b">
        <f t="shared" si="97"/>
        <v>1</v>
      </c>
      <c r="BE250" s="148" t="b">
        <f>AND($F250&gt;=20,$F250&lt;=22,$J250&lt;&gt;※編集不可※選択項目!$E$4)</f>
        <v>0</v>
      </c>
      <c r="BF250" s="148" t="b">
        <f>AND($F250&gt;=40,$F250&lt;=49,$K250&lt;&gt;※編集不可※選択項目!$F$4)</f>
        <v>0</v>
      </c>
      <c r="BG250" s="148" t="str">
        <f t="shared" si="98"/>
        <v/>
      </c>
      <c r="BH250" s="8">
        <f t="shared" si="99"/>
        <v>0</v>
      </c>
      <c r="BI250" s="8">
        <f t="shared" si="100"/>
        <v>0</v>
      </c>
    </row>
    <row r="251" spans="1:61" s="4" customFormat="1" ht="34.5" customHeight="1" x14ac:dyDescent="0.15">
      <c r="A251" s="74">
        <f t="shared" si="77"/>
        <v>239</v>
      </c>
      <c r="B251" s="80" t="str">
        <f t="shared" si="82"/>
        <v/>
      </c>
      <c r="C251" s="20"/>
      <c r="D251" s="21" t="str">
        <f t="shared" si="83"/>
        <v/>
      </c>
      <c r="E251" s="21" t="str">
        <f t="shared" si="84"/>
        <v/>
      </c>
      <c r="F251" s="133"/>
      <c r="G251" s="22"/>
      <c r="H251" s="22"/>
      <c r="I251" s="151"/>
      <c r="J251" s="22"/>
      <c r="K251" s="22"/>
      <c r="L251" s="22"/>
      <c r="M251" s="23"/>
      <c r="N251" s="24"/>
      <c r="O251" s="156"/>
      <c r="P251" s="24"/>
      <c r="Q251" s="156"/>
      <c r="R251" s="25" t="str">
        <f t="shared" si="85"/>
        <v/>
      </c>
      <c r="S251" s="23"/>
      <c r="T251" s="23"/>
      <c r="U251" s="26" t="str">
        <f t="shared" si="78"/>
        <v/>
      </c>
      <c r="V251" s="27"/>
      <c r="W251" s="28" t="str">
        <f t="shared" si="86"/>
        <v/>
      </c>
      <c r="X251" s="28" t="str">
        <f t="shared" si="87"/>
        <v/>
      </c>
      <c r="Y251" s="154"/>
      <c r="Z251" s="50"/>
      <c r="AA251" s="29"/>
      <c r="AB251" s="154"/>
      <c r="AC251" s="52" t="str">
        <f t="shared" si="88"/>
        <v/>
      </c>
      <c r="AD251" s="30" t="str">
        <f t="shared" si="89"/>
        <v/>
      </c>
      <c r="AE251" s="154"/>
      <c r="AF251" s="60" t="str">
        <f t="shared" si="90"/>
        <v/>
      </c>
      <c r="AG251" s="205"/>
      <c r="AH251" s="151"/>
      <c r="AI251" s="22"/>
      <c r="AJ251" s="62"/>
      <c r="AK251" s="186"/>
      <c r="AL251" s="187"/>
      <c r="AM251" s="186"/>
      <c r="AN251" s="184"/>
      <c r="AO251" s="135"/>
      <c r="AQ251" s="148">
        <f t="shared" si="91"/>
        <v>0</v>
      </c>
      <c r="AR251" s="148">
        <f t="shared" si="92"/>
        <v>0</v>
      </c>
      <c r="AS251" s="148">
        <f t="shared" si="93"/>
        <v>0</v>
      </c>
      <c r="AT251" s="148">
        <f t="shared" si="79"/>
        <v>0</v>
      </c>
      <c r="AU251" s="148" t="b">
        <f t="shared" si="94"/>
        <v>0</v>
      </c>
      <c r="AV251" s="148" t="b">
        <f>AND(F251&gt;=20,F251&lt;=22,J251=※編集不可※選択項目!$E$4)</f>
        <v>0</v>
      </c>
      <c r="AW251" s="148" t="b">
        <f>AND(F251&gt;=40,F251&lt;=49,K251=※編集不可※選択項目!$F$4)</f>
        <v>0</v>
      </c>
      <c r="AX251" s="148">
        <f>IF(AND($C251&lt;&gt;"",AND(AA251&lt;&gt;※編集不可※選択項目!$L$6,AE251="")),1,0)</f>
        <v>0</v>
      </c>
      <c r="AY251" s="148">
        <f>IF(AND($H251&lt;&gt;"",AND(I251=※編集不可※選択項目!$D$4,AG251="")),1,0)</f>
        <v>0</v>
      </c>
      <c r="AZ251" s="148">
        <f t="shared" si="80"/>
        <v>0</v>
      </c>
      <c r="BA251" s="148">
        <f t="shared" si="95"/>
        <v>0</v>
      </c>
      <c r="BB251" s="148">
        <f t="shared" si="96"/>
        <v>0</v>
      </c>
      <c r="BC251" s="148">
        <f t="shared" si="81"/>
        <v>0</v>
      </c>
      <c r="BD251" s="148" t="b">
        <f t="shared" si="97"/>
        <v>1</v>
      </c>
      <c r="BE251" s="148" t="b">
        <f>AND($F251&gt;=20,$F251&lt;=22,$J251&lt;&gt;※編集不可※選択項目!$E$4)</f>
        <v>0</v>
      </c>
      <c r="BF251" s="148" t="b">
        <f>AND($F251&gt;=40,$F251&lt;=49,$K251&lt;&gt;※編集不可※選択項目!$F$4)</f>
        <v>0</v>
      </c>
      <c r="BG251" s="148" t="str">
        <f t="shared" si="98"/>
        <v/>
      </c>
      <c r="BH251" s="8">
        <f t="shared" si="99"/>
        <v>0</v>
      </c>
      <c r="BI251" s="8">
        <f t="shared" si="100"/>
        <v>0</v>
      </c>
    </row>
    <row r="252" spans="1:61" s="4" customFormat="1" ht="34.5" customHeight="1" x14ac:dyDescent="0.15">
      <c r="A252" s="74">
        <f t="shared" si="77"/>
        <v>240</v>
      </c>
      <c r="B252" s="80" t="str">
        <f t="shared" si="82"/>
        <v/>
      </c>
      <c r="C252" s="20"/>
      <c r="D252" s="21" t="str">
        <f t="shared" si="83"/>
        <v/>
      </c>
      <c r="E252" s="21" t="str">
        <f t="shared" si="84"/>
        <v/>
      </c>
      <c r="F252" s="133"/>
      <c r="G252" s="22"/>
      <c r="H252" s="22"/>
      <c r="I252" s="151"/>
      <c r="J252" s="22"/>
      <c r="K252" s="22"/>
      <c r="L252" s="22"/>
      <c r="M252" s="23"/>
      <c r="N252" s="24"/>
      <c r="O252" s="156"/>
      <c r="P252" s="24"/>
      <c r="Q252" s="156"/>
      <c r="R252" s="25" t="str">
        <f t="shared" si="85"/>
        <v/>
      </c>
      <c r="S252" s="23"/>
      <c r="T252" s="23"/>
      <c r="U252" s="26" t="str">
        <f t="shared" si="78"/>
        <v/>
      </c>
      <c r="V252" s="27"/>
      <c r="W252" s="28" t="str">
        <f t="shared" si="86"/>
        <v/>
      </c>
      <c r="X252" s="28" t="str">
        <f t="shared" si="87"/>
        <v/>
      </c>
      <c r="Y252" s="154"/>
      <c r="Z252" s="50"/>
      <c r="AA252" s="29"/>
      <c r="AB252" s="154"/>
      <c r="AC252" s="52" t="str">
        <f t="shared" si="88"/>
        <v/>
      </c>
      <c r="AD252" s="30" t="str">
        <f t="shared" si="89"/>
        <v/>
      </c>
      <c r="AE252" s="154"/>
      <c r="AF252" s="60" t="str">
        <f t="shared" si="90"/>
        <v/>
      </c>
      <c r="AG252" s="205"/>
      <c r="AH252" s="151"/>
      <c r="AI252" s="22"/>
      <c r="AJ252" s="62"/>
      <c r="AK252" s="186"/>
      <c r="AL252" s="187"/>
      <c r="AM252" s="186"/>
      <c r="AN252" s="184"/>
      <c r="AO252" s="135"/>
      <c r="AQ252" s="148">
        <f t="shared" si="91"/>
        <v>0</v>
      </c>
      <c r="AR252" s="148">
        <f t="shared" si="92"/>
        <v>0</v>
      </c>
      <c r="AS252" s="148">
        <f t="shared" si="93"/>
        <v>0</v>
      </c>
      <c r="AT252" s="148">
        <f t="shared" si="79"/>
        <v>0</v>
      </c>
      <c r="AU252" s="148" t="b">
        <f t="shared" si="94"/>
        <v>0</v>
      </c>
      <c r="AV252" s="148" t="b">
        <f>AND(F252&gt;=20,F252&lt;=22,J252=※編集不可※選択項目!$E$4)</f>
        <v>0</v>
      </c>
      <c r="AW252" s="148" t="b">
        <f>AND(F252&gt;=40,F252&lt;=49,K252=※編集不可※選択項目!$F$4)</f>
        <v>0</v>
      </c>
      <c r="AX252" s="148">
        <f>IF(AND($C252&lt;&gt;"",AND(AA252&lt;&gt;※編集不可※選択項目!$L$6,AE252="")),1,0)</f>
        <v>0</v>
      </c>
      <c r="AY252" s="148">
        <f>IF(AND($H252&lt;&gt;"",AND(I252=※編集不可※選択項目!$D$4,AG252="")),1,0)</f>
        <v>0</v>
      </c>
      <c r="AZ252" s="148">
        <f t="shared" si="80"/>
        <v>0</v>
      </c>
      <c r="BA252" s="148">
        <f t="shared" si="95"/>
        <v>0</v>
      </c>
      <c r="BB252" s="148">
        <f t="shared" si="96"/>
        <v>0</v>
      </c>
      <c r="BC252" s="148">
        <f t="shared" si="81"/>
        <v>0</v>
      </c>
      <c r="BD252" s="148" t="b">
        <f t="shared" si="97"/>
        <v>1</v>
      </c>
      <c r="BE252" s="148" t="b">
        <f>AND($F252&gt;=20,$F252&lt;=22,$J252&lt;&gt;※編集不可※選択項目!$E$4)</f>
        <v>0</v>
      </c>
      <c r="BF252" s="148" t="b">
        <f>AND($F252&gt;=40,$F252&lt;=49,$K252&lt;&gt;※編集不可※選択項目!$F$4)</f>
        <v>0</v>
      </c>
      <c r="BG252" s="148" t="str">
        <f t="shared" si="98"/>
        <v/>
      </c>
      <c r="BH252" s="8">
        <f t="shared" si="99"/>
        <v>0</v>
      </c>
      <c r="BI252" s="8">
        <f t="shared" si="100"/>
        <v>0</v>
      </c>
    </row>
    <row r="253" spans="1:61" s="4" customFormat="1" ht="34.5" customHeight="1" x14ac:dyDescent="0.15">
      <c r="A253" s="74">
        <f t="shared" si="77"/>
        <v>241</v>
      </c>
      <c r="B253" s="80" t="str">
        <f t="shared" si="82"/>
        <v/>
      </c>
      <c r="C253" s="20"/>
      <c r="D253" s="21" t="str">
        <f t="shared" si="83"/>
        <v/>
      </c>
      <c r="E253" s="21" t="str">
        <f t="shared" si="84"/>
        <v/>
      </c>
      <c r="F253" s="133"/>
      <c r="G253" s="22"/>
      <c r="H253" s="22"/>
      <c r="I253" s="151"/>
      <c r="J253" s="22"/>
      <c r="K253" s="22"/>
      <c r="L253" s="22"/>
      <c r="M253" s="23"/>
      <c r="N253" s="24"/>
      <c r="O253" s="156"/>
      <c r="P253" s="24"/>
      <c r="Q253" s="156"/>
      <c r="R253" s="25" t="str">
        <f t="shared" si="85"/>
        <v/>
      </c>
      <c r="S253" s="23"/>
      <c r="T253" s="23"/>
      <c r="U253" s="26" t="str">
        <f t="shared" si="78"/>
        <v/>
      </c>
      <c r="V253" s="27"/>
      <c r="W253" s="28" t="str">
        <f t="shared" si="86"/>
        <v/>
      </c>
      <c r="X253" s="28" t="str">
        <f t="shared" si="87"/>
        <v/>
      </c>
      <c r="Y253" s="154"/>
      <c r="Z253" s="50"/>
      <c r="AA253" s="29"/>
      <c r="AB253" s="154"/>
      <c r="AC253" s="52" t="str">
        <f t="shared" si="88"/>
        <v/>
      </c>
      <c r="AD253" s="30" t="str">
        <f t="shared" si="89"/>
        <v/>
      </c>
      <c r="AE253" s="154"/>
      <c r="AF253" s="60" t="str">
        <f t="shared" si="90"/>
        <v/>
      </c>
      <c r="AG253" s="205"/>
      <c r="AH253" s="151"/>
      <c r="AI253" s="22"/>
      <c r="AJ253" s="62"/>
      <c r="AK253" s="186"/>
      <c r="AL253" s="187"/>
      <c r="AM253" s="186"/>
      <c r="AN253" s="184"/>
      <c r="AO253" s="135"/>
      <c r="AQ253" s="148">
        <f t="shared" si="91"/>
        <v>0</v>
      </c>
      <c r="AR253" s="148">
        <f t="shared" si="92"/>
        <v>0</v>
      </c>
      <c r="AS253" s="148">
        <f t="shared" si="93"/>
        <v>0</v>
      </c>
      <c r="AT253" s="148">
        <f t="shared" si="79"/>
        <v>0</v>
      </c>
      <c r="AU253" s="148" t="b">
        <f t="shared" si="94"/>
        <v>0</v>
      </c>
      <c r="AV253" s="148" t="b">
        <f>AND(F253&gt;=20,F253&lt;=22,J253=※編集不可※選択項目!$E$4)</f>
        <v>0</v>
      </c>
      <c r="AW253" s="148" t="b">
        <f>AND(F253&gt;=40,F253&lt;=49,K253=※編集不可※選択項目!$F$4)</f>
        <v>0</v>
      </c>
      <c r="AX253" s="148">
        <f>IF(AND($C253&lt;&gt;"",AND(AA253&lt;&gt;※編集不可※選択項目!$L$6,AE253="")),1,0)</f>
        <v>0</v>
      </c>
      <c r="AY253" s="148">
        <f>IF(AND($H253&lt;&gt;"",AND(I253=※編集不可※選択項目!$D$4,AG253="")),1,0)</f>
        <v>0</v>
      </c>
      <c r="AZ253" s="148">
        <f t="shared" si="80"/>
        <v>0</v>
      </c>
      <c r="BA253" s="148">
        <f t="shared" si="95"/>
        <v>0</v>
      </c>
      <c r="BB253" s="148">
        <f t="shared" si="96"/>
        <v>0</v>
      </c>
      <c r="BC253" s="148">
        <f t="shared" si="81"/>
        <v>0</v>
      </c>
      <c r="BD253" s="148" t="b">
        <f t="shared" si="97"/>
        <v>1</v>
      </c>
      <c r="BE253" s="148" t="b">
        <f>AND($F253&gt;=20,$F253&lt;=22,$J253&lt;&gt;※編集不可※選択項目!$E$4)</f>
        <v>0</v>
      </c>
      <c r="BF253" s="148" t="b">
        <f>AND($F253&gt;=40,$F253&lt;=49,$K253&lt;&gt;※編集不可※選択項目!$F$4)</f>
        <v>0</v>
      </c>
      <c r="BG253" s="148" t="str">
        <f t="shared" si="98"/>
        <v/>
      </c>
      <c r="BH253" s="8">
        <f t="shared" si="99"/>
        <v>0</v>
      </c>
      <c r="BI253" s="8">
        <f t="shared" si="100"/>
        <v>0</v>
      </c>
    </row>
    <row r="254" spans="1:61" s="4" customFormat="1" ht="34.5" customHeight="1" x14ac:dyDescent="0.15">
      <c r="A254" s="74">
        <f t="shared" si="77"/>
        <v>242</v>
      </c>
      <c r="B254" s="80" t="str">
        <f t="shared" si="82"/>
        <v/>
      </c>
      <c r="C254" s="20"/>
      <c r="D254" s="21" t="str">
        <f t="shared" si="83"/>
        <v/>
      </c>
      <c r="E254" s="21" t="str">
        <f t="shared" si="84"/>
        <v/>
      </c>
      <c r="F254" s="133"/>
      <c r="G254" s="22"/>
      <c r="H254" s="22"/>
      <c r="I254" s="151"/>
      <c r="J254" s="22"/>
      <c r="K254" s="22"/>
      <c r="L254" s="22"/>
      <c r="M254" s="23"/>
      <c r="N254" s="24"/>
      <c r="O254" s="156"/>
      <c r="P254" s="24"/>
      <c r="Q254" s="156"/>
      <c r="R254" s="25" t="str">
        <f t="shared" si="85"/>
        <v/>
      </c>
      <c r="S254" s="23"/>
      <c r="T254" s="23"/>
      <c r="U254" s="26" t="str">
        <f t="shared" si="78"/>
        <v/>
      </c>
      <c r="V254" s="27"/>
      <c r="W254" s="28" t="str">
        <f t="shared" si="86"/>
        <v/>
      </c>
      <c r="X254" s="28" t="str">
        <f t="shared" si="87"/>
        <v/>
      </c>
      <c r="Y254" s="154"/>
      <c r="Z254" s="50"/>
      <c r="AA254" s="29"/>
      <c r="AB254" s="154"/>
      <c r="AC254" s="52" t="str">
        <f t="shared" si="88"/>
        <v/>
      </c>
      <c r="AD254" s="30" t="str">
        <f t="shared" si="89"/>
        <v/>
      </c>
      <c r="AE254" s="154"/>
      <c r="AF254" s="60" t="str">
        <f t="shared" si="90"/>
        <v/>
      </c>
      <c r="AG254" s="205"/>
      <c r="AH254" s="151"/>
      <c r="AI254" s="22"/>
      <c r="AJ254" s="62"/>
      <c r="AK254" s="186"/>
      <c r="AL254" s="187"/>
      <c r="AM254" s="186"/>
      <c r="AN254" s="184"/>
      <c r="AO254" s="135"/>
      <c r="AQ254" s="148">
        <f t="shared" si="91"/>
        <v>0</v>
      </c>
      <c r="AR254" s="148">
        <f t="shared" si="92"/>
        <v>0</v>
      </c>
      <c r="AS254" s="148">
        <f t="shared" si="93"/>
        <v>0</v>
      </c>
      <c r="AT254" s="148">
        <f t="shared" si="79"/>
        <v>0</v>
      </c>
      <c r="AU254" s="148" t="b">
        <f t="shared" si="94"/>
        <v>0</v>
      </c>
      <c r="AV254" s="148" t="b">
        <f>AND(F254&gt;=20,F254&lt;=22,J254=※編集不可※選択項目!$E$4)</f>
        <v>0</v>
      </c>
      <c r="AW254" s="148" t="b">
        <f>AND(F254&gt;=40,F254&lt;=49,K254=※編集不可※選択項目!$F$4)</f>
        <v>0</v>
      </c>
      <c r="AX254" s="148">
        <f>IF(AND($C254&lt;&gt;"",AND(AA254&lt;&gt;※編集不可※選択項目!$L$6,AE254="")),1,0)</f>
        <v>0</v>
      </c>
      <c r="AY254" s="148">
        <f>IF(AND($H254&lt;&gt;"",AND(I254=※編集不可※選択項目!$D$4,AG254="")),1,0)</f>
        <v>0</v>
      </c>
      <c r="AZ254" s="148">
        <f t="shared" si="80"/>
        <v>0</v>
      </c>
      <c r="BA254" s="148">
        <f t="shared" si="95"/>
        <v>0</v>
      </c>
      <c r="BB254" s="148">
        <f t="shared" si="96"/>
        <v>0</v>
      </c>
      <c r="BC254" s="148">
        <f t="shared" si="81"/>
        <v>0</v>
      </c>
      <c r="BD254" s="148" t="b">
        <f t="shared" si="97"/>
        <v>1</v>
      </c>
      <c r="BE254" s="148" t="b">
        <f>AND($F254&gt;=20,$F254&lt;=22,$J254&lt;&gt;※編集不可※選択項目!$E$4)</f>
        <v>0</v>
      </c>
      <c r="BF254" s="148" t="b">
        <f>AND($F254&gt;=40,$F254&lt;=49,$K254&lt;&gt;※編集不可※選択項目!$F$4)</f>
        <v>0</v>
      </c>
      <c r="BG254" s="148" t="str">
        <f t="shared" si="98"/>
        <v/>
      </c>
      <c r="BH254" s="8">
        <f t="shared" si="99"/>
        <v>0</v>
      </c>
      <c r="BI254" s="8">
        <f t="shared" si="100"/>
        <v>0</v>
      </c>
    </row>
    <row r="255" spans="1:61" s="4" customFormat="1" ht="34.5" customHeight="1" x14ac:dyDescent="0.15">
      <c r="A255" s="74">
        <f t="shared" si="77"/>
        <v>243</v>
      </c>
      <c r="B255" s="80" t="str">
        <f t="shared" si="82"/>
        <v/>
      </c>
      <c r="C255" s="20"/>
      <c r="D255" s="21" t="str">
        <f t="shared" si="83"/>
        <v/>
      </c>
      <c r="E255" s="21" t="str">
        <f t="shared" si="84"/>
        <v/>
      </c>
      <c r="F255" s="133"/>
      <c r="G255" s="22"/>
      <c r="H255" s="22"/>
      <c r="I255" s="151"/>
      <c r="J255" s="22"/>
      <c r="K255" s="22"/>
      <c r="L255" s="22"/>
      <c r="M255" s="23"/>
      <c r="N255" s="24"/>
      <c r="O255" s="156"/>
      <c r="P255" s="24"/>
      <c r="Q255" s="156"/>
      <c r="R255" s="25" t="str">
        <f t="shared" si="85"/>
        <v/>
      </c>
      <c r="S255" s="23"/>
      <c r="T255" s="23"/>
      <c r="U255" s="26" t="str">
        <f t="shared" si="78"/>
        <v/>
      </c>
      <c r="V255" s="27"/>
      <c r="W255" s="28" t="str">
        <f t="shared" si="86"/>
        <v/>
      </c>
      <c r="X255" s="28" t="str">
        <f t="shared" si="87"/>
        <v/>
      </c>
      <c r="Y255" s="154"/>
      <c r="Z255" s="50"/>
      <c r="AA255" s="29"/>
      <c r="AB255" s="154"/>
      <c r="AC255" s="52" t="str">
        <f t="shared" si="88"/>
        <v/>
      </c>
      <c r="AD255" s="30" t="str">
        <f t="shared" si="89"/>
        <v/>
      </c>
      <c r="AE255" s="154"/>
      <c r="AF255" s="60" t="str">
        <f t="shared" si="90"/>
        <v/>
      </c>
      <c r="AG255" s="205"/>
      <c r="AH255" s="151"/>
      <c r="AI255" s="22"/>
      <c r="AJ255" s="62"/>
      <c r="AK255" s="186"/>
      <c r="AL255" s="187"/>
      <c r="AM255" s="186"/>
      <c r="AN255" s="184"/>
      <c r="AO255" s="135"/>
      <c r="AQ255" s="148">
        <f t="shared" si="91"/>
        <v>0</v>
      </c>
      <c r="AR255" s="148">
        <f t="shared" si="92"/>
        <v>0</v>
      </c>
      <c r="AS255" s="148">
        <f t="shared" si="93"/>
        <v>0</v>
      </c>
      <c r="AT255" s="148">
        <f t="shared" si="79"/>
        <v>0</v>
      </c>
      <c r="AU255" s="148" t="b">
        <f t="shared" si="94"/>
        <v>0</v>
      </c>
      <c r="AV255" s="148" t="b">
        <f>AND(F255&gt;=20,F255&lt;=22,J255=※編集不可※選択項目!$E$4)</f>
        <v>0</v>
      </c>
      <c r="AW255" s="148" t="b">
        <f>AND(F255&gt;=40,F255&lt;=49,K255=※編集不可※選択項目!$F$4)</f>
        <v>0</v>
      </c>
      <c r="AX255" s="148">
        <f>IF(AND($C255&lt;&gt;"",AND(AA255&lt;&gt;※編集不可※選択項目!$L$6,AE255="")),1,0)</f>
        <v>0</v>
      </c>
      <c r="AY255" s="148">
        <f>IF(AND($H255&lt;&gt;"",AND(I255=※編集不可※選択項目!$D$4,AG255="")),1,0)</f>
        <v>0</v>
      </c>
      <c r="AZ255" s="148">
        <f t="shared" si="80"/>
        <v>0</v>
      </c>
      <c r="BA255" s="148">
        <f t="shared" si="95"/>
        <v>0</v>
      </c>
      <c r="BB255" s="148">
        <f t="shared" si="96"/>
        <v>0</v>
      </c>
      <c r="BC255" s="148">
        <f t="shared" si="81"/>
        <v>0</v>
      </c>
      <c r="BD255" s="148" t="b">
        <f t="shared" si="97"/>
        <v>1</v>
      </c>
      <c r="BE255" s="148" t="b">
        <f>AND($F255&gt;=20,$F255&lt;=22,$J255&lt;&gt;※編集不可※選択項目!$E$4)</f>
        <v>0</v>
      </c>
      <c r="BF255" s="148" t="b">
        <f>AND($F255&gt;=40,$F255&lt;=49,$K255&lt;&gt;※編集不可※選択項目!$F$4)</f>
        <v>0</v>
      </c>
      <c r="BG255" s="148" t="str">
        <f t="shared" si="98"/>
        <v/>
      </c>
      <c r="BH255" s="8">
        <f t="shared" si="99"/>
        <v>0</v>
      </c>
      <c r="BI255" s="8">
        <f t="shared" si="100"/>
        <v>0</v>
      </c>
    </row>
    <row r="256" spans="1:61" s="4" customFormat="1" ht="34.5" customHeight="1" x14ac:dyDescent="0.15">
      <c r="A256" s="74">
        <f t="shared" si="77"/>
        <v>244</v>
      </c>
      <c r="B256" s="80" t="str">
        <f t="shared" si="82"/>
        <v/>
      </c>
      <c r="C256" s="20"/>
      <c r="D256" s="21" t="str">
        <f t="shared" si="83"/>
        <v/>
      </c>
      <c r="E256" s="21" t="str">
        <f t="shared" si="84"/>
        <v/>
      </c>
      <c r="F256" s="133"/>
      <c r="G256" s="22"/>
      <c r="H256" s="22"/>
      <c r="I256" s="151"/>
      <c r="J256" s="22"/>
      <c r="K256" s="22"/>
      <c r="L256" s="22"/>
      <c r="M256" s="23"/>
      <c r="N256" s="24"/>
      <c r="O256" s="156"/>
      <c r="P256" s="24"/>
      <c r="Q256" s="156"/>
      <c r="R256" s="25" t="str">
        <f t="shared" si="85"/>
        <v/>
      </c>
      <c r="S256" s="23"/>
      <c r="T256" s="23"/>
      <c r="U256" s="26" t="str">
        <f t="shared" si="78"/>
        <v/>
      </c>
      <c r="V256" s="27"/>
      <c r="W256" s="28" t="str">
        <f t="shared" si="86"/>
        <v/>
      </c>
      <c r="X256" s="28" t="str">
        <f t="shared" si="87"/>
        <v/>
      </c>
      <c r="Y256" s="154"/>
      <c r="Z256" s="50"/>
      <c r="AA256" s="29"/>
      <c r="AB256" s="154"/>
      <c r="AC256" s="52" t="str">
        <f t="shared" si="88"/>
        <v/>
      </c>
      <c r="AD256" s="30" t="str">
        <f t="shared" si="89"/>
        <v/>
      </c>
      <c r="AE256" s="154"/>
      <c r="AF256" s="60" t="str">
        <f t="shared" si="90"/>
        <v/>
      </c>
      <c r="AG256" s="205"/>
      <c r="AH256" s="151"/>
      <c r="AI256" s="22"/>
      <c r="AJ256" s="62"/>
      <c r="AK256" s="186"/>
      <c r="AL256" s="187"/>
      <c r="AM256" s="186"/>
      <c r="AN256" s="184"/>
      <c r="AO256" s="135"/>
      <c r="AQ256" s="148">
        <f t="shared" si="91"/>
        <v>0</v>
      </c>
      <c r="AR256" s="148">
        <f t="shared" si="92"/>
        <v>0</v>
      </c>
      <c r="AS256" s="148">
        <f t="shared" si="93"/>
        <v>0</v>
      </c>
      <c r="AT256" s="148">
        <f t="shared" si="79"/>
        <v>0</v>
      </c>
      <c r="AU256" s="148" t="b">
        <f t="shared" si="94"/>
        <v>0</v>
      </c>
      <c r="AV256" s="148" t="b">
        <f>AND(F256&gt;=20,F256&lt;=22,J256=※編集不可※選択項目!$E$4)</f>
        <v>0</v>
      </c>
      <c r="AW256" s="148" t="b">
        <f>AND(F256&gt;=40,F256&lt;=49,K256=※編集不可※選択項目!$F$4)</f>
        <v>0</v>
      </c>
      <c r="AX256" s="148">
        <f>IF(AND($C256&lt;&gt;"",AND(AA256&lt;&gt;※編集不可※選択項目!$L$6,AE256="")),1,0)</f>
        <v>0</v>
      </c>
      <c r="AY256" s="148">
        <f>IF(AND($H256&lt;&gt;"",AND(I256=※編集不可※選択項目!$D$4,AG256="")),1,0)</f>
        <v>0</v>
      </c>
      <c r="AZ256" s="148">
        <f t="shared" si="80"/>
        <v>0</v>
      </c>
      <c r="BA256" s="148">
        <f t="shared" si="95"/>
        <v>0</v>
      </c>
      <c r="BB256" s="148">
        <f t="shared" si="96"/>
        <v>0</v>
      </c>
      <c r="BC256" s="148">
        <f t="shared" si="81"/>
        <v>0</v>
      </c>
      <c r="BD256" s="148" t="b">
        <f t="shared" si="97"/>
        <v>1</v>
      </c>
      <c r="BE256" s="148" t="b">
        <f>AND($F256&gt;=20,$F256&lt;=22,$J256&lt;&gt;※編集不可※選択項目!$E$4)</f>
        <v>0</v>
      </c>
      <c r="BF256" s="148" t="b">
        <f>AND($F256&gt;=40,$F256&lt;=49,$K256&lt;&gt;※編集不可※選択項目!$F$4)</f>
        <v>0</v>
      </c>
      <c r="BG256" s="148" t="str">
        <f t="shared" si="98"/>
        <v/>
      </c>
      <c r="BH256" s="8">
        <f t="shared" si="99"/>
        <v>0</v>
      </c>
      <c r="BI256" s="8">
        <f t="shared" si="100"/>
        <v>0</v>
      </c>
    </row>
    <row r="257" spans="1:61" s="4" customFormat="1" ht="34.5" customHeight="1" x14ac:dyDescent="0.15">
      <c r="A257" s="74">
        <f t="shared" si="77"/>
        <v>245</v>
      </c>
      <c r="B257" s="80" t="str">
        <f t="shared" si="82"/>
        <v/>
      </c>
      <c r="C257" s="20"/>
      <c r="D257" s="21" t="str">
        <f t="shared" si="83"/>
        <v/>
      </c>
      <c r="E257" s="21" t="str">
        <f t="shared" si="84"/>
        <v/>
      </c>
      <c r="F257" s="133"/>
      <c r="G257" s="22"/>
      <c r="H257" s="22"/>
      <c r="I257" s="151"/>
      <c r="J257" s="22"/>
      <c r="K257" s="22"/>
      <c r="L257" s="22"/>
      <c r="M257" s="23"/>
      <c r="N257" s="24"/>
      <c r="O257" s="156"/>
      <c r="P257" s="24"/>
      <c r="Q257" s="156"/>
      <c r="R257" s="25" t="str">
        <f t="shared" si="85"/>
        <v/>
      </c>
      <c r="S257" s="23"/>
      <c r="T257" s="23"/>
      <c r="U257" s="26" t="str">
        <f t="shared" si="78"/>
        <v/>
      </c>
      <c r="V257" s="27"/>
      <c r="W257" s="28" t="str">
        <f t="shared" si="86"/>
        <v/>
      </c>
      <c r="X257" s="28" t="str">
        <f t="shared" si="87"/>
        <v/>
      </c>
      <c r="Y257" s="154"/>
      <c r="Z257" s="50"/>
      <c r="AA257" s="29"/>
      <c r="AB257" s="154"/>
      <c r="AC257" s="52" t="str">
        <f t="shared" si="88"/>
        <v/>
      </c>
      <c r="AD257" s="30" t="str">
        <f t="shared" si="89"/>
        <v/>
      </c>
      <c r="AE257" s="154"/>
      <c r="AF257" s="60" t="str">
        <f t="shared" si="90"/>
        <v/>
      </c>
      <c r="AG257" s="205"/>
      <c r="AH257" s="151"/>
      <c r="AI257" s="22"/>
      <c r="AJ257" s="62"/>
      <c r="AK257" s="186"/>
      <c r="AL257" s="187"/>
      <c r="AM257" s="186"/>
      <c r="AN257" s="184"/>
      <c r="AO257" s="135"/>
      <c r="AQ257" s="148">
        <f t="shared" si="91"/>
        <v>0</v>
      </c>
      <c r="AR257" s="148">
        <f t="shared" si="92"/>
        <v>0</v>
      </c>
      <c r="AS257" s="148">
        <f t="shared" si="93"/>
        <v>0</v>
      </c>
      <c r="AT257" s="148">
        <f t="shared" si="79"/>
        <v>0</v>
      </c>
      <c r="AU257" s="148" t="b">
        <f t="shared" si="94"/>
        <v>0</v>
      </c>
      <c r="AV257" s="148" t="b">
        <f>AND(F257&gt;=20,F257&lt;=22,J257=※編集不可※選択項目!$E$4)</f>
        <v>0</v>
      </c>
      <c r="AW257" s="148" t="b">
        <f>AND(F257&gt;=40,F257&lt;=49,K257=※編集不可※選択項目!$F$4)</f>
        <v>0</v>
      </c>
      <c r="AX257" s="148">
        <f>IF(AND($C257&lt;&gt;"",AND(AA257&lt;&gt;※編集不可※選択項目!$L$6,AE257="")),1,0)</f>
        <v>0</v>
      </c>
      <c r="AY257" s="148">
        <f>IF(AND($H257&lt;&gt;"",AND(I257=※編集不可※選択項目!$D$4,AG257="")),1,0)</f>
        <v>0</v>
      </c>
      <c r="AZ257" s="148">
        <f t="shared" si="80"/>
        <v>0</v>
      </c>
      <c r="BA257" s="148">
        <f t="shared" si="95"/>
        <v>0</v>
      </c>
      <c r="BB257" s="148">
        <f t="shared" si="96"/>
        <v>0</v>
      </c>
      <c r="BC257" s="148">
        <f t="shared" si="81"/>
        <v>0</v>
      </c>
      <c r="BD257" s="148" t="b">
        <f t="shared" si="97"/>
        <v>1</v>
      </c>
      <c r="BE257" s="148" t="b">
        <f>AND($F257&gt;=20,$F257&lt;=22,$J257&lt;&gt;※編集不可※選択項目!$E$4)</f>
        <v>0</v>
      </c>
      <c r="BF257" s="148" t="b">
        <f>AND($F257&gt;=40,$F257&lt;=49,$K257&lt;&gt;※編集不可※選択項目!$F$4)</f>
        <v>0</v>
      </c>
      <c r="BG257" s="148" t="str">
        <f t="shared" si="98"/>
        <v/>
      </c>
      <c r="BH257" s="8">
        <f t="shared" si="99"/>
        <v>0</v>
      </c>
      <c r="BI257" s="8">
        <f t="shared" si="100"/>
        <v>0</v>
      </c>
    </row>
    <row r="258" spans="1:61" s="4" customFormat="1" ht="34.5" customHeight="1" x14ac:dyDescent="0.15">
      <c r="A258" s="74">
        <f t="shared" si="77"/>
        <v>246</v>
      </c>
      <c r="B258" s="80" t="str">
        <f t="shared" si="82"/>
        <v/>
      </c>
      <c r="C258" s="20"/>
      <c r="D258" s="21" t="str">
        <f t="shared" si="83"/>
        <v/>
      </c>
      <c r="E258" s="21" t="str">
        <f t="shared" si="84"/>
        <v/>
      </c>
      <c r="F258" s="133"/>
      <c r="G258" s="22"/>
      <c r="H258" s="22"/>
      <c r="I258" s="151"/>
      <c r="J258" s="22"/>
      <c r="K258" s="22"/>
      <c r="L258" s="22"/>
      <c r="M258" s="23"/>
      <c r="N258" s="24"/>
      <c r="O258" s="156"/>
      <c r="P258" s="24"/>
      <c r="Q258" s="156"/>
      <c r="R258" s="25" t="str">
        <f t="shared" si="85"/>
        <v/>
      </c>
      <c r="S258" s="23"/>
      <c r="T258" s="23"/>
      <c r="U258" s="26" t="str">
        <f t="shared" si="78"/>
        <v/>
      </c>
      <c r="V258" s="27"/>
      <c r="W258" s="28" t="str">
        <f t="shared" si="86"/>
        <v/>
      </c>
      <c r="X258" s="28" t="str">
        <f t="shared" si="87"/>
        <v/>
      </c>
      <c r="Y258" s="154"/>
      <c r="Z258" s="50"/>
      <c r="AA258" s="29"/>
      <c r="AB258" s="154"/>
      <c r="AC258" s="52" t="str">
        <f t="shared" si="88"/>
        <v/>
      </c>
      <c r="AD258" s="30" t="str">
        <f t="shared" si="89"/>
        <v/>
      </c>
      <c r="AE258" s="154"/>
      <c r="AF258" s="60" t="str">
        <f t="shared" si="90"/>
        <v/>
      </c>
      <c r="AG258" s="205"/>
      <c r="AH258" s="151"/>
      <c r="AI258" s="22"/>
      <c r="AJ258" s="62"/>
      <c r="AK258" s="186"/>
      <c r="AL258" s="187"/>
      <c r="AM258" s="186"/>
      <c r="AN258" s="184"/>
      <c r="AO258" s="135"/>
      <c r="AQ258" s="148">
        <f t="shared" si="91"/>
        <v>0</v>
      </c>
      <c r="AR258" s="148">
        <f t="shared" si="92"/>
        <v>0</v>
      </c>
      <c r="AS258" s="148">
        <f t="shared" si="93"/>
        <v>0</v>
      </c>
      <c r="AT258" s="148">
        <f t="shared" si="79"/>
        <v>0</v>
      </c>
      <c r="AU258" s="148" t="b">
        <f t="shared" si="94"/>
        <v>0</v>
      </c>
      <c r="AV258" s="148" t="b">
        <f>AND(F258&gt;=20,F258&lt;=22,J258=※編集不可※選択項目!$E$4)</f>
        <v>0</v>
      </c>
      <c r="AW258" s="148" t="b">
        <f>AND(F258&gt;=40,F258&lt;=49,K258=※編集不可※選択項目!$F$4)</f>
        <v>0</v>
      </c>
      <c r="AX258" s="148">
        <f>IF(AND($C258&lt;&gt;"",AND(AA258&lt;&gt;※編集不可※選択項目!$L$6,AE258="")),1,0)</f>
        <v>0</v>
      </c>
      <c r="AY258" s="148">
        <f>IF(AND($H258&lt;&gt;"",AND(I258=※編集不可※選択項目!$D$4,AG258="")),1,0)</f>
        <v>0</v>
      </c>
      <c r="AZ258" s="148">
        <f t="shared" si="80"/>
        <v>0</v>
      </c>
      <c r="BA258" s="148">
        <f t="shared" si="95"/>
        <v>0</v>
      </c>
      <c r="BB258" s="148">
        <f t="shared" si="96"/>
        <v>0</v>
      </c>
      <c r="BC258" s="148">
        <f t="shared" si="81"/>
        <v>0</v>
      </c>
      <c r="BD258" s="148" t="b">
        <f t="shared" si="97"/>
        <v>1</v>
      </c>
      <c r="BE258" s="148" t="b">
        <f>AND($F258&gt;=20,$F258&lt;=22,$J258&lt;&gt;※編集不可※選択項目!$E$4)</f>
        <v>0</v>
      </c>
      <c r="BF258" s="148" t="b">
        <f>AND($F258&gt;=40,$F258&lt;=49,$K258&lt;&gt;※編集不可※選択項目!$F$4)</f>
        <v>0</v>
      </c>
      <c r="BG258" s="148" t="str">
        <f t="shared" si="98"/>
        <v/>
      </c>
      <c r="BH258" s="8">
        <f t="shared" si="99"/>
        <v>0</v>
      </c>
      <c r="BI258" s="8">
        <f t="shared" si="100"/>
        <v>0</v>
      </c>
    </row>
    <row r="259" spans="1:61" s="4" customFormat="1" ht="34.5" customHeight="1" x14ac:dyDescent="0.15">
      <c r="A259" s="74">
        <f t="shared" si="77"/>
        <v>247</v>
      </c>
      <c r="B259" s="80" t="str">
        <f t="shared" si="82"/>
        <v/>
      </c>
      <c r="C259" s="20"/>
      <c r="D259" s="21" t="str">
        <f t="shared" si="83"/>
        <v/>
      </c>
      <c r="E259" s="21" t="str">
        <f t="shared" si="84"/>
        <v/>
      </c>
      <c r="F259" s="133"/>
      <c r="G259" s="22"/>
      <c r="H259" s="22"/>
      <c r="I259" s="151"/>
      <c r="J259" s="22"/>
      <c r="K259" s="22"/>
      <c r="L259" s="22"/>
      <c r="M259" s="23"/>
      <c r="N259" s="24"/>
      <c r="O259" s="156"/>
      <c r="P259" s="24"/>
      <c r="Q259" s="156"/>
      <c r="R259" s="25" t="str">
        <f t="shared" si="85"/>
        <v/>
      </c>
      <c r="S259" s="23"/>
      <c r="T259" s="23"/>
      <c r="U259" s="26" t="str">
        <f t="shared" si="78"/>
        <v/>
      </c>
      <c r="V259" s="27"/>
      <c r="W259" s="28" t="str">
        <f t="shared" si="86"/>
        <v/>
      </c>
      <c r="X259" s="28" t="str">
        <f t="shared" si="87"/>
        <v/>
      </c>
      <c r="Y259" s="154"/>
      <c r="Z259" s="50"/>
      <c r="AA259" s="29"/>
      <c r="AB259" s="154"/>
      <c r="AC259" s="52" t="str">
        <f t="shared" si="88"/>
        <v/>
      </c>
      <c r="AD259" s="30" t="str">
        <f t="shared" si="89"/>
        <v/>
      </c>
      <c r="AE259" s="154"/>
      <c r="AF259" s="60" t="str">
        <f t="shared" si="90"/>
        <v/>
      </c>
      <c r="AG259" s="205"/>
      <c r="AH259" s="151"/>
      <c r="AI259" s="22"/>
      <c r="AJ259" s="62"/>
      <c r="AK259" s="186"/>
      <c r="AL259" s="187"/>
      <c r="AM259" s="186"/>
      <c r="AN259" s="184"/>
      <c r="AO259" s="135"/>
      <c r="AQ259" s="148">
        <f t="shared" si="91"/>
        <v>0</v>
      </c>
      <c r="AR259" s="148">
        <f t="shared" si="92"/>
        <v>0</v>
      </c>
      <c r="AS259" s="148">
        <f t="shared" si="93"/>
        <v>0</v>
      </c>
      <c r="AT259" s="148">
        <f t="shared" si="79"/>
        <v>0</v>
      </c>
      <c r="AU259" s="148" t="b">
        <f t="shared" si="94"/>
        <v>0</v>
      </c>
      <c r="AV259" s="148" t="b">
        <f>AND(F259&gt;=20,F259&lt;=22,J259=※編集不可※選択項目!$E$4)</f>
        <v>0</v>
      </c>
      <c r="AW259" s="148" t="b">
        <f>AND(F259&gt;=40,F259&lt;=49,K259=※編集不可※選択項目!$F$4)</f>
        <v>0</v>
      </c>
      <c r="AX259" s="148">
        <f>IF(AND($C259&lt;&gt;"",AND(AA259&lt;&gt;※編集不可※選択項目!$L$6,AE259="")),1,0)</f>
        <v>0</v>
      </c>
      <c r="AY259" s="148">
        <f>IF(AND($H259&lt;&gt;"",AND(I259=※編集不可※選択項目!$D$4,AG259="")),1,0)</f>
        <v>0</v>
      </c>
      <c r="AZ259" s="148">
        <f t="shared" si="80"/>
        <v>0</v>
      </c>
      <c r="BA259" s="148">
        <f t="shared" si="95"/>
        <v>0</v>
      </c>
      <c r="BB259" s="148">
        <f t="shared" si="96"/>
        <v>0</v>
      </c>
      <c r="BC259" s="148">
        <f t="shared" si="81"/>
        <v>0</v>
      </c>
      <c r="BD259" s="148" t="b">
        <f t="shared" si="97"/>
        <v>1</v>
      </c>
      <c r="BE259" s="148" t="b">
        <f>AND($F259&gt;=20,$F259&lt;=22,$J259&lt;&gt;※編集不可※選択項目!$E$4)</f>
        <v>0</v>
      </c>
      <c r="BF259" s="148" t="b">
        <f>AND($F259&gt;=40,$F259&lt;=49,$K259&lt;&gt;※編集不可※選択項目!$F$4)</f>
        <v>0</v>
      </c>
      <c r="BG259" s="148" t="str">
        <f t="shared" si="98"/>
        <v/>
      </c>
      <c r="BH259" s="8">
        <f t="shared" si="99"/>
        <v>0</v>
      </c>
      <c r="BI259" s="8">
        <f t="shared" si="100"/>
        <v>0</v>
      </c>
    </row>
    <row r="260" spans="1:61" s="4" customFormat="1" ht="34.5" customHeight="1" x14ac:dyDescent="0.15">
      <c r="A260" s="74">
        <f t="shared" si="77"/>
        <v>248</v>
      </c>
      <c r="B260" s="80" t="str">
        <f t="shared" si="82"/>
        <v/>
      </c>
      <c r="C260" s="20"/>
      <c r="D260" s="21" t="str">
        <f t="shared" si="83"/>
        <v/>
      </c>
      <c r="E260" s="21" t="str">
        <f t="shared" si="84"/>
        <v/>
      </c>
      <c r="F260" s="133"/>
      <c r="G260" s="22"/>
      <c r="H260" s="22"/>
      <c r="I260" s="151"/>
      <c r="J260" s="22"/>
      <c r="K260" s="22"/>
      <c r="L260" s="22"/>
      <c r="M260" s="23"/>
      <c r="N260" s="24"/>
      <c r="O260" s="156"/>
      <c r="P260" s="24"/>
      <c r="Q260" s="156"/>
      <c r="R260" s="25" t="str">
        <f t="shared" si="85"/>
        <v/>
      </c>
      <c r="S260" s="23"/>
      <c r="T260" s="23"/>
      <c r="U260" s="26" t="str">
        <f t="shared" si="78"/>
        <v/>
      </c>
      <c r="V260" s="27"/>
      <c r="W260" s="28" t="str">
        <f t="shared" si="86"/>
        <v/>
      </c>
      <c r="X260" s="28" t="str">
        <f t="shared" si="87"/>
        <v/>
      </c>
      <c r="Y260" s="154"/>
      <c r="Z260" s="50"/>
      <c r="AA260" s="29"/>
      <c r="AB260" s="154"/>
      <c r="AC260" s="52" t="str">
        <f t="shared" si="88"/>
        <v/>
      </c>
      <c r="AD260" s="30" t="str">
        <f t="shared" si="89"/>
        <v/>
      </c>
      <c r="AE260" s="154"/>
      <c r="AF260" s="60" t="str">
        <f t="shared" si="90"/>
        <v/>
      </c>
      <c r="AG260" s="205"/>
      <c r="AH260" s="151"/>
      <c r="AI260" s="22"/>
      <c r="AJ260" s="62"/>
      <c r="AK260" s="186"/>
      <c r="AL260" s="187"/>
      <c r="AM260" s="186"/>
      <c r="AN260" s="184"/>
      <c r="AO260" s="135"/>
      <c r="AQ260" s="148">
        <f t="shared" si="91"/>
        <v>0</v>
      </c>
      <c r="AR260" s="148">
        <f t="shared" si="92"/>
        <v>0</v>
      </c>
      <c r="AS260" s="148">
        <f t="shared" si="93"/>
        <v>0</v>
      </c>
      <c r="AT260" s="148">
        <f t="shared" si="79"/>
        <v>0</v>
      </c>
      <c r="AU260" s="148" t="b">
        <f t="shared" si="94"/>
        <v>0</v>
      </c>
      <c r="AV260" s="148" t="b">
        <f>AND(F260&gt;=20,F260&lt;=22,J260=※編集不可※選択項目!$E$4)</f>
        <v>0</v>
      </c>
      <c r="AW260" s="148" t="b">
        <f>AND(F260&gt;=40,F260&lt;=49,K260=※編集不可※選択項目!$F$4)</f>
        <v>0</v>
      </c>
      <c r="AX260" s="148">
        <f>IF(AND($C260&lt;&gt;"",AND(AA260&lt;&gt;※編集不可※選択項目!$L$6,AE260="")),1,0)</f>
        <v>0</v>
      </c>
      <c r="AY260" s="148">
        <f>IF(AND($H260&lt;&gt;"",AND(I260=※編集不可※選択項目!$D$4,AG260="")),1,0)</f>
        <v>0</v>
      </c>
      <c r="AZ260" s="148">
        <f t="shared" si="80"/>
        <v>0</v>
      </c>
      <c r="BA260" s="148">
        <f t="shared" si="95"/>
        <v>0</v>
      </c>
      <c r="BB260" s="148">
        <f t="shared" si="96"/>
        <v>0</v>
      </c>
      <c r="BC260" s="148">
        <f t="shared" si="81"/>
        <v>0</v>
      </c>
      <c r="BD260" s="148" t="b">
        <f t="shared" si="97"/>
        <v>1</v>
      </c>
      <c r="BE260" s="148" t="b">
        <f>AND($F260&gt;=20,$F260&lt;=22,$J260&lt;&gt;※編集不可※選択項目!$E$4)</f>
        <v>0</v>
      </c>
      <c r="BF260" s="148" t="b">
        <f>AND($F260&gt;=40,$F260&lt;=49,$K260&lt;&gt;※編集不可※選択項目!$F$4)</f>
        <v>0</v>
      </c>
      <c r="BG260" s="148" t="str">
        <f t="shared" si="98"/>
        <v/>
      </c>
      <c r="BH260" s="8">
        <f t="shared" si="99"/>
        <v>0</v>
      </c>
      <c r="BI260" s="8">
        <f t="shared" si="100"/>
        <v>0</v>
      </c>
    </row>
    <row r="261" spans="1:61" s="4" customFormat="1" ht="34.5" customHeight="1" x14ac:dyDescent="0.15">
      <c r="A261" s="74">
        <f t="shared" si="77"/>
        <v>249</v>
      </c>
      <c r="B261" s="80" t="str">
        <f t="shared" si="82"/>
        <v/>
      </c>
      <c r="C261" s="20"/>
      <c r="D261" s="21" t="str">
        <f t="shared" si="83"/>
        <v/>
      </c>
      <c r="E261" s="21" t="str">
        <f t="shared" si="84"/>
        <v/>
      </c>
      <c r="F261" s="133"/>
      <c r="G261" s="22"/>
      <c r="H261" s="22"/>
      <c r="I261" s="151"/>
      <c r="J261" s="22"/>
      <c r="K261" s="22"/>
      <c r="L261" s="22"/>
      <c r="M261" s="23"/>
      <c r="N261" s="24"/>
      <c r="O261" s="156"/>
      <c r="P261" s="24"/>
      <c r="Q261" s="156"/>
      <c r="R261" s="25" t="str">
        <f t="shared" si="85"/>
        <v/>
      </c>
      <c r="S261" s="23"/>
      <c r="T261" s="23"/>
      <c r="U261" s="26" t="str">
        <f t="shared" si="78"/>
        <v/>
      </c>
      <c r="V261" s="27"/>
      <c r="W261" s="28" t="str">
        <f t="shared" si="86"/>
        <v/>
      </c>
      <c r="X261" s="28" t="str">
        <f t="shared" si="87"/>
        <v/>
      </c>
      <c r="Y261" s="154"/>
      <c r="Z261" s="50"/>
      <c r="AA261" s="29"/>
      <c r="AB261" s="154"/>
      <c r="AC261" s="52" t="str">
        <f t="shared" si="88"/>
        <v/>
      </c>
      <c r="AD261" s="30" t="str">
        <f t="shared" si="89"/>
        <v/>
      </c>
      <c r="AE261" s="154"/>
      <c r="AF261" s="60" t="str">
        <f t="shared" si="90"/>
        <v/>
      </c>
      <c r="AG261" s="205"/>
      <c r="AH261" s="151"/>
      <c r="AI261" s="22"/>
      <c r="AJ261" s="62"/>
      <c r="AK261" s="186"/>
      <c r="AL261" s="187"/>
      <c r="AM261" s="186"/>
      <c r="AN261" s="184"/>
      <c r="AO261" s="135"/>
      <c r="AQ261" s="148">
        <f t="shared" si="91"/>
        <v>0</v>
      </c>
      <c r="AR261" s="148">
        <f t="shared" si="92"/>
        <v>0</v>
      </c>
      <c r="AS261" s="148">
        <f t="shared" si="93"/>
        <v>0</v>
      </c>
      <c r="AT261" s="148">
        <f t="shared" si="79"/>
        <v>0</v>
      </c>
      <c r="AU261" s="148" t="b">
        <f t="shared" si="94"/>
        <v>0</v>
      </c>
      <c r="AV261" s="148" t="b">
        <f>AND(F261&gt;=20,F261&lt;=22,J261=※編集不可※選択項目!$E$4)</f>
        <v>0</v>
      </c>
      <c r="AW261" s="148" t="b">
        <f>AND(F261&gt;=40,F261&lt;=49,K261=※編集不可※選択項目!$F$4)</f>
        <v>0</v>
      </c>
      <c r="AX261" s="148">
        <f>IF(AND($C261&lt;&gt;"",AND(AA261&lt;&gt;※編集不可※選択項目!$L$6,AE261="")),1,0)</f>
        <v>0</v>
      </c>
      <c r="AY261" s="148">
        <f>IF(AND($H261&lt;&gt;"",AND(I261=※編集不可※選択項目!$D$4,AG261="")),1,0)</f>
        <v>0</v>
      </c>
      <c r="AZ261" s="148">
        <f t="shared" si="80"/>
        <v>0</v>
      </c>
      <c r="BA261" s="148">
        <f t="shared" si="95"/>
        <v>0</v>
      </c>
      <c r="BB261" s="148">
        <f t="shared" si="96"/>
        <v>0</v>
      </c>
      <c r="BC261" s="148">
        <f t="shared" si="81"/>
        <v>0</v>
      </c>
      <c r="BD261" s="148" t="b">
        <f t="shared" si="97"/>
        <v>1</v>
      </c>
      <c r="BE261" s="148" t="b">
        <f>AND($F261&gt;=20,$F261&lt;=22,$J261&lt;&gt;※編集不可※選択項目!$E$4)</f>
        <v>0</v>
      </c>
      <c r="BF261" s="148" t="b">
        <f>AND($F261&gt;=40,$F261&lt;=49,$K261&lt;&gt;※編集不可※選択項目!$F$4)</f>
        <v>0</v>
      </c>
      <c r="BG261" s="148" t="str">
        <f t="shared" si="98"/>
        <v/>
      </c>
      <c r="BH261" s="8">
        <f t="shared" si="99"/>
        <v>0</v>
      </c>
      <c r="BI261" s="8">
        <f t="shared" si="100"/>
        <v>0</v>
      </c>
    </row>
    <row r="262" spans="1:61" s="4" customFormat="1" ht="34.5" customHeight="1" x14ac:dyDescent="0.15">
      <c r="A262" s="74">
        <f t="shared" si="77"/>
        <v>250</v>
      </c>
      <c r="B262" s="80" t="str">
        <f t="shared" si="82"/>
        <v/>
      </c>
      <c r="C262" s="20"/>
      <c r="D262" s="21" t="str">
        <f t="shared" si="83"/>
        <v/>
      </c>
      <c r="E262" s="21" t="str">
        <f t="shared" si="84"/>
        <v/>
      </c>
      <c r="F262" s="133"/>
      <c r="G262" s="22"/>
      <c r="H262" s="22"/>
      <c r="I262" s="151"/>
      <c r="J262" s="22"/>
      <c r="K262" s="22"/>
      <c r="L262" s="22"/>
      <c r="M262" s="23"/>
      <c r="N262" s="24"/>
      <c r="O262" s="156"/>
      <c r="P262" s="24"/>
      <c r="Q262" s="156"/>
      <c r="R262" s="25" t="str">
        <f t="shared" si="85"/>
        <v/>
      </c>
      <c r="S262" s="23"/>
      <c r="T262" s="23"/>
      <c r="U262" s="26" t="str">
        <f t="shared" si="78"/>
        <v/>
      </c>
      <c r="V262" s="27"/>
      <c r="W262" s="28" t="str">
        <f t="shared" si="86"/>
        <v/>
      </c>
      <c r="X262" s="28" t="str">
        <f t="shared" si="87"/>
        <v/>
      </c>
      <c r="Y262" s="154"/>
      <c r="Z262" s="50"/>
      <c r="AA262" s="29"/>
      <c r="AB262" s="154"/>
      <c r="AC262" s="52" t="str">
        <f t="shared" si="88"/>
        <v/>
      </c>
      <c r="AD262" s="30" t="str">
        <f t="shared" si="89"/>
        <v/>
      </c>
      <c r="AE262" s="154"/>
      <c r="AF262" s="60" t="str">
        <f t="shared" si="90"/>
        <v/>
      </c>
      <c r="AG262" s="205"/>
      <c r="AH262" s="151"/>
      <c r="AI262" s="22"/>
      <c r="AJ262" s="62"/>
      <c r="AK262" s="186"/>
      <c r="AL262" s="187"/>
      <c r="AM262" s="186"/>
      <c r="AN262" s="184"/>
      <c r="AO262" s="135"/>
      <c r="AQ262" s="148">
        <f t="shared" si="91"/>
        <v>0</v>
      </c>
      <c r="AR262" s="148">
        <f t="shared" si="92"/>
        <v>0</v>
      </c>
      <c r="AS262" s="148">
        <f t="shared" si="93"/>
        <v>0</v>
      </c>
      <c r="AT262" s="148">
        <f t="shared" si="79"/>
        <v>0</v>
      </c>
      <c r="AU262" s="148" t="b">
        <f t="shared" si="94"/>
        <v>0</v>
      </c>
      <c r="AV262" s="148" t="b">
        <f>AND(F262&gt;=20,F262&lt;=22,J262=※編集不可※選択項目!$E$4)</f>
        <v>0</v>
      </c>
      <c r="AW262" s="148" t="b">
        <f>AND(F262&gt;=40,F262&lt;=49,K262=※編集不可※選択項目!$F$4)</f>
        <v>0</v>
      </c>
      <c r="AX262" s="148">
        <f>IF(AND($C262&lt;&gt;"",AND(AA262&lt;&gt;※編集不可※選択項目!$L$6,AE262="")),1,0)</f>
        <v>0</v>
      </c>
      <c r="AY262" s="148">
        <f>IF(AND($H262&lt;&gt;"",AND(I262=※編集不可※選択項目!$D$4,AG262="")),1,0)</f>
        <v>0</v>
      </c>
      <c r="AZ262" s="148">
        <f t="shared" si="80"/>
        <v>0</v>
      </c>
      <c r="BA262" s="148">
        <f t="shared" si="95"/>
        <v>0</v>
      </c>
      <c r="BB262" s="148">
        <f t="shared" si="96"/>
        <v>0</v>
      </c>
      <c r="BC262" s="148">
        <f t="shared" si="81"/>
        <v>0</v>
      </c>
      <c r="BD262" s="148" t="b">
        <f t="shared" si="97"/>
        <v>1</v>
      </c>
      <c r="BE262" s="148" t="b">
        <f>AND($F262&gt;=20,$F262&lt;=22,$J262&lt;&gt;※編集不可※選択項目!$E$4)</f>
        <v>0</v>
      </c>
      <c r="BF262" s="148" t="b">
        <f>AND($F262&gt;=40,$F262&lt;=49,$K262&lt;&gt;※編集不可※選択項目!$F$4)</f>
        <v>0</v>
      </c>
      <c r="BG262" s="148" t="str">
        <f t="shared" si="98"/>
        <v/>
      </c>
      <c r="BH262" s="8">
        <f t="shared" si="99"/>
        <v>0</v>
      </c>
      <c r="BI262" s="8">
        <f t="shared" si="100"/>
        <v>0</v>
      </c>
    </row>
    <row r="263" spans="1:61" s="4" customFormat="1" ht="34.5" customHeight="1" x14ac:dyDescent="0.15">
      <c r="A263" s="74">
        <f t="shared" si="77"/>
        <v>251</v>
      </c>
      <c r="B263" s="80" t="str">
        <f t="shared" si="82"/>
        <v/>
      </c>
      <c r="C263" s="20"/>
      <c r="D263" s="21" t="str">
        <f t="shared" si="83"/>
        <v/>
      </c>
      <c r="E263" s="21" t="str">
        <f t="shared" si="84"/>
        <v/>
      </c>
      <c r="F263" s="133"/>
      <c r="G263" s="22"/>
      <c r="H263" s="22"/>
      <c r="I263" s="151"/>
      <c r="J263" s="22"/>
      <c r="K263" s="22"/>
      <c r="L263" s="22"/>
      <c r="M263" s="23"/>
      <c r="N263" s="24"/>
      <c r="O263" s="156"/>
      <c r="P263" s="24"/>
      <c r="Q263" s="156"/>
      <c r="R263" s="25" t="str">
        <f t="shared" si="85"/>
        <v/>
      </c>
      <c r="S263" s="23"/>
      <c r="T263" s="23"/>
      <c r="U263" s="26" t="str">
        <f t="shared" si="78"/>
        <v/>
      </c>
      <c r="V263" s="27"/>
      <c r="W263" s="28" t="str">
        <f t="shared" si="86"/>
        <v/>
      </c>
      <c r="X263" s="28" t="str">
        <f t="shared" si="87"/>
        <v/>
      </c>
      <c r="Y263" s="154"/>
      <c r="Z263" s="50"/>
      <c r="AA263" s="29"/>
      <c r="AB263" s="154"/>
      <c r="AC263" s="52" t="str">
        <f t="shared" si="88"/>
        <v/>
      </c>
      <c r="AD263" s="30" t="str">
        <f t="shared" si="89"/>
        <v/>
      </c>
      <c r="AE263" s="154"/>
      <c r="AF263" s="60" t="str">
        <f t="shared" si="90"/>
        <v/>
      </c>
      <c r="AG263" s="205"/>
      <c r="AH263" s="151"/>
      <c r="AI263" s="22"/>
      <c r="AJ263" s="62"/>
      <c r="AK263" s="186"/>
      <c r="AL263" s="187"/>
      <c r="AM263" s="186"/>
      <c r="AN263" s="184"/>
      <c r="AO263" s="135"/>
      <c r="AQ263" s="148">
        <f t="shared" si="91"/>
        <v>0</v>
      </c>
      <c r="AR263" s="148">
        <f t="shared" si="92"/>
        <v>0</v>
      </c>
      <c r="AS263" s="148">
        <f t="shared" si="93"/>
        <v>0</v>
      </c>
      <c r="AT263" s="148">
        <f t="shared" si="79"/>
        <v>0</v>
      </c>
      <c r="AU263" s="148" t="b">
        <f t="shared" si="94"/>
        <v>0</v>
      </c>
      <c r="AV263" s="148" t="b">
        <f>AND(F263&gt;=20,F263&lt;=22,J263=※編集不可※選択項目!$E$4)</f>
        <v>0</v>
      </c>
      <c r="AW263" s="148" t="b">
        <f>AND(F263&gt;=40,F263&lt;=49,K263=※編集不可※選択項目!$F$4)</f>
        <v>0</v>
      </c>
      <c r="AX263" s="148">
        <f>IF(AND($C263&lt;&gt;"",AND(AA263&lt;&gt;※編集不可※選択項目!$L$6,AE263="")),1,0)</f>
        <v>0</v>
      </c>
      <c r="AY263" s="148">
        <f>IF(AND($H263&lt;&gt;"",AND(I263=※編集不可※選択項目!$D$4,AG263="")),1,0)</f>
        <v>0</v>
      </c>
      <c r="AZ263" s="148">
        <f t="shared" si="80"/>
        <v>0</v>
      </c>
      <c r="BA263" s="148">
        <f t="shared" si="95"/>
        <v>0</v>
      </c>
      <c r="BB263" s="148">
        <f t="shared" si="96"/>
        <v>0</v>
      </c>
      <c r="BC263" s="148">
        <f t="shared" si="81"/>
        <v>0</v>
      </c>
      <c r="BD263" s="148" t="b">
        <f t="shared" si="97"/>
        <v>1</v>
      </c>
      <c r="BE263" s="148" t="b">
        <f>AND($F263&gt;=20,$F263&lt;=22,$J263&lt;&gt;※編集不可※選択項目!$E$4)</f>
        <v>0</v>
      </c>
      <c r="BF263" s="148" t="b">
        <f>AND($F263&gt;=40,$F263&lt;=49,$K263&lt;&gt;※編集不可※選択項目!$F$4)</f>
        <v>0</v>
      </c>
      <c r="BG263" s="148" t="str">
        <f t="shared" si="98"/>
        <v/>
      </c>
      <c r="BH263" s="8">
        <f t="shared" si="99"/>
        <v>0</v>
      </c>
      <c r="BI263" s="8">
        <f t="shared" si="100"/>
        <v>0</v>
      </c>
    </row>
    <row r="264" spans="1:61" s="4" customFormat="1" ht="34.5" customHeight="1" x14ac:dyDescent="0.15">
      <c r="A264" s="74">
        <f t="shared" si="77"/>
        <v>252</v>
      </c>
      <c r="B264" s="80" t="str">
        <f t="shared" si="82"/>
        <v/>
      </c>
      <c r="C264" s="20"/>
      <c r="D264" s="21" t="str">
        <f t="shared" si="83"/>
        <v/>
      </c>
      <c r="E264" s="21" t="str">
        <f t="shared" si="84"/>
        <v/>
      </c>
      <c r="F264" s="133"/>
      <c r="G264" s="22"/>
      <c r="H264" s="22"/>
      <c r="I264" s="151"/>
      <c r="J264" s="22"/>
      <c r="K264" s="22"/>
      <c r="L264" s="22"/>
      <c r="M264" s="23"/>
      <c r="N264" s="24"/>
      <c r="O264" s="156"/>
      <c r="P264" s="24"/>
      <c r="Q264" s="156"/>
      <c r="R264" s="25" t="str">
        <f t="shared" si="85"/>
        <v/>
      </c>
      <c r="S264" s="23"/>
      <c r="T264" s="23"/>
      <c r="U264" s="26" t="str">
        <f t="shared" si="78"/>
        <v/>
      </c>
      <c r="V264" s="27"/>
      <c r="W264" s="28" t="str">
        <f t="shared" si="86"/>
        <v/>
      </c>
      <c r="X264" s="28" t="str">
        <f t="shared" si="87"/>
        <v/>
      </c>
      <c r="Y264" s="154"/>
      <c r="Z264" s="50"/>
      <c r="AA264" s="29"/>
      <c r="AB264" s="154"/>
      <c r="AC264" s="52" t="str">
        <f t="shared" si="88"/>
        <v/>
      </c>
      <c r="AD264" s="30" t="str">
        <f t="shared" si="89"/>
        <v/>
      </c>
      <c r="AE264" s="154"/>
      <c r="AF264" s="60" t="str">
        <f t="shared" si="90"/>
        <v/>
      </c>
      <c r="AG264" s="205"/>
      <c r="AH264" s="151"/>
      <c r="AI264" s="22"/>
      <c r="AJ264" s="62"/>
      <c r="AK264" s="186"/>
      <c r="AL264" s="187"/>
      <c r="AM264" s="186"/>
      <c r="AN264" s="184"/>
      <c r="AO264" s="135"/>
      <c r="AQ264" s="148">
        <f t="shared" si="91"/>
        <v>0</v>
      </c>
      <c r="AR264" s="148">
        <f t="shared" si="92"/>
        <v>0</v>
      </c>
      <c r="AS264" s="148">
        <f t="shared" si="93"/>
        <v>0</v>
      </c>
      <c r="AT264" s="148">
        <f t="shared" si="79"/>
        <v>0</v>
      </c>
      <c r="AU264" s="148" t="b">
        <f t="shared" si="94"/>
        <v>0</v>
      </c>
      <c r="AV264" s="148" t="b">
        <f>AND(F264&gt;=20,F264&lt;=22,J264=※編集不可※選択項目!$E$4)</f>
        <v>0</v>
      </c>
      <c r="AW264" s="148" t="b">
        <f>AND(F264&gt;=40,F264&lt;=49,K264=※編集不可※選択項目!$F$4)</f>
        <v>0</v>
      </c>
      <c r="AX264" s="148">
        <f>IF(AND($C264&lt;&gt;"",AND(AA264&lt;&gt;※編集不可※選択項目!$L$6,AE264="")),1,0)</f>
        <v>0</v>
      </c>
      <c r="AY264" s="148">
        <f>IF(AND($H264&lt;&gt;"",AND(I264=※編集不可※選択項目!$D$4,AG264="")),1,0)</f>
        <v>0</v>
      </c>
      <c r="AZ264" s="148">
        <f t="shared" si="80"/>
        <v>0</v>
      </c>
      <c r="BA264" s="148">
        <f t="shared" si="95"/>
        <v>0</v>
      </c>
      <c r="BB264" s="148">
        <f t="shared" si="96"/>
        <v>0</v>
      </c>
      <c r="BC264" s="148">
        <f t="shared" si="81"/>
        <v>0</v>
      </c>
      <c r="BD264" s="148" t="b">
        <f t="shared" si="97"/>
        <v>1</v>
      </c>
      <c r="BE264" s="148" t="b">
        <f>AND($F264&gt;=20,$F264&lt;=22,$J264&lt;&gt;※編集不可※選択項目!$E$4)</f>
        <v>0</v>
      </c>
      <c r="BF264" s="148" t="b">
        <f>AND($F264&gt;=40,$F264&lt;=49,$K264&lt;&gt;※編集不可※選択項目!$F$4)</f>
        <v>0</v>
      </c>
      <c r="BG264" s="148" t="str">
        <f t="shared" si="98"/>
        <v/>
      </c>
      <c r="BH264" s="8">
        <f t="shared" si="99"/>
        <v>0</v>
      </c>
      <c r="BI264" s="8">
        <f t="shared" si="100"/>
        <v>0</v>
      </c>
    </row>
    <row r="265" spans="1:61" s="4" customFormat="1" ht="34.5" customHeight="1" x14ac:dyDescent="0.15">
      <c r="A265" s="74">
        <f t="shared" si="77"/>
        <v>253</v>
      </c>
      <c r="B265" s="80" t="str">
        <f t="shared" si="82"/>
        <v/>
      </c>
      <c r="C265" s="20"/>
      <c r="D265" s="21" t="str">
        <f t="shared" si="83"/>
        <v/>
      </c>
      <c r="E265" s="21" t="str">
        <f t="shared" si="84"/>
        <v/>
      </c>
      <c r="F265" s="133"/>
      <c r="G265" s="22"/>
      <c r="H265" s="22"/>
      <c r="I265" s="151"/>
      <c r="J265" s="22"/>
      <c r="K265" s="22"/>
      <c r="L265" s="22"/>
      <c r="M265" s="23"/>
      <c r="N265" s="24"/>
      <c r="O265" s="156"/>
      <c r="P265" s="24"/>
      <c r="Q265" s="156"/>
      <c r="R265" s="25" t="str">
        <f t="shared" si="85"/>
        <v/>
      </c>
      <c r="S265" s="23"/>
      <c r="T265" s="23"/>
      <c r="U265" s="26" t="str">
        <f t="shared" si="78"/>
        <v/>
      </c>
      <c r="V265" s="27"/>
      <c r="W265" s="28" t="str">
        <f t="shared" si="86"/>
        <v/>
      </c>
      <c r="X265" s="28" t="str">
        <f t="shared" si="87"/>
        <v/>
      </c>
      <c r="Y265" s="154"/>
      <c r="Z265" s="50"/>
      <c r="AA265" s="29"/>
      <c r="AB265" s="154"/>
      <c r="AC265" s="52" t="str">
        <f t="shared" si="88"/>
        <v/>
      </c>
      <c r="AD265" s="30" t="str">
        <f t="shared" si="89"/>
        <v/>
      </c>
      <c r="AE265" s="154"/>
      <c r="AF265" s="60" t="str">
        <f t="shared" si="90"/>
        <v/>
      </c>
      <c r="AG265" s="205"/>
      <c r="AH265" s="151"/>
      <c r="AI265" s="22"/>
      <c r="AJ265" s="62"/>
      <c r="AK265" s="186"/>
      <c r="AL265" s="187"/>
      <c r="AM265" s="186"/>
      <c r="AN265" s="184"/>
      <c r="AO265" s="135"/>
      <c r="AQ265" s="148">
        <f t="shared" si="91"/>
        <v>0</v>
      </c>
      <c r="AR265" s="148">
        <f t="shared" si="92"/>
        <v>0</v>
      </c>
      <c r="AS265" s="148">
        <f t="shared" si="93"/>
        <v>0</v>
      </c>
      <c r="AT265" s="148">
        <f t="shared" si="79"/>
        <v>0</v>
      </c>
      <c r="AU265" s="148" t="b">
        <f t="shared" si="94"/>
        <v>0</v>
      </c>
      <c r="AV265" s="148" t="b">
        <f>AND(F265&gt;=20,F265&lt;=22,J265=※編集不可※選択項目!$E$4)</f>
        <v>0</v>
      </c>
      <c r="AW265" s="148" t="b">
        <f>AND(F265&gt;=40,F265&lt;=49,K265=※編集不可※選択項目!$F$4)</f>
        <v>0</v>
      </c>
      <c r="AX265" s="148">
        <f>IF(AND($C265&lt;&gt;"",AND(AA265&lt;&gt;※編集不可※選択項目!$L$6,AE265="")),1,0)</f>
        <v>0</v>
      </c>
      <c r="AY265" s="148">
        <f>IF(AND($H265&lt;&gt;"",AND(I265=※編集不可※選択項目!$D$4,AG265="")),1,0)</f>
        <v>0</v>
      </c>
      <c r="AZ265" s="148">
        <f t="shared" si="80"/>
        <v>0</v>
      </c>
      <c r="BA265" s="148">
        <f t="shared" si="95"/>
        <v>0</v>
      </c>
      <c r="BB265" s="148">
        <f t="shared" si="96"/>
        <v>0</v>
      </c>
      <c r="BC265" s="148">
        <f t="shared" si="81"/>
        <v>0</v>
      </c>
      <c r="BD265" s="148" t="b">
        <f t="shared" si="97"/>
        <v>1</v>
      </c>
      <c r="BE265" s="148" t="b">
        <f>AND($F265&gt;=20,$F265&lt;=22,$J265&lt;&gt;※編集不可※選択項目!$E$4)</f>
        <v>0</v>
      </c>
      <c r="BF265" s="148" t="b">
        <f>AND($F265&gt;=40,$F265&lt;=49,$K265&lt;&gt;※編集不可※選択項目!$F$4)</f>
        <v>0</v>
      </c>
      <c r="BG265" s="148" t="str">
        <f t="shared" si="98"/>
        <v/>
      </c>
      <c r="BH265" s="8">
        <f t="shared" si="99"/>
        <v>0</v>
      </c>
      <c r="BI265" s="8">
        <f t="shared" si="100"/>
        <v>0</v>
      </c>
    </row>
    <row r="266" spans="1:61" s="4" customFormat="1" ht="34.5" customHeight="1" x14ac:dyDescent="0.15">
      <c r="A266" s="74">
        <f t="shared" si="77"/>
        <v>254</v>
      </c>
      <c r="B266" s="80" t="str">
        <f t="shared" si="82"/>
        <v/>
      </c>
      <c r="C266" s="20"/>
      <c r="D266" s="21" t="str">
        <f t="shared" si="83"/>
        <v/>
      </c>
      <c r="E266" s="21" t="str">
        <f t="shared" si="84"/>
        <v/>
      </c>
      <c r="F266" s="133"/>
      <c r="G266" s="22"/>
      <c r="H266" s="22"/>
      <c r="I266" s="151"/>
      <c r="J266" s="22"/>
      <c r="K266" s="22"/>
      <c r="L266" s="22"/>
      <c r="M266" s="23"/>
      <c r="N266" s="24"/>
      <c r="O266" s="156"/>
      <c r="P266" s="24"/>
      <c r="Q266" s="156"/>
      <c r="R266" s="25" t="str">
        <f t="shared" si="85"/>
        <v/>
      </c>
      <c r="S266" s="23"/>
      <c r="T266" s="23"/>
      <c r="U266" s="26" t="str">
        <f t="shared" si="78"/>
        <v/>
      </c>
      <c r="V266" s="27"/>
      <c r="W266" s="28" t="str">
        <f t="shared" si="86"/>
        <v/>
      </c>
      <c r="X266" s="28" t="str">
        <f t="shared" si="87"/>
        <v/>
      </c>
      <c r="Y266" s="154"/>
      <c r="Z266" s="50"/>
      <c r="AA266" s="29"/>
      <c r="AB266" s="154"/>
      <c r="AC266" s="52" t="str">
        <f t="shared" si="88"/>
        <v/>
      </c>
      <c r="AD266" s="30" t="str">
        <f t="shared" si="89"/>
        <v/>
      </c>
      <c r="AE266" s="154"/>
      <c r="AF266" s="60" t="str">
        <f t="shared" si="90"/>
        <v/>
      </c>
      <c r="AG266" s="205"/>
      <c r="AH266" s="151"/>
      <c r="AI266" s="22"/>
      <c r="AJ266" s="62"/>
      <c r="AK266" s="186"/>
      <c r="AL266" s="187"/>
      <c r="AM266" s="186"/>
      <c r="AN266" s="184"/>
      <c r="AO266" s="135"/>
      <c r="AQ266" s="148">
        <f t="shared" si="91"/>
        <v>0</v>
      </c>
      <c r="AR266" s="148">
        <f t="shared" si="92"/>
        <v>0</v>
      </c>
      <c r="AS266" s="148">
        <f t="shared" si="93"/>
        <v>0</v>
      </c>
      <c r="AT266" s="148">
        <f t="shared" si="79"/>
        <v>0</v>
      </c>
      <c r="AU266" s="148" t="b">
        <f t="shared" si="94"/>
        <v>0</v>
      </c>
      <c r="AV266" s="148" t="b">
        <f>AND(F266&gt;=20,F266&lt;=22,J266=※編集不可※選択項目!$E$4)</f>
        <v>0</v>
      </c>
      <c r="AW266" s="148" t="b">
        <f>AND(F266&gt;=40,F266&lt;=49,K266=※編集不可※選択項目!$F$4)</f>
        <v>0</v>
      </c>
      <c r="AX266" s="148">
        <f>IF(AND($C266&lt;&gt;"",AND(AA266&lt;&gt;※編集不可※選択項目!$L$6,AE266="")),1,0)</f>
        <v>0</v>
      </c>
      <c r="AY266" s="148">
        <f>IF(AND($H266&lt;&gt;"",AND(I266=※編集不可※選択項目!$D$4,AG266="")),1,0)</f>
        <v>0</v>
      </c>
      <c r="AZ266" s="148">
        <f t="shared" si="80"/>
        <v>0</v>
      </c>
      <c r="BA266" s="148">
        <f t="shared" si="95"/>
        <v>0</v>
      </c>
      <c r="BB266" s="148">
        <f t="shared" si="96"/>
        <v>0</v>
      </c>
      <c r="BC266" s="148">
        <f t="shared" si="81"/>
        <v>0</v>
      </c>
      <c r="BD266" s="148" t="b">
        <f t="shared" si="97"/>
        <v>1</v>
      </c>
      <c r="BE266" s="148" t="b">
        <f>AND($F266&gt;=20,$F266&lt;=22,$J266&lt;&gt;※編集不可※選択項目!$E$4)</f>
        <v>0</v>
      </c>
      <c r="BF266" s="148" t="b">
        <f>AND($F266&gt;=40,$F266&lt;=49,$K266&lt;&gt;※編集不可※選択項目!$F$4)</f>
        <v>0</v>
      </c>
      <c r="BG266" s="148" t="str">
        <f t="shared" si="98"/>
        <v/>
      </c>
      <c r="BH266" s="8">
        <f t="shared" si="99"/>
        <v>0</v>
      </c>
      <c r="BI266" s="8">
        <f t="shared" si="100"/>
        <v>0</v>
      </c>
    </row>
    <row r="267" spans="1:61" s="4" customFormat="1" ht="34.5" customHeight="1" x14ac:dyDescent="0.15">
      <c r="A267" s="74">
        <f t="shared" si="77"/>
        <v>255</v>
      </c>
      <c r="B267" s="80" t="str">
        <f t="shared" si="82"/>
        <v/>
      </c>
      <c r="C267" s="20"/>
      <c r="D267" s="21" t="str">
        <f t="shared" si="83"/>
        <v/>
      </c>
      <c r="E267" s="21" t="str">
        <f t="shared" si="84"/>
        <v/>
      </c>
      <c r="F267" s="133"/>
      <c r="G267" s="22"/>
      <c r="H267" s="22"/>
      <c r="I267" s="151"/>
      <c r="J267" s="22"/>
      <c r="K267" s="22"/>
      <c r="L267" s="22"/>
      <c r="M267" s="23"/>
      <c r="N267" s="24"/>
      <c r="O267" s="156"/>
      <c r="P267" s="24"/>
      <c r="Q267" s="156"/>
      <c r="R267" s="25" t="str">
        <f t="shared" si="85"/>
        <v/>
      </c>
      <c r="S267" s="23"/>
      <c r="T267" s="23"/>
      <c r="U267" s="26" t="str">
        <f t="shared" si="78"/>
        <v/>
      </c>
      <c r="V267" s="27"/>
      <c r="W267" s="28" t="str">
        <f t="shared" si="86"/>
        <v/>
      </c>
      <c r="X267" s="28" t="str">
        <f t="shared" si="87"/>
        <v/>
      </c>
      <c r="Y267" s="154"/>
      <c r="Z267" s="50"/>
      <c r="AA267" s="29"/>
      <c r="AB267" s="154"/>
      <c r="AC267" s="52" t="str">
        <f t="shared" si="88"/>
        <v/>
      </c>
      <c r="AD267" s="30" t="str">
        <f t="shared" si="89"/>
        <v/>
      </c>
      <c r="AE267" s="154"/>
      <c r="AF267" s="60" t="str">
        <f t="shared" si="90"/>
        <v/>
      </c>
      <c r="AG267" s="205"/>
      <c r="AH267" s="151"/>
      <c r="AI267" s="22"/>
      <c r="AJ267" s="62"/>
      <c r="AK267" s="186"/>
      <c r="AL267" s="187"/>
      <c r="AM267" s="186"/>
      <c r="AN267" s="184"/>
      <c r="AO267" s="135"/>
      <c r="AQ267" s="148">
        <f t="shared" si="91"/>
        <v>0</v>
      </c>
      <c r="AR267" s="148">
        <f t="shared" si="92"/>
        <v>0</v>
      </c>
      <c r="AS267" s="148">
        <f t="shared" si="93"/>
        <v>0</v>
      </c>
      <c r="AT267" s="148">
        <f t="shared" si="79"/>
        <v>0</v>
      </c>
      <c r="AU267" s="148" t="b">
        <f t="shared" si="94"/>
        <v>0</v>
      </c>
      <c r="AV267" s="148" t="b">
        <f>AND(F267&gt;=20,F267&lt;=22,J267=※編集不可※選択項目!$E$4)</f>
        <v>0</v>
      </c>
      <c r="AW267" s="148" t="b">
        <f>AND(F267&gt;=40,F267&lt;=49,K267=※編集不可※選択項目!$F$4)</f>
        <v>0</v>
      </c>
      <c r="AX267" s="148">
        <f>IF(AND($C267&lt;&gt;"",AND(AA267&lt;&gt;※編集不可※選択項目!$L$6,AE267="")),1,0)</f>
        <v>0</v>
      </c>
      <c r="AY267" s="148">
        <f>IF(AND($H267&lt;&gt;"",AND(I267=※編集不可※選択項目!$D$4,AG267="")),1,0)</f>
        <v>0</v>
      </c>
      <c r="AZ267" s="148">
        <f t="shared" si="80"/>
        <v>0</v>
      </c>
      <c r="BA267" s="148">
        <f t="shared" si="95"/>
        <v>0</v>
      </c>
      <c r="BB267" s="148">
        <f t="shared" si="96"/>
        <v>0</v>
      </c>
      <c r="BC267" s="148">
        <f t="shared" si="81"/>
        <v>0</v>
      </c>
      <c r="BD267" s="148" t="b">
        <f t="shared" si="97"/>
        <v>1</v>
      </c>
      <c r="BE267" s="148" t="b">
        <f>AND($F267&gt;=20,$F267&lt;=22,$J267&lt;&gt;※編集不可※選択項目!$E$4)</f>
        <v>0</v>
      </c>
      <c r="BF267" s="148" t="b">
        <f>AND($F267&gt;=40,$F267&lt;=49,$K267&lt;&gt;※編集不可※選択項目!$F$4)</f>
        <v>0</v>
      </c>
      <c r="BG267" s="148" t="str">
        <f t="shared" si="98"/>
        <v/>
      </c>
      <c r="BH267" s="8">
        <f t="shared" si="99"/>
        <v>0</v>
      </c>
      <c r="BI267" s="8">
        <f t="shared" si="100"/>
        <v>0</v>
      </c>
    </row>
    <row r="268" spans="1:61" s="4" customFormat="1" ht="34.5" customHeight="1" x14ac:dyDescent="0.15">
      <c r="A268" s="74">
        <f t="shared" si="77"/>
        <v>256</v>
      </c>
      <c r="B268" s="80" t="str">
        <f t="shared" si="82"/>
        <v/>
      </c>
      <c r="C268" s="20"/>
      <c r="D268" s="21" t="str">
        <f t="shared" si="83"/>
        <v/>
      </c>
      <c r="E268" s="21" t="str">
        <f t="shared" si="84"/>
        <v/>
      </c>
      <c r="F268" s="133"/>
      <c r="G268" s="22"/>
      <c r="H268" s="22"/>
      <c r="I268" s="151"/>
      <c r="J268" s="22"/>
      <c r="K268" s="22"/>
      <c r="L268" s="22"/>
      <c r="M268" s="23"/>
      <c r="N268" s="24"/>
      <c r="O268" s="156"/>
      <c r="P268" s="24"/>
      <c r="Q268" s="156"/>
      <c r="R268" s="25" t="str">
        <f t="shared" si="85"/>
        <v/>
      </c>
      <c r="S268" s="23"/>
      <c r="T268" s="23"/>
      <c r="U268" s="26" t="str">
        <f t="shared" si="78"/>
        <v/>
      </c>
      <c r="V268" s="27"/>
      <c r="W268" s="28" t="str">
        <f t="shared" si="86"/>
        <v/>
      </c>
      <c r="X268" s="28" t="str">
        <f t="shared" si="87"/>
        <v/>
      </c>
      <c r="Y268" s="154"/>
      <c r="Z268" s="50"/>
      <c r="AA268" s="29"/>
      <c r="AB268" s="154"/>
      <c r="AC268" s="52" t="str">
        <f t="shared" si="88"/>
        <v/>
      </c>
      <c r="AD268" s="30" t="str">
        <f t="shared" si="89"/>
        <v/>
      </c>
      <c r="AE268" s="154"/>
      <c r="AF268" s="60" t="str">
        <f t="shared" si="90"/>
        <v/>
      </c>
      <c r="AG268" s="205"/>
      <c r="AH268" s="151"/>
      <c r="AI268" s="22"/>
      <c r="AJ268" s="62"/>
      <c r="AK268" s="186"/>
      <c r="AL268" s="187"/>
      <c r="AM268" s="186"/>
      <c r="AN268" s="184"/>
      <c r="AO268" s="135"/>
      <c r="AQ268" s="148">
        <f t="shared" si="91"/>
        <v>0</v>
      </c>
      <c r="AR268" s="148">
        <f t="shared" si="92"/>
        <v>0</v>
      </c>
      <c r="AS268" s="148">
        <f t="shared" si="93"/>
        <v>0</v>
      </c>
      <c r="AT268" s="148">
        <f t="shared" si="79"/>
        <v>0</v>
      </c>
      <c r="AU268" s="148" t="b">
        <f t="shared" si="94"/>
        <v>0</v>
      </c>
      <c r="AV268" s="148" t="b">
        <f>AND(F268&gt;=20,F268&lt;=22,J268=※編集不可※選択項目!$E$4)</f>
        <v>0</v>
      </c>
      <c r="AW268" s="148" t="b">
        <f>AND(F268&gt;=40,F268&lt;=49,K268=※編集不可※選択項目!$F$4)</f>
        <v>0</v>
      </c>
      <c r="AX268" s="148">
        <f>IF(AND($C268&lt;&gt;"",AND(AA268&lt;&gt;※編集不可※選択項目!$L$6,AE268="")),1,0)</f>
        <v>0</v>
      </c>
      <c r="AY268" s="148">
        <f>IF(AND($H268&lt;&gt;"",AND(I268=※編集不可※選択項目!$D$4,AG268="")),1,0)</f>
        <v>0</v>
      </c>
      <c r="AZ268" s="148">
        <f t="shared" si="80"/>
        <v>0</v>
      </c>
      <c r="BA268" s="148">
        <f t="shared" si="95"/>
        <v>0</v>
      </c>
      <c r="BB268" s="148">
        <f t="shared" si="96"/>
        <v>0</v>
      </c>
      <c r="BC268" s="148">
        <f t="shared" si="81"/>
        <v>0</v>
      </c>
      <c r="BD268" s="148" t="b">
        <f t="shared" si="97"/>
        <v>1</v>
      </c>
      <c r="BE268" s="148" t="b">
        <f>AND($F268&gt;=20,$F268&lt;=22,$J268&lt;&gt;※編集不可※選択項目!$E$4)</f>
        <v>0</v>
      </c>
      <c r="BF268" s="148" t="b">
        <f>AND($F268&gt;=40,$F268&lt;=49,$K268&lt;&gt;※編集不可※選択項目!$F$4)</f>
        <v>0</v>
      </c>
      <c r="BG268" s="148" t="str">
        <f t="shared" si="98"/>
        <v/>
      </c>
      <c r="BH268" s="8">
        <f t="shared" si="99"/>
        <v>0</v>
      </c>
      <c r="BI268" s="8">
        <f t="shared" si="100"/>
        <v>0</v>
      </c>
    </row>
    <row r="269" spans="1:61" s="4" customFormat="1" ht="34.5" customHeight="1" x14ac:dyDescent="0.15">
      <c r="A269" s="74">
        <f t="shared" ref="A269:A312" si="101">ROW()-12</f>
        <v>257</v>
      </c>
      <c r="B269" s="80" t="str">
        <f t="shared" si="82"/>
        <v/>
      </c>
      <c r="C269" s="20"/>
      <c r="D269" s="21" t="str">
        <f t="shared" si="83"/>
        <v/>
      </c>
      <c r="E269" s="21" t="str">
        <f t="shared" si="84"/>
        <v/>
      </c>
      <c r="F269" s="133"/>
      <c r="G269" s="22"/>
      <c r="H269" s="22"/>
      <c r="I269" s="151"/>
      <c r="J269" s="22"/>
      <c r="K269" s="22"/>
      <c r="L269" s="22"/>
      <c r="M269" s="23"/>
      <c r="N269" s="24"/>
      <c r="O269" s="156"/>
      <c r="P269" s="24"/>
      <c r="Q269" s="156"/>
      <c r="R269" s="25" t="str">
        <f t="shared" si="85"/>
        <v/>
      </c>
      <c r="S269" s="23"/>
      <c r="T269" s="23"/>
      <c r="U269" s="26" t="str">
        <f t="shared" ref="U269:U312" si="102">IFERROR(IF($O269="","",ROUNDDOWN((ABS($O269-$Q269)/$O269)/IF($T269="","",IF(($T269-$S269)=0,1,($T269-$S269)))*100,1)),"")</f>
        <v/>
      </c>
      <c r="V269" s="27"/>
      <c r="W269" s="28" t="str">
        <f t="shared" si="86"/>
        <v/>
      </c>
      <c r="X269" s="28" t="str">
        <f t="shared" si="87"/>
        <v/>
      </c>
      <c r="Y269" s="154"/>
      <c r="Z269" s="50"/>
      <c r="AA269" s="29"/>
      <c r="AB269" s="154"/>
      <c r="AC269" s="52" t="str">
        <f t="shared" si="88"/>
        <v/>
      </c>
      <c r="AD269" s="30" t="str">
        <f t="shared" si="89"/>
        <v/>
      </c>
      <c r="AE269" s="154"/>
      <c r="AF269" s="60" t="str">
        <f t="shared" si="90"/>
        <v/>
      </c>
      <c r="AG269" s="205"/>
      <c r="AH269" s="151"/>
      <c r="AI269" s="22"/>
      <c r="AJ269" s="62"/>
      <c r="AK269" s="186"/>
      <c r="AL269" s="187"/>
      <c r="AM269" s="186"/>
      <c r="AN269" s="184"/>
      <c r="AO269" s="135"/>
      <c r="AQ269" s="148">
        <f t="shared" si="91"/>
        <v>0</v>
      </c>
      <c r="AR269" s="148">
        <f t="shared" si="92"/>
        <v>0</v>
      </c>
      <c r="AS269" s="148">
        <f t="shared" si="93"/>
        <v>0</v>
      </c>
      <c r="AT269" s="148">
        <f t="shared" ref="AT269:AT312" si="103">IF(AND(L269="",OR(AU269,AV269,AW269)),1,0)</f>
        <v>0</v>
      </c>
      <c r="AU269" s="148" t="b">
        <f t="shared" si="94"/>
        <v>0</v>
      </c>
      <c r="AV269" s="148" t="b">
        <f>AND(F269&gt;=20,F269&lt;=22,J269=※編集不可※選択項目!$E$4)</f>
        <v>0</v>
      </c>
      <c r="AW269" s="148" t="b">
        <f>AND(F269&gt;=40,F269&lt;=49,K269=※編集不可※選択項目!$F$4)</f>
        <v>0</v>
      </c>
      <c r="AX269" s="148">
        <f>IF(AND($C269&lt;&gt;"",AND(AA269&lt;&gt;※編集不可※選択項目!$L$6,AE269="")),1,0)</f>
        <v>0</v>
      </c>
      <c r="AY269" s="148">
        <f>IF(AND($H269&lt;&gt;"",AND(I269=※編集不可※選択項目!$D$4,AG269="")),1,0)</f>
        <v>0</v>
      </c>
      <c r="AZ269" s="148">
        <f t="shared" ref="AZ269:AZ312" si="104">IF(AND($H269&lt;&gt;"",COUNTIF($H269,"*■*")&gt;0,$AI269=""),1,0)</f>
        <v>0</v>
      </c>
      <c r="BA269" s="148">
        <f t="shared" si="95"/>
        <v>0</v>
      </c>
      <c r="BB269" s="148">
        <f t="shared" si="96"/>
        <v>0</v>
      </c>
      <c r="BC269" s="148">
        <f t="shared" ref="BC269:BC312" si="105">IF(AND($F269&gt;=1,OR(BD269,BE269,BF269)),1,0)</f>
        <v>0</v>
      </c>
      <c r="BD269" s="148" t="b">
        <f t="shared" si="97"/>
        <v>1</v>
      </c>
      <c r="BE269" s="148" t="b">
        <f>AND($F269&gt;=20,$F269&lt;=22,$J269&lt;&gt;※編集不可※選択項目!$E$4)</f>
        <v>0</v>
      </c>
      <c r="BF269" s="148" t="b">
        <f>AND($F269&gt;=40,$F269&lt;=49,$K269&lt;&gt;※編集不可※選択項目!$F$4)</f>
        <v>0</v>
      </c>
      <c r="BG269" s="148" t="str">
        <f t="shared" si="98"/>
        <v/>
      </c>
      <c r="BH269" s="8">
        <f t="shared" si="99"/>
        <v>0</v>
      </c>
      <c r="BI269" s="8">
        <f t="shared" si="100"/>
        <v>0</v>
      </c>
    </row>
    <row r="270" spans="1:61" s="4" customFormat="1" ht="34.5" customHeight="1" x14ac:dyDescent="0.15">
      <c r="A270" s="74">
        <f t="shared" si="101"/>
        <v>258</v>
      </c>
      <c r="B270" s="80" t="str">
        <f t="shared" ref="B270:B312" si="106">IF($C270="","","印刷機械")</f>
        <v/>
      </c>
      <c r="C270" s="20"/>
      <c r="D270" s="21" t="str">
        <f t="shared" ref="D270:D312" si="107">IF($C$2="","",IF($B270&lt;&gt;"",$C$2,""))</f>
        <v/>
      </c>
      <c r="E270" s="21" t="str">
        <f t="shared" ref="E270:E312" si="108">IF($F$2="","",IF($B270&lt;&gt;"",$F$2,""))</f>
        <v/>
      </c>
      <c r="F270" s="133"/>
      <c r="G270" s="22"/>
      <c r="H270" s="22"/>
      <c r="I270" s="151"/>
      <c r="J270" s="22"/>
      <c r="K270" s="22"/>
      <c r="L270" s="22"/>
      <c r="M270" s="23"/>
      <c r="N270" s="24"/>
      <c r="O270" s="156"/>
      <c r="P270" s="24"/>
      <c r="Q270" s="156"/>
      <c r="R270" s="25" t="str">
        <f t="shared" ref="R270:R312" si="109">IF(P270="","",P270)</f>
        <v/>
      </c>
      <c r="S270" s="23"/>
      <c r="T270" s="23"/>
      <c r="U270" s="26" t="str">
        <f t="shared" si="102"/>
        <v/>
      </c>
      <c r="V270" s="27"/>
      <c r="W270" s="28" t="str">
        <f t="shared" ref="W270:W312" si="110">Y270&amp;Z270</f>
        <v/>
      </c>
      <c r="X270" s="28" t="str">
        <f t="shared" ref="X270:X312" si="111">AA270&amp;AB270&amp;AC270&amp;AD270&amp;AE270&amp;AF270</f>
        <v/>
      </c>
      <c r="Y270" s="154"/>
      <c r="Z270" s="50"/>
      <c r="AA270" s="29"/>
      <c r="AB270" s="154"/>
      <c r="AC270" s="52" t="str">
        <f t="shared" ref="AC270:AC312" si="112">IF(AA270="","",IF(AA270="(最大紙幅)","mmロール紙","mm"))</f>
        <v/>
      </c>
      <c r="AD270" s="30" t="str">
        <f t="shared" ref="AD270:AD312" si="113">IF(AA270="","",IF(AC270="mmロール紙","","×"))</f>
        <v/>
      </c>
      <c r="AE270" s="154"/>
      <c r="AF270" s="60" t="str">
        <f t="shared" ref="AF270:AF312" si="114">IF(AC270="mm","mm","")</f>
        <v/>
      </c>
      <c r="AG270" s="205"/>
      <c r="AH270" s="151"/>
      <c r="AI270" s="22"/>
      <c r="AJ270" s="62"/>
      <c r="AK270" s="186"/>
      <c r="AL270" s="187"/>
      <c r="AM270" s="186"/>
      <c r="AN270" s="184"/>
      <c r="AO270" s="135"/>
      <c r="AQ270" s="148">
        <f t="shared" ref="AQ270:AQ312" si="115">IF(AND($C270&lt;&gt;"",OR(F270="",G270="",H270="",I270="",M270="",N270="",O270="",P270="",Q270="",S270="",T270="",V270="",Y270="",Z270="",AA270="",AB270="")),1,0)</f>
        <v>0</v>
      </c>
      <c r="AR270" s="148">
        <f t="shared" ref="AR270:AR312" si="116">IF(AND(F270&gt;=20,F270&lt;=22,J270=""),1,0)</f>
        <v>0</v>
      </c>
      <c r="AS270" s="148">
        <f t="shared" ref="AS270:AS312" si="117">IF(AND(F270&gt;=40,F270&lt;=49,K270=""),1,0)</f>
        <v>0</v>
      </c>
      <c r="AT270" s="148">
        <f t="shared" si="103"/>
        <v>0</v>
      </c>
      <c r="AU270" s="148" t="b">
        <f t="shared" ref="AU270:AU312" si="118">OR(AND(F270&gt;=3,F270&lt;=14),AND(F270&gt;=23,F270&lt;=25))</f>
        <v>0</v>
      </c>
      <c r="AV270" s="148" t="b">
        <f>AND(F270&gt;=20,F270&lt;=22,J270=※編集不可※選択項目!$E$4)</f>
        <v>0</v>
      </c>
      <c r="AW270" s="148" t="b">
        <f>AND(F270&gt;=40,F270&lt;=49,K270=※編集不可※選択項目!$F$4)</f>
        <v>0</v>
      </c>
      <c r="AX270" s="148">
        <f>IF(AND($C270&lt;&gt;"",AND(AA270&lt;&gt;※編集不可※選択項目!$L$6,AE270="")),1,0)</f>
        <v>0</v>
      </c>
      <c r="AY270" s="148">
        <f>IF(AND($H270&lt;&gt;"",AND(I270=※編集不可※選択項目!$D$4,AG270="")),1,0)</f>
        <v>0</v>
      </c>
      <c r="AZ270" s="148">
        <f t="shared" si="104"/>
        <v>0</v>
      </c>
      <c r="BA270" s="148">
        <f t="shared" ref="BA270:BA312" si="119">IF(AND($F270&gt;=1,OR($F270&lt;20,$F270&gt;22)),1,0)</f>
        <v>0</v>
      </c>
      <c r="BB270" s="148">
        <f t="shared" ref="BB270:BB312" si="120">IF(AND($F270&gt;=1,OR($F270&lt;40,$F270&gt;49)),1,0)</f>
        <v>0</v>
      </c>
      <c r="BC270" s="148">
        <f t="shared" si="105"/>
        <v>0</v>
      </c>
      <c r="BD270" s="148" t="b">
        <f t="shared" ref="BD270:BD312" si="121">OR($F270&lt;3,AND($F270&gt;14,$F270&lt;20),AND($F270&gt;25,$F270&lt;40),$F270&gt;49)</f>
        <v>1</v>
      </c>
      <c r="BE270" s="148" t="b">
        <f>AND($F270&gt;=20,$F270&lt;=22,$J270&lt;&gt;※編集不可※選択項目!$E$4)</f>
        <v>0</v>
      </c>
      <c r="BF270" s="148" t="b">
        <f>AND($F270&gt;=40,$F270&lt;=49,$K270&lt;&gt;※編集不可※選択項目!$F$4)</f>
        <v>0</v>
      </c>
      <c r="BG270" s="148" t="str">
        <f t="shared" ref="BG270:BG312" si="122">IF(H270="","",TEXT(H270,"G/標準"))</f>
        <v/>
      </c>
      <c r="BH270" s="8">
        <f t="shared" ref="BH270:BH312" si="123">IF(BG270="",0,COUNTIF($BG$13:$BG$1048576,BG270))</f>
        <v>0</v>
      </c>
      <c r="BI270" s="8">
        <f t="shared" ref="BI270:BI312" si="124">IF(U270&lt;1,1,0)</f>
        <v>0</v>
      </c>
    </row>
    <row r="271" spans="1:61" s="4" customFormat="1" ht="34.5" customHeight="1" x14ac:dyDescent="0.15">
      <c r="A271" s="74">
        <f t="shared" si="101"/>
        <v>259</v>
      </c>
      <c r="B271" s="80" t="str">
        <f t="shared" si="106"/>
        <v/>
      </c>
      <c r="C271" s="20"/>
      <c r="D271" s="21" t="str">
        <f t="shared" si="107"/>
        <v/>
      </c>
      <c r="E271" s="21" t="str">
        <f t="shared" si="108"/>
        <v/>
      </c>
      <c r="F271" s="133"/>
      <c r="G271" s="22"/>
      <c r="H271" s="22"/>
      <c r="I271" s="151"/>
      <c r="J271" s="22"/>
      <c r="K271" s="22"/>
      <c r="L271" s="22"/>
      <c r="M271" s="23"/>
      <c r="N271" s="24"/>
      <c r="O271" s="156"/>
      <c r="P271" s="24"/>
      <c r="Q271" s="156"/>
      <c r="R271" s="25" t="str">
        <f t="shared" si="109"/>
        <v/>
      </c>
      <c r="S271" s="23"/>
      <c r="T271" s="23"/>
      <c r="U271" s="26" t="str">
        <f t="shared" si="102"/>
        <v/>
      </c>
      <c r="V271" s="27"/>
      <c r="W271" s="28" t="str">
        <f t="shared" si="110"/>
        <v/>
      </c>
      <c r="X271" s="28" t="str">
        <f t="shared" si="111"/>
        <v/>
      </c>
      <c r="Y271" s="154"/>
      <c r="Z271" s="50"/>
      <c r="AA271" s="29"/>
      <c r="AB271" s="154"/>
      <c r="AC271" s="52" t="str">
        <f t="shared" si="112"/>
        <v/>
      </c>
      <c r="AD271" s="30" t="str">
        <f t="shared" si="113"/>
        <v/>
      </c>
      <c r="AE271" s="154"/>
      <c r="AF271" s="60" t="str">
        <f t="shared" si="114"/>
        <v/>
      </c>
      <c r="AG271" s="205"/>
      <c r="AH271" s="151"/>
      <c r="AI271" s="22"/>
      <c r="AJ271" s="62"/>
      <c r="AK271" s="186"/>
      <c r="AL271" s="187"/>
      <c r="AM271" s="186"/>
      <c r="AN271" s="184"/>
      <c r="AO271" s="135"/>
      <c r="AQ271" s="148">
        <f t="shared" si="115"/>
        <v>0</v>
      </c>
      <c r="AR271" s="148">
        <f t="shared" si="116"/>
        <v>0</v>
      </c>
      <c r="AS271" s="148">
        <f t="shared" si="117"/>
        <v>0</v>
      </c>
      <c r="AT271" s="148">
        <f t="shared" si="103"/>
        <v>0</v>
      </c>
      <c r="AU271" s="148" t="b">
        <f t="shared" si="118"/>
        <v>0</v>
      </c>
      <c r="AV271" s="148" t="b">
        <f>AND(F271&gt;=20,F271&lt;=22,J271=※編集不可※選択項目!$E$4)</f>
        <v>0</v>
      </c>
      <c r="AW271" s="148" t="b">
        <f>AND(F271&gt;=40,F271&lt;=49,K271=※編集不可※選択項目!$F$4)</f>
        <v>0</v>
      </c>
      <c r="AX271" s="148">
        <f>IF(AND($C271&lt;&gt;"",AND(AA271&lt;&gt;※編集不可※選択項目!$L$6,AE271="")),1,0)</f>
        <v>0</v>
      </c>
      <c r="AY271" s="148">
        <f>IF(AND($H271&lt;&gt;"",AND(I271=※編集不可※選択項目!$D$4,AG271="")),1,0)</f>
        <v>0</v>
      </c>
      <c r="AZ271" s="148">
        <f t="shared" si="104"/>
        <v>0</v>
      </c>
      <c r="BA271" s="148">
        <f t="shared" si="119"/>
        <v>0</v>
      </c>
      <c r="BB271" s="148">
        <f t="shared" si="120"/>
        <v>0</v>
      </c>
      <c r="BC271" s="148">
        <f t="shared" si="105"/>
        <v>0</v>
      </c>
      <c r="BD271" s="148" t="b">
        <f t="shared" si="121"/>
        <v>1</v>
      </c>
      <c r="BE271" s="148" t="b">
        <f>AND($F271&gt;=20,$F271&lt;=22,$J271&lt;&gt;※編集不可※選択項目!$E$4)</f>
        <v>0</v>
      </c>
      <c r="BF271" s="148" t="b">
        <f>AND($F271&gt;=40,$F271&lt;=49,$K271&lt;&gt;※編集不可※選択項目!$F$4)</f>
        <v>0</v>
      </c>
      <c r="BG271" s="148" t="str">
        <f t="shared" si="122"/>
        <v/>
      </c>
      <c r="BH271" s="8">
        <f t="shared" si="123"/>
        <v>0</v>
      </c>
      <c r="BI271" s="8">
        <f t="shared" si="124"/>
        <v>0</v>
      </c>
    </row>
    <row r="272" spans="1:61" s="4" customFormat="1" ht="34.5" customHeight="1" x14ac:dyDescent="0.15">
      <c r="A272" s="74">
        <f t="shared" si="101"/>
        <v>260</v>
      </c>
      <c r="B272" s="80" t="str">
        <f t="shared" si="106"/>
        <v/>
      </c>
      <c r="C272" s="20"/>
      <c r="D272" s="21" t="str">
        <f t="shared" si="107"/>
        <v/>
      </c>
      <c r="E272" s="21" t="str">
        <f t="shared" si="108"/>
        <v/>
      </c>
      <c r="F272" s="133"/>
      <c r="G272" s="22"/>
      <c r="H272" s="22"/>
      <c r="I272" s="151"/>
      <c r="J272" s="22"/>
      <c r="K272" s="22"/>
      <c r="L272" s="22"/>
      <c r="M272" s="23"/>
      <c r="N272" s="24"/>
      <c r="O272" s="156"/>
      <c r="P272" s="24"/>
      <c r="Q272" s="156"/>
      <c r="R272" s="25" t="str">
        <f t="shared" si="109"/>
        <v/>
      </c>
      <c r="S272" s="23"/>
      <c r="T272" s="23"/>
      <c r="U272" s="26" t="str">
        <f t="shared" si="102"/>
        <v/>
      </c>
      <c r="V272" s="27"/>
      <c r="W272" s="28" t="str">
        <f t="shared" si="110"/>
        <v/>
      </c>
      <c r="X272" s="28" t="str">
        <f t="shared" si="111"/>
        <v/>
      </c>
      <c r="Y272" s="154"/>
      <c r="Z272" s="50"/>
      <c r="AA272" s="29"/>
      <c r="AB272" s="154"/>
      <c r="AC272" s="52" t="str">
        <f t="shared" si="112"/>
        <v/>
      </c>
      <c r="AD272" s="30" t="str">
        <f t="shared" si="113"/>
        <v/>
      </c>
      <c r="AE272" s="154"/>
      <c r="AF272" s="60" t="str">
        <f t="shared" si="114"/>
        <v/>
      </c>
      <c r="AG272" s="205"/>
      <c r="AH272" s="151"/>
      <c r="AI272" s="22"/>
      <c r="AJ272" s="62"/>
      <c r="AK272" s="186"/>
      <c r="AL272" s="187"/>
      <c r="AM272" s="186"/>
      <c r="AN272" s="184"/>
      <c r="AO272" s="135"/>
      <c r="AQ272" s="148">
        <f t="shared" si="115"/>
        <v>0</v>
      </c>
      <c r="AR272" s="148">
        <f t="shared" si="116"/>
        <v>0</v>
      </c>
      <c r="AS272" s="148">
        <f t="shared" si="117"/>
        <v>0</v>
      </c>
      <c r="AT272" s="148">
        <f t="shared" si="103"/>
        <v>0</v>
      </c>
      <c r="AU272" s="148" t="b">
        <f t="shared" si="118"/>
        <v>0</v>
      </c>
      <c r="AV272" s="148" t="b">
        <f>AND(F272&gt;=20,F272&lt;=22,J272=※編集不可※選択項目!$E$4)</f>
        <v>0</v>
      </c>
      <c r="AW272" s="148" t="b">
        <f>AND(F272&gt;=40,F272&lt;=49,K272=※編集不可※選択項目!$F$4)</f>
        <v>0</v>
      </c>
      <c r="AX272" s="148">
        <f>IF(AND($C272&lt;&gt;"",AND(AA272&lt;&gt;※編集不可※選択項目!$L$6,AE272="")),1,0)</f>
        <v>0</v>
      </c>
      <c r="AY272" s="148">
        <f>IF(AND($H272&lt;&gt;"",AND(I272=※編集不可※選択項目!$D$4,AG272="")),1,0)</f>
        <v>0</v>
      </c>
      <c r="AZ272" s="148">
        <f t="shared" si="104"/>
        <v>0</v>
      </c>
      <c r="BA272" s="148">
        <f t="shared" si="119"/>
        <v>0</v>
      </c>
      <c r="BB272" s="148">
        <f t="shared" si="120"/>
        <v>0</v>
      </c>
      <c r="BC272" s="148">
        <f t="shared" si="105"/>
        <v>0</v>
      </c>
      <c r="BD272" s="148" t="b">
        <f t="shared" si="121"/>
        <v>1</v>
      </c>
      <c r="BE272" s="148" t="b">
        <f>AND($F272&gt;=20,$F272&lt;=22,$J272&lt;&gt;※編集不可※選択項目!$E$4)</f>
        <v>0</v>
      </c>
      <c r="BF272" s="148" t="b">
        <f>AND($F272&gt;=40,$F272&lt;=49,$K272&lt;&gt;※編集不可※選択項目!$F$4)</f>
        <v>0</v>
      </c>
      <c r="BG272" s="148" t="str">
        <f t="shared" si="122"/>
        <v/>
      </c>
      <c r="BH272" s="8">
        <f t="shared" si="123"/>
        <v>0</v>
      </c>
      <c r="BI272" s="8">
        <f t="shared" si="124"/>
        <v>0</v>
      </c>
    </row>
    <row r="273" spans="1:61" s="4" customFormat="1" ht="34.5" customHeight="1" x14ac:dyDescent="0.15">
      <c r="A273" s="74">
        <f t="shared" si="101"/>
        <v>261</v>
      </c>
      <c r="B273" s="80" t="str">
        <f t="shared" si="106"/>
        <v/>
      </c>
      <c r="C273" s="20"/>
      <c r="D273" s="21" t="str">
        <f t="shared" si="107"/>
        <v/>
      </c>
      <c r="E273" s="21" t="str">
        <f t="shared" si="108"/>
        <v/>
      </c>
      <c r="F273" s="133"/>
      <c r="G273" s="22"/>
      <c r="H273" s="22"/>
      <c r="I273" s="151"/>
      <c r="J273" s="22"/>
      <c r="K273" s="22"/>
      <c r="L273" s="22"/>
      <c r="M273" s="23"/>
      <c r="N273" s="24"/>
      <c r="O273" s="156"/>
      <c r="P273" s="24"/>
      <c r="Q273" s="156"/>
      <c r="R273" s="25" t="str">
        <f t="shared" si="109"/>
        <v/>
      </c>
      <c r="S273" s="23"/>
      <c r="T273" s="23"/>
      <c r="U273" s="26" t="str">
        <f t="shared" si="102"/>
        <v/>
      </c>
      <c r="V273" s="27"/>
      <c r="W273" s="28" t="str">
        <f t="shared" si="110"/>
        <v/>
      </c>
      <c r="X273" s="28" t="str">
        <f t="shared" si="111"/>
        <v/>
      </c>
      <c r="Y273" s="154"/>
      <c r="Z273" s="50"/>
      <c r="AA273" s="29"/>
      <c r="AB273" s="154"/>
      <c r="AC273" s="52" t="str">
        <f t="shared" si="112"/>
        <v/>
      </c>
      <c r="AD273" s="30" t="str">
        <f t="shared" si="113"/>
        <v/>
      </c>
      <c r="AE273" s="154"/>
      <c r="AF273" s="60" t="str">
        <f t="shared" si="114"/>
        <v/>
      </c>
      <c r="AG273" s="205"/>
      <c r="AH273" s="151"/>
      <c r="AI273" s="22"/>
      <c r="AJ273" s="62"/>
      <c r="AK273" s="186"/>
      <c r="AL273" s="187"/>
      <c r="AM273" s="186"/>
      <c r="AN273" s="184"/>
      <c r="AO273" s="135"/>
      <c r="AQ273" s="148">
        <f t="shared" si="115"/>
        <v>0</v>
      </c>
      <c r="AR273" s="148">
        <f t="shared" si="116"/>
        <v>0</v>
      </c>
      <c r="AS273" s="148">
        <f t="shared" si="117"/>
        <v>0</v>
      </c>
      <c r="AT273" s="148">
        <f t="shared" si="103"/>
        <v>0</v>
      </c>
      <c r="AU273" s="148" t="b">
        <f t="shared" si="118"/>
        <v>0</v>
      </c>
      <c r="AV273" s="148" t="b">
        <f>AND(F273&gt;=20,F273&lt;=22,J273=※編集不可※選択項目!$E$4)</f>
        <v>0</v>
      </c>
      <c r="AW273" s="148" t="b">
        <f>AND(F273&gt;=40,F273&lt;=49,K273=※編集不可※選択項目!$F$4)</f>
        <v>0</v>
      </c>
      <c r="AX273" s="148">
        <f>IF(AND($C273&lt;&gt;"",AND(AA273&lt;&gt;※編集不可※選択項目!$L$6,AE273="")),1,0)</f>
        <v>0</v>
      </c>
      <c r="AY273" s="148">
        <f>IF(AND($H273&lt;&gt;"",AND(I273=※編集不可※選択項目!$D$4,AG273="")),1,0)</f>
        <v>0</v>
      </c>
      <c r="AZ273" s="148">
        <f t="shared" si="104"/>
        <v>0</v>
      </c>
      <c r="BA273" s="148">
        <f t="shared" si="119"/>
        <v>0</v>
      </c>
      <c r="BB273" s="148">
        <f t="shared" si="120"/>
        <v>0</v>
      </c>
      <c r="BC273" s="148">
        <f t="shared" si="105"/>
        <v>0</v>
      </c>
      <c r="BD273" s="148" t="b">
        <f t="shared" si="121"/>
        <v>1</v>
      </c>
      <c r="BE273" s="148" t="b">
        <f>AND($F273&gt;=20,$F273&lt;=22,$J273&lt;&gt;※編集不可※選択項目!$E$4)</f>
        <v>0</v>
      </c>
      <c r="BF273" s="148" t="b">
        <f>AND($F273&gt;=40,$F273&lt;=49,$K273&lt;&gt;※編集不可※選択項目!$F$4)</f>
        <v>0</v>
      </c>
      <c r="BG273" s="148" t="str">
        <f t="shared" si="122"/>
        <v/>
      </c>
      <c r="BH273" s="8">
        <f t="shared" si="123"/>
        <v>0</v>
      </c>
      <c r="BI273" s="8">
        <f t="shared" si="124"/>
        <v>0</v>
      </c>
    </row>
    <row r="274" spans="1:61" s="4" customFormat="1" ht="34.5" customHeight="1" x14ac:dyDescent="0.15">
      <c r="A274" s="74">
        <f t="shared" si="101"/>
        <v>262</v>
      </c>
      <c r="B274" s="80" t="str">
        <f t="shared" si="106"/>
        <v/>
      </c>
      <c r="C274" s="20"/>
      <c r="D274" s="21" t="str">
        <f t="shared" si="107"/>
        <v/>
      </c>
      <c r="E274" s="21" t="str">
        <f t="shared" si="108"/>
        <v/>
      </c>
      <c r="F274" s="133"/>
      <c r="G274" s="22"/>
      <c r="H274" s="22"/>
      <c r="I274" s="151"/>
      <c r="J274" s="22"/>
      <c r="K274" s="22"/>
      <c r="L274" s="22"/>
      <c r="M274" s="23"/>
      <c r="N274" s="24"/>
      <c r="O274" s="156"/>
      <c r="P274" s="24"/>
      <c r="Q274" s="156"/>
      <c r="R274" s="25" t="str">
        <f t="shared" si="109"/>
        <v/>
      </c>
      <c r="S274" s="23"/>
      <c r="T274" s="23"/>
      <c r="U274" s="26" t="str">
        <f t="shared" si="102"/>
        <v/>
      </c>
      <c r="V274" s="27"/>
      <c r="W274" s="28" t="str">
        <f t="shared" si="110"/>
        <v/>
      </c>
      <c r="X274" s="28" t="str">
        <f t="shared" si="111"/>
        <v/>
      </c>
      <c r="Y274" s="154"/>
      <c r="Z274" s="50"/>
      <c r="AA274" s="29"/>
      <c r="AB274" s="154"/>
      <c r="AC274" s="52" t="str">
        <f t="shared" si="112"/>
        <v/>
      </c>
      <c r="AD274" s="30" t="str">
        <f t="shared" si="113"/>
        <v/>
      </c>
      <c r="AE274" s="154"/>
      <c r="AF274" s="60" t="str">
        <f t="shared" si="114"/>
        <v/>
      </c>
      <c r="AG274" s="205"/>
      <c r="AH274" s="151"/>
      <c r="AI274" s="22"/>
      <c r="AJ274" s="62"/>
      <c r="AK274" s="186"/>
      <c r="AL274" s="187"/>
      <c r="AM274" s="186"/>
      <c r="AN274" s="184"/>
      <c r="AO274" s="135"/>
      <c r="AQ274" s="148">
        <f t="shared" si="115"/>
        <v>0</v>
      </c>
      <c r="AR274" s="148">
        <f t="shared" si="116"/>
        <v>0</v>
      </c>
      <c r="AS274" s="148">
        <f t="shared" si="117"/>
        <v>0</v>
      </c>
      <c r="AT274" s="148">
        <f t="shared" si="103"/>
        <v>0</v>
      </c>
      <c r="AU274" s="148" t="b">
        <f t="shared" si="118"/>
        <v>0</v>
      </c>
      <c r="AV274" s="148" t="b">
        <f>AND(F274&gt;=20,F274&lt;=22,J274=※編集不可※選択項目!$E$4)</f>
        <v>0</v>
      </c>
      <c r="AW274" s="148" t="b">
        <f>AND(F274&gt;=40,F274&lt;=49,K274=※編集不可※選択項目!$F$4)</f>
        <v>0</v>
      </c>
      <c r="AX274" s="148">
        <f>IF(AND($C274&lt;&gt;"",AND(AA274&lt;&gt;※編集不可※選択項目!$L$6,AE274="")),1,0)</f>
        <v>0</v>
      </c>
      <c r="AY274" s="148">
        <f>IF(AND($H274&lt;&gt;"",AND(I274=※編集不可※選択項目!$D$4,AG274="")),1,0)</f>
        <v>0</v>
      </c>
      <c r="AZ274" s="148">
        <f t="shared" si="104"/>
        <v>0</v>
      </c>
      <c r="BA274" s="148">
        <f t="shared" si="119"/>
        <v>0</v>
      </c>
      <c r="BB274" s="148">
        <f t="shared" si="120"/>
        <v>0</v>
      </c>
      <c r="BC274" s="148">
        <f t="shared" si="105"/>
        <v>0</v>
      </c>
      <c r="BD274" s="148" t="b">
        <f t="shared" si="121"/>
        <v>1</v>
      </c>
      <c r="BE274" s="148" t="b">
        <f>AND($F274&gt;=20,$F274&lt;=22,$J274&lt;&gt;※編集不可※選択項目!$E$4)</f>
        <v>0</v>
      </c>
      <c r="BF274" s="148" t="b">
        <f>AND($F274&gt;=40,$F274&lt;=49,$K274&lt;&gt;※編集不可※選択項目!$F$4)</f>
        <v>0</v>
      </c>
      <c r="BG274" s="148" t="str">
        <f t="shared" si="122"/>
        <v/>
      </c>
      <c r="BH274" s="8">
        <f t="shared" si="123"/>
        <v>0</v>
      </c>
      <c r="BI274" s="8">
        <f t="shared" si="124"/>
        <v>0</v>
      </c>
    </row>
    <row r="275" spans="1:61" s="4" customFormat="1" ht="34.5" customHeight="1" x14ac:dyDescent="0.15">
      <c r="A275" s="74">
        <f t="shared" si="101"/>
        <v>263</v>
      </c>
      <c r="B275" s="80" t="str">
        <f t="shared" si="106"/>
        <v/>
      </c>
      <c r="C275" s="20"/>
      <c r="D275" s="21" t="str">
        <f t="shared" si="107"/>
        <v/>
      </c>
      <c r="E275" s="21" t="str">
        <f t="shared" si="108"/>
        <v/>
      </c>
      <c r="F275" s="133"/>
      <c r="G275" s="22"/>
      <c r="H275" s="22"/>
      <c r="I275" s="151"/>
      <c r="J275" s="22"/>
      <c r="K275" s="22"/>
      <c r="L275" s="22"/>
      <c r="M275" s="23"/>
      <c r="N275" s="24"/>
      <c r="O275" s="156"/>
      <c r="P275" s="24"/>
      <c r="Q275" s="156"/>
      <c r="R275" s="25" t="str">
        <f t="shared" si="109"/>
        <v/>
      </c>
      <c r="S275" s="23"/>
      <c r="T275" s="23"/>
      <c r="U275" s="26" t="str">
        <f t="shared" si="102"/>
        <v/>
      </c>
      <c r="V275" s="27"/>
      <c r="W275" s="28" t="str">
        <f t="shared" si="110"/>
        <v/>
      </c>
      <c r="X275" s="28" t="str">
        <f t="shared" si="111"/>
        <v/>
      </c>
      <c r="Y275" s="154"/>
      <c r="Z275" s="50"/>
      <c r="AA275" s="29"/>
      <c r="AB275" s="154"/>
      <c r="AC275" s="52" t="str">
        <f t="shared" si="112"/>
        <v/>
      </c>
      <c r="AD275" s="30" t="str">
        <f t="shared" si="113"/>
        <v/>
      </c>
      <c r="AE275" s="154"/>
      <c r="AF275" s="60" t="str">
        <f t="shared" si="114"/>
        <v/>
      </c>
      <c r="AG275" s="205"/>
      <c r="AH275" s="151"/>
      <c r="AI275" s="22"/>
      <c r="AJ275" s="62"/>
      <c r="AK275" s="186"/>
      <c r="AL275" s="187"/>
      <c r="AM275" s="186"/>
      <c r="AN275" s="184"/>
      <c r="AO275" s="135"/>
      <c r="AQ275" s="148">
        <f t="shared" si="115"/>
        <v>0</v>
      </c>
      <c r="AR275" s="148">
        <f t="shared" si="116"/>
        <v>0</v>
      </c>
      <c r="AS275" s="148">
        <f t="shared" si="117"/>
        <v>0</v>
      </c>
      <c r="AT275" s="148">
        <f t="shared" si="103"/>
        <v>0</v>
      </c>
      <c r="AU275" s="148" t="b">
        <f t="shared" si="118"/>
        <v>0</v>
      </c>
      <c r="AV275" s="148" t="b">
        <f>AND(F275&gt;=20,F275&lt;=22,J275=※編集不可※選択項目!$E$4)</f>
        <v>0</v>
      </c>
      <c r="AW275" s="148" t="b">
        <f>AND(F275&gt;=40,F275&lt;=49,K275=※編集不可※選択項目!$F$4)</f>
        <v>0</v>
      </c>
      <c r="AX275" s="148">
        <f>IF(AND($C275&lt;&gt;"",AND(AA275&lt;&gt;※編集不可※選択項目!$L$6,AE275="")),1,0)</f>
        <v>0</v>
      </c>
      <c r="AY275" s="148">
        <f>IF(AND($H275&lt;&gt;"",AND(I275=※編集不可※選択項目!$D$4,AG275="")),1,0)</f>
        <v>0</v>
      </c>
      <c r="AZ275" s="148">
        <f t="shared" si="104"/>
        <v>0</v>
      </c>
      <c r="BA275" s="148">
        <f t="shared" si="119"/>
        <v>0</v>
      </c>
      <c r="BB275" s="148">
        <f t="shared" si="120"/>
        <v>0</v>
      </c>
      <c r="BC275" s="148">
        <f t="shared" si="105"/>
        <v>0</v>
      </c>
      <c r="BD275" s="148" t="b">
        <f t="shared" si="121"/>
        <v>1</v>
      </c>
      <c r="BE275" s="148" t="b">
        <f>AND($F275&gt;=20,$F275&lt;=22,$J275&lt;&gt;※編集不可※選択項目!$E$4)</f>
        <v>0</v>
      </c>
      <c r="BF275" s="148" t="b">
        <f>AND($F275&gt;=40,$F275&lt;=49,$K275&lt;&gt;※編集不可※選択項目!$F$4)</f>
        <v>0</v>
      </c>
      <c r="BG275" s="148" t="str">
        <f t="shared" si="122"/>
        <v/>
      </c>
      <c r="BH275" s="8">
        <f t="shared" si="123"/>
        <v>0</v>
      </c>
      <c r="BI275" s="8">
        <f t="shared" si="124"/>
        <v>0</v>
      </c>
    </row>
    <row r="276" spans="1:61" s="4" customFormat="1" ht="34.5" customHeight="1" x14ac:dyDescent="0.15">
      <c r="A276" s="74">
        <f t="shared" si="101"/>
        <v>264</v>
      </c>
      <c r="B276" s="80" t="str">
        <f t="shared" si="106"/>
        <v/>
      </c>
      <c r="C276" s="20"/>
      <c r="D276" s="21" t="str">
        <f t="shared" si="107"/>
        <v/>
      </c>
      <c r="E276" s="21" t="str">
        <f t="shared" si="108"/>
        <v/>
      </c>
      <c r="F276" s="133"/>
      <c r="G276" s="22"/>
      <c r="H276" s="22"/>
      <c r="I276" s="151"/>
      <c r="J276" s="22"/>
      <c r="K276" s="22"/>
      <c r="L276" s="22"/>
      <c r="M276" s="23"/>
      <c r="N276" s="24"/>
      <c r="O276" s="156"/>
      <c r="P276" s="24"/>
      <c r="Q276" s="156"/>
      <c r="R276" s="25" t="str">
        <f t="shared" si="109"/>
        <v/>
      </c>
      <c r="S276" s="23"/>
      <c r="T276" s="23"/>
      <c r="U276" s="26" t="str">
        <f t="shared" si="102"/>
        <v/>
      </c>
      <c r="V276" s="27"/>
      <c r="W276" s="28" t="str">
        <f t="shared" si="110"/>
        <v/>
      </c>
      <c r="X276" s="28" t="str">
        <f t="shared" si="111"/>
        <v/>
      </c>
      <c r="Y276" s="154"/>
      <c r="Z276" s="50"/>
      <c r="AA276" s="29"/>
      <c r="AB276" s="154"/>
      <c r="AC276" s="52" t="str">
        <f t="shared" si="112"/>
        <v/>
      </c>
      <c r="AD276" s="30" t="str">
        <f t="shared" si="113"/>
        <v/>
      </c>
      <c r="AE276" s="154"/>
      <c r="AF276" s="60" t="str">
        <f t="shared" si="114"/>
        <v/>
      </c>
      <c r="AG276" s="205"/>
      <c r="AH276" s="151"/>
      <c r="AI276" s="22"/>
      <c r="AJ276" s="62"/>
      <c r="AK276" s="186"/>
      <c r="AL276" s="187"/>
      <c r="AM276" s="186"/>
      <c r="AN276" s="184"/>
      <c r="AO276" s="135"/>
      <c r="AQ276" s="148">
        <f t="shared" si="115"/>
        <v>0</v>
      </c>
      <c r="AR276" s="148">
        <f t="shared" si="116"/>
        <v>0</v>
      </c>
      <c r="AS276" s="148">
        <f t="shared" si="117"/>
        <v>0</v>
      </c>
      <c r="AT276" s="148">
        <f t="shared" si="103"/>
        <v>0</v>
      </c>
      <c r="AU276" s="148" t="b">
        <f t="shared" si="118"/>
        <v>0</v>
      </c>
      <c r="AV276" s="148" t="b">
        <f>AND(F276&gt;=20,F276&lt;=22,J276=※編集不可※選択項目!$E$4)</f>
        <v>0</v>
      </c>
      <c r="AW276" s="148" t="b">
        <f>AND(F276&gt;=40,F276&lt;=49,K276=※編集不可※選択項目!$F$4)</f>
        <v>0</v>
      </c>
      <c r="AX276" s="148">
        <f>IF(AND($C276&lt;&gt;"",AND(AA276&lt;&gt;※編集不可※選択項目!$L$6,AE276="")),1,0)</f>
        <v>0</v>
      </c>
      <c r="AY276" s="148">
        <f>IF(AND($H276&lt;&gt;"",AND(I276=※編集不可※選択項目!$D$4,AG276="")),1,0)</f>
        <v>0</v>
      </c>
      <c r="AZ276" s="148">
        <f t="shared" si="104"/>
        <v>0</v>
      </c>
      <c r="BA276" s="148">
        <f t="shared" si="119"/>
        <v>0</v>
      </c>
      <c r="BB276" s="148">
        <f t="shared" si="120"/>
        <v>0</v>
      </c>
      <c r="BC276" s="148">
        <f t="shared" si="105"/>
        <v>0</v>
      </c>
      <c r="BD276" s="148" t="b">
        <f t="shared" si="121"/>
        <v>1</v>
      </c>
      <c r="BE276" s="148" t="b">
        <f>AND($F276&gt;=20,$F276&lt;=22,$J276&lt;&gt;※編集不可※選択項目!$E$4)</f>
        <v>0</v>
      </c>
      <c r="BF276" s="148" t="b">
        <f>AND($F276&gt;=40,$F276&lt;=49,$K276&lt;&gt;※編集不可※選択項目!$F$4)</f>
        <v>0</v>
      </c>
      <c r="BG276" s="148" t="str">
        <f t="shared" si="122"/>
        <v/>
      </c>
      <c r="BH276" s="8">
        <f t="shared" si="123"/>
        <v>0</v>
      </c>
      <c r="BI276" s="8">
        <f t="shared" si="124"/>
        <v>0</v>
      </c>
    </row>
    <row r="277" spans="1:61" s="4" customFormat="1" ht="34.5" customHeight="1" x14ac:dyDescent="0.15">
      <c r="A277" s="74">
        <f t="shared" si="101"/>
        <v>265</v>
      </c>
      <c r="B277" s="80" t="str">
        <f t="shared" si="106"/>
        <v/>
      </c>
      <c r="C277" s="20"/>
      <c r="D277" s="21" t="str">
        <f t="shared" si="107"/>
        <v/>
      </c>
      <c r="E277" s="21" t="str">
        <f t="shared" si="108"/>
        <v/>
      </c>
      <c r="F277" s="133"/>
      <c r="G277" s="22"/>
      <c r="H277" s="22"/>
      <c r="I277" s="151"/>
      <c r="J277" s="22"/>
      <c r="K277" s="22"/>
      <c r="L277" s="22"/>
      <c r="M277" s="23"/>
      <c r="N277" s="24"/>
      <c r="O277" s="156"/>
      <c r="P277" s="24"/>
      <c r="Q277" s="156"/>
      <c r="R277" s="25" t="str">
        <f t="shared" si="109"/>
        <v/>
      </c>
      <c r="S277" s="23"/>
      <c r="T277" s="23"/>
      <c r="U277" s="26" t="str">
        <f t="shared" si="102"/>
        <v/>
      </c>
      <c r="V277" s="27"/>
      <c r="W277" s="28" t="str">
        <f t="shared" si="110"/>
        <v/>
      </c>
      <c r="X277" s="28" t="str">
        <f t="shared" si="111"/>
        <v/>
      </c>
      <c r="Y277" s="154"/>
      <c r="Z277" s="50"/>
      <c r="AA277" s="29"/>
      <c r="AB277" s="154"/>
      <c r="AC277" s="52" t="str">
        <f t="shared" si="112"/>
        <v/>
      </c>
      <c r="AD277" s="30" t="str">
        <f t="shared" si="113"/>
        <v/>
      </c>
      <c r="AE277" s="154"/>
      <c r="AF277" s="60" t="str">
        <f t="shared" si="114"/>
        <v/>
      </c>
      <c r="AG277" s="205"/>
      <c r="AH277" s="151"/>
      <c r="AI277" s="22"/>
      <c r="AJ277" s="62"/>
      <c r="AK277" s="186"/>
      <c r="AL277" s="187"/>
      <c r="AM277" s="186"/>
      <c r="AN277" s="184"/>
      <c r="AO277" s="135"/>
      <c r="AQ277" s="148">
        <f t="shared" si="115"/>
        <v>0</v>
      </c>
      <c r="AR277" s="148">
        <f t="shared" si="116"/>
        <v>0</v>
      </c>
      <c r="AS277" s="148">
        <f t="shared" si="117"/>
        <v>0</v>
      </c>
      <c r="AT277" s="148">
        <f t="shared" si="103"/>
        <v>0</v>
      </c>
      <c r="AU277" s="148" t="b">
        <f t="shared" si="118"/>
        <v>0</v>
      </c>
      <c r="AV277" s="148" t="b">
        <f>AND(F277&gt;=20,F277&lt;=22,J277=※編集不可※選択項目!$E$4)</f>
        <v>0</v>
      </c>
      <c r="AW277" s="148" t="b">
        <f>AND(F277&gt;=40,F277&lt;=49,K277=※編集不可※選択項目!$F$4)</f>
        <v>0</v>
      </c>
      <c r="AX277" s="148">
        <f>IF(AND($C277&lt;&gt;"",AND(AA277&lt;&gt;※編集不可※選択項目!$L$6,AE277="")),1,0)</f>
        <v>0</v>
      </c>
      <c r="AY277" s="148">
        <f>IF(AND($H277&lt;&gt;"",AND(I277=※編集不可※選択項目!$D$4,AG277="")),1,0)</f>
        <v>0</v>
      </c>
      <c r="AZ277" s="148">
        <f t="shared" si="104"/>
        <v>0</v>
      </c>
      <c r="BA277" s="148">
        <f t="shared" si="119"/>
        <v>0</v>
      </c>
      <c r="BB277" s="148">
        <f t="shared" si="120"/>
        <v>0</v>
      </c>
      <c r="BC277" s="148">
        <f t="shared" si="105"/>
        <v>0</v>
      </c>
      <c r="BD277" s="148" t="b">
        <f t="shared" si="121"/>
        <v>1</v>
      </c>
      <c r="BE277" s="148" t="b">
        <f>AND($F277&gt;=20,$F277&lt;=22,$J277&lt;&gt;※編集不可※選択項目!$E$4)</f>
        <v>0</v>
      </c>
      <c r="BF277" s="148" t="b">
        <f>AND($F277&gt;=40,$F277&lt;=49,$K277&lt;&gt;※編集不可※選択項目!$F$4)</f>
        <v>0</v>
      </c>
      <c r="BG277" s="148" t="str">
        <f t="shared" si="122"/>
        <v/>
      </c>
      <c r="BH277" s="8">
        <f t="shared" si="123"/>
        <v>0</v>
      </c>
      <c r="BI277" s="8">
        <f t="shared" si="124"/>
        <v>0</v>
      </c>
    </row>
    <row r="278" spans="1:61" s="4" customFormat="1" ht="34.5" customHeight="1" x14ac:dyDescent="0.15">
      <c r="A278" s="74">
        <f t="shared" si="101"/>
        <v>266</v>
      </c>
      <c r="B278" s="80" t="str">
        <f t="shared" si="106"/>
        <v/>
      </c>
      <c r="C278" s="20"/>
      <c r="D278" s="21" t="str">
        <f t="shared" si="107"/>
        <v/>
      </c>
      <c r="E278" s="21" t="str">
        <f t="shared" si="108"/>
        <v/>
      </c>
      <c r="F278" s="133"/>
      <c r="G278" s="22"/>
      <c r="H278" s="22"/>
      <c r="I278" s="151"/>
      <c r="J278" s="22"/>
      <c r="K278" s="22"/>
      <c r="L278" s="22"/>
      <c r="M278" s="23"/>
      <c r="N278" s="24"/>
      <c r="O278" s="156"/>
      <c r="P278" s="24"/>
      <c r="Q278" s="156"/>
      <c r="R278" s="25" t="str">
        <f t="shared" si="109"/>
        <v/>
      </c>
      <c r="S278" s="23"/>
      <c r="T278" s="23"/>
      <c r="U278" s="26" t="str">
        <f t="shared" si="102"/>
        <v/>
      </c>
      <c r="V278" s="27"/>
      <c r="W278" s="28" t="str">
        <f t="shared" si="110"/>
        <v/>
      </c>
      <c r="X278" s="28" t="str">
        <f t="shared" si="111"/>
        <v/>
      </c>
      <c r="Y278" s="154"/>
      <c r="Z278" s="50"/>
      <c r="AA278" s="29"/>
      <c r="AB278" s="154"/>
      <c r="AC278" s="52" t="str">
        <f t="shared" si="112"/>
        <v/>
      </c>
      <c r="AD278" s="30" t="str">
        <f t="shared" si="113"/>
        <v/>
      </c>
      <c r="AE278" s="154"/>
      <c r="AF278" s="60" t="str">
        <f t="shared" si="114"/>
        <v/>
      </c>
      <c r="AG278" s="205"/>
      <c r="AH278" s="151"/>
      <c r="AI278" s="22"/>
      <c r="AJ278" s="62"/>
      <c r="AK278" s="186"/>
      <c r="AL278" s="187"/>
      <c r="AM278" s="186"/>
      <c r="AN278" s="184"/>
      <c r="AO278" s="135"/>
      <c r="AQ278" s="148">
        <f t="shared" si="115"/>
        <v>0</v>
      </c>
      <c r="AR278" s="148">
        <f t="shared" si="116"/>
        <v>0</v>
      </c>
      <c r="AS278" s="148">
        <f t="shared" si="117"/>
        <v>0</v>
      </c>
      <c r="AT278" s="148">
        <f t="shared" si="103"/>
        <v>0</v>
      </c>
      <c r="AU278" s="148" t="b">
        <f t="shared" si="118"/>
        <v>0</v>
      </c>
      <c r="AV278" s="148" t="b">
        <f>AND(F278&gt;=20,F278&lt;=22,J278=※編集不可※選択項目!$E$4)</f>
        <v>0</v>
      </c>
      <c r="AW278" s="148" t="b">
        <f>AND(F278&gt;=40,F278&lt;=49,K278=※編集不可※選択項目!$F$4)</f>
        <v>0</v>
      </c>
      <c r="AX278" s="148">
        <f>IF(AND($C278&lt;&gt;"",AND(AA278&lt;&gt;※編集不可※選択項目!$L$6,AE278="")),1,0)</f>
        <v>0</v>
      </c>
      <c r="AY278" s="148">
        <f>IF(AND($H278&lt;&gt;"",AND(I278=※編集不可※選択項目!$D$4,AG278="")),1,0)</f>
        <v>0</v>
      </c>
      <c r="AZ278" s="148">
        <f t="shared" si="104"/>
        <v>0</v>
      </c>
      <c r="BA278" s="148">
        <f t="shared" si="119"/>
        <v>0</v>
      </c>
      <c r="BB278" s="148">
        <f t="shared" si="120"/>
        <v>0</v>
      </c>
      <c r="BC278" s="148">
        <f t="shared" si="105"/>
        <v>0</v>
      </c>
      <c r="BD278" s="148" t="b">
        <f t="shared" si="121"/>
        <v>1</v>
      </c>
      <c r="BE278" s="148" t="b">
        <f>AND($F278&gt;=20,$F278&lt;=22,$J278&lt;&gt;※編集不可※選択項目!$E$4)</f>
        <v>0</v>
      </c>
      <c r="BF278" s="148" t="b">
        <f>AND($F278&gt;=40,$F278&lt;=49,$K278&lt;&gt;※編集不可※選択項目!$F$4)</f>
        <v>0</v>
      </c>
      <c r="BG278" s="148" t="str">
        <f t="shared" si="122"/>
        <v/>
      </c>
      <c r="BH278" s="8">
        <f t="shared" si="123"/>
        <v>0</v>
      </c>
      <c r="BI278" s="8">
        <f t="shared" si="124"/>
        <v>0</v>
      </c>
    </row>
    <row r="279" spans="1:61" s="4" customFormat="1" ht="34.5" customHeight="1" x14ac:dyDescent="0.15">
      <c r="A279" s="74">
        <f t="shared" si="101"/>
        <v>267</v>
      </c>
      <c r="B279" s="80" t="str">
        <f t="shared" si="106"/>
        <v/>
      </c>
      <c r="C279" s="20"/>
      <c r="D279" s="21" t="str">
        <f t="shared" si="107"/>
        <v/>
      </c>
      <c r="E279" s="21" t="str">
        <f t="shared" si="108"/>
        <v/>
      </c>
      <c r="F279" s="133"/>
      <c r="G279" s="22"/>
      <c r="H279" s="22"/>
      <c r="I279" s="151"/>
      <c r="J279" s="22"/>
      <c r="K279" s="22"/>
      <c r="L279" s="22"/>
      <c r="M279" s="23"/>
      <c r="N279" s="24"/>
      <c r="O279" s="156"/>
      <c r="P279" s="24"/>
      <c r="Q279" s="156"/>
      <c r="R279" s="25" t="str">
        <f t="shared" si="109"/>
        <v/>
      </c>
      <c r="S279" s="23"/>
      <c r="T279" s="23"/>
      <c r="U279" s="26" t="str">
        <f t="shared" si="102"/>
        <v/>
      </c>
      <c r="V279" s="27"/>
      <c r="W279" s="28" t="str">
        <f t="shared" si="110"/>
        <v/>
      </c>
      <c r="X279" s="28" t="str">
        <f t="shared" si="111"/>
        <v/>
      </c>
      <c r="Y279" s="154"/>
      <c r="Z279" s="50"/>
      <c r="AA279" s="29"/>
      <c r="AB279" s="154"/>
      <c r="AC279" s="52" t="str">
        <f t="shared" si="112"/>
        <v/>
      </c>
      <c r="AD279" s="30" t="str">
        <f t="shared" si="113"/>
        <v/>
      </c>
      <c r="AE279" s="154"/>
      <c r="AF279" s="60" t="str">
        <f t="shared" si="114"/>
        <v/>
      </c>
      <c r="AG279" s="205"/>
      <c r="AH279" s="151"/>
      <c r="AI279" s="22"/>
      <c r="AJ279" s="62"/>
      <c r="AK279" s="186"/>
      <c r="AL279" s="187"/>
      <c r="AM279" s="186"/>
      <c r="AN279" s="184"/>
      <c r="AO279" s="135"/>
      <c r="AQ279" s="148">
        <f t="shared" si="115"/>
        <v>0</v>
      </c>
      <c r="AR279" s="148">
        <f t="shared" si="116"/>
        <v>0</v>
      </c>
      <c r="AS279" s="148">
        <f t="shared" si="117"/>
        <v>0</v>
      </c>
      <c r="AT279" s="148">
        <f t="shared" si="103"/>
        <v>0</v>
      </c>
      <c r="AU279" s="148" t="b">
        <f t="shared" si="118"/>
        <v>0</v>
      </c>
      <c r="AV279" s="148" t="b">
        <f>AND(F279&gt;=20,F279&lt;=22,J279=※編集不可※選択項目!$E$4)</f>
        <v>0</v>
      </c>
      <c r="AW279" s="148" t="b">
        <f>AND(F279&gt;=40,F279&lt;=49,K279=※編集不可※選択項目!$F$4)</f>
        <v>0</v>
      </c>
      <c r="AX279" s="148">
        <f>IF(AND($C279&lt;&gt;"",AND(AA279&lt;&gt;※編集不可※選択項目!$L$6,AE279="")),1,0)</f>
        <v>0</v>
      </c>
      <c r="AY279" s="148">
        <f>IF(AND($H279&lt;&gt;"",AND(I279=※編集不可※選択項目!$D$4,AG279="")),1,0)</f>
        <v>0</v>
      </c>
      <c r="AZ279" s="148">
        <f t="shared" si="104"/>
        <v>0</v>
      </c>
      <c r="BA279" s="148">
        <f t="shared" si="119"/>
        <v>0</v>
      </c>
      <c r="BB279" s="148">
        <f t="shared" si="120"/>
        <v>0</v>
      </c>
      <c r="BC279" s="148">
        <f t="shared" si="105"/>
        <v>0</v>
      </c>
      <c r="BD279" s="148" t="b">
        <f t="shared" si="121"/>
        <v>1</v>
      </c>
      <c r="BE279" s="148" t="b">
        <f>AND($F279&gt;=20,$F279&lt;=22,$J279&lt;&gt;※編集不可※選択項目!$E$4)</f>
        <v>0</v>
      </c>
      <c r="BF279" s="148" t="b">
        <f>AND($F279&gt;=40,$F279&lt;=49,$K279&lt;&gt;※編集不可※選択項目!$F$4)</f>
        <v>0</v>
      </c>
      <c r="BG279" s="148" t="str">
        <f t="shared" si="122"/>
        <v/>
      </c>
      <c r="BH279" s="8">
        <f t="shared" si="123"/>
        <v>0</v>
      </c>
      <c r="BI279" s="8">
        <f t="shared" si="124"/>
        <v>0</v>
      </c>
    </row>
    <row r="280" spans="1:61" s="4" customFormat="1" ht="34.5" customHeight="1" x14ac:dyDescent="0.15">
      <c r="A280" s="74">
        <f t="shared" si="101"/>
        <v>268</v>
      </c>
      <c r="B280" s="80" t="str">
        <f t="shared" si="106"/>
        <v/>
      </c>
      <c r="C280" s="20"/>
      <c r="D280" s="21" t="str">
        <f t="shared" si="107"/>
        <v/>
      </c>
      <c r="E280" s="21" t="str">
        <f t="shared" si="108"/>
        <v/>
      </c>
      <c r="F280" s="133"/>
      <c r="G280" s="22"/>
      <c r="H280" s="22"/>
      <c r="I280" s="151"/>
      <c r="J280" s="22"/>
      <c r="K280" s="22"/>
      <c r="L280" s="22"/>
      <c r="M280" s="23"/>
      <c r="N280" s="24"/>
      <c r="O280" s="156"/>
      <c r="P280" s="24"/>
      <c r="Q280" s="156"/>
      <c r="R280" s="25" t="str">
        <f t="shared" si="109"/>
        <v/>
      </c>
      <c r="S280" s="23"/>
      <c r="T280" s="23"/>
      <c r="U280" s="26" t="str">
        <f t="shared" si="102"/>
        <v/>
      </c>
      <c r="V280" s="27"/>
      <c r="W280" s="28" t="str">
        <f t="shared" si="110"/>
        <v/>
      </c>
      <c r="X280" s="28" t="str">
        <f t="shared" si="111"/>
        <v/>
      </c>
      <c r="Y280" s="154"/>
      <c r="Z280" s="50"/>
      <c r="AA280" s="29"/>
      <c r="AB280" s="154"/>
      <c r="AC280" s="52" t="str">
        <f t="shared" si="112"/>
        <v/>
      </c>
      <c r="AD280" s="30" t="str">
        <f t="shared" si="113"/>
        <v/>
      </c>
      <c r="AE280" s="154"/>
      <c r="AF280" s="60" t="str">
        <f t="shared" si="114"/>
        <v/>
      </c>
      <c r="AG280" s="205"/>
      <c r="AH280" s="151"/>
      <c r="AI280" s="22"/>
      <c r="AJ280" s="62"/>
      <c r="AK280" s="186"/>
      <c r="AL280" s="187"/>
      <c r="AM280" s="186"/>
      <c r="AN280" s="184"/>
      <c r="AO280" s="135"/>
      <c r="AQ280" s="148">
        <f t="shared" si="115"/>
        <v>0</v>
      </c>
      <c r="AR280" s="148">
        <f t="shared" si="116"/>
        <v>0</v>
      </c>
      <c r="AS280" s="148">
        <f t="shared" si="117"/>
        <v>0</v>
      </c>
      <c r="AT280" s="148">
        <f t="shared" si="103"/>
        <v>0</v>
      </c>
      <c r="AU280" s="148" t="b">
        <f t="shared" si="118"/>
        <v>0</v>
      </c>
      <c r="AV280" s="148" t="b">
        <f>AND(F280&gt;=20,F280&lt;=22,J280=※編集不可※選択項目!$E$4)</f>
        <v>0</v>
      </c>
      <c r="AW280" s="148" t="b">
        <f>AND(F280&gt;=40,F280&lt;=49,K280=※編集不可※選択項目!$F$4)</f>
        <v>0</v>
      </c>
      <c r="AX280" s="148">
        <f>IF(AND($C280&lt;&gt;"",AND(AA280&lt;&gt;※編集不可※選択項目!$L$6,AE280="")),1,0)</f>
        <v>0</v>
      </c>
      <c r="AY280" s="148">
        <f>IF(AND($H280&lt;&gt;"",AND(I280=※編集不可※選択項目!$D$4,AG280="")),1,0)</f>
        <v>0</v>
      </c>
      <c r="AZ280" s="148">
        <f t="shared" si="104"/>
        <v>0</v>
      </c>
      <c r="BA280" s="148">
        <f t="shared" si="119"/>
        <v>0</v>
      </c>
      <c r="BB280" s="148">
        <f t="shared" si="120"/>
        <v>0</v>
      </c>
      <c r="BC280" s="148">
        <f t="shared" si="105"/>
        <v>0</v>
      </c>
      <c r="BD280" s="148" t="b">
        <f t="shared" si="121"/>
        <v>1</v>
      </c>
      <c r="BE280" s="148" t="b">
        <f>AND($F280&gt;=20,$F280&lt;=22,$J280&lt;&gt;※編集不可※選択項目!$E$4)</f>
        <v>0</v>
      </c>
      <c r="BF280" s="148" t="b">
        <f>AND($F280&gt;=40,$F280&lt;=49,$K280&lt;&gt;※編集不可※選択項目!$F$4)</f>
        <v>0</v>
      </c>
      <c r="BG280" s="148" t="str">
        <f t="shared" si="122"/>
        <v/>
      </c>
      <c r="BH280" s="8">
        <f t="shared" si="123"/>
        <v>0</v>
      </c>
      <c r="BI280" s="8">
        <f t="shared" si="124"/>
        <v>0</v>
      </c>
    </row>
    <row r="281" spans="1:61" s="4" customFormat="1" ht="34.5" customHeight="1" x14ac:dyDescent="0.15">
      <c r="A281" s="74">
        <f t="shared" si="101"/>
        <v>269</v>
      </c>
      <c r="B281" s="80" t="str">
        <f t="shared" si="106"/>
        <v/>
      </c>
      <c r="C281" s="20"/>
      <c r="D281" s="21" t="str">
        <f t="shared" si="107"/>
        <v/>
      </c>
      <c r="E281" s="21" t="str">
        <f t="shared" si="108"/>
        <v/>
      </c>
      <c r="F281" s="133"/>
      <c r="G281" s="22"/>
      <c r="H281" s="22"/>
      <c r="I281" s="151"/>
      <c r="J281" s="22"/>
      <c r="K281" s="22"/>
      <c r="L281" s="22"/>
      <c r="M281" s="23"/>
      <c r="N281" s="24"/>
      <c r="O281" s="156"/>
      <c r="P281" s="24"/>
      <c r="Q281" s="156"/>
      <c r="R281" s="25" t="str">
        <f t="shared" si="109"/>
        <v/>
      </c>
      <c r="S281" s="23"/>
      <c r="T281" s="23"/>
      <c r="U281" s="26" t="str">
        <f t="shared" si="102"/>
        <v/>
      </c>
      <c r="V281" s="27"/>
      <c r="W281" s="28" t="str">
        <f t="shared" si="110"/>
        <v/>
      </c>
      <c r="X281" s="28" t="str">
        <f t="shared" si="111"/>
        <v/>
      </c>
      <c r="Y281" s="154"/>
      <c r="Z281" s="50"/>
      <c r="AA281" s="29"/>
      <c r="AB281" s="154"/>
      <c r="AC281" s="52" t="str">
        <f t="shared" si="112"/>
        <v/>
      </c>
      <c r="AD281" s="30" t="str">
        <f t="shared" si="113"/>
        <v/>
      </c>
      <c r="AE281" s="154"/>
      <c r="AF281" s="60" t="str">
        <f t="shared" si="114"/>
        <v/>
      </c>
      <c r="AG281" s="205"/>
      <c r="AH281" s="151"/>
      <c r="AI281" s="22"/>
      <c r="AJ281" s="62"/>
      <c r="AK281" s="186"/>
      <c r="AL281" s="187"/>
      <c r="AM281" s="186"/>
      <c r="AN281" s="184"/>
      <c r="AO281" s="135"/>
      <c r="AQ281" s="148">
        <f t="shared" si="115"/>
        <v>0</v>
      </c>
      <c r="AR281" s="148">
        <f t="shared" si="116"/>
        <v>0</v>
      </c>
      <c r="AS281" s="148">
        <f t="shared" si="117"/>
        <v>0</v>
      </c>
      <c r="AT281" s="148">
        <f t="shared" si="103"/>
        <v>0</v>
      </c>
      <c r="AU281" s="148" t="b">
        <f t="shared" si="118"/>
        <v>0</v>
      </c>
      <c r="AV281" s="148" t="b">
        <f>AND(F281&gt;=20,F281&lt;=22,J281=※編集不可※選択項目!$E$4)</f>
        <v>0</v>
      </c>
      <c r="AW281" s="148" t="b">
        <f>AND(F281&gt;=40,F281&lt;=49,K281=※編集不可※選択項目!$F$4)</f>
        <v>0</v>
      </c>
      <c r="AX281" s="148">
        <f>IF(AND($C281&lt;&gt;"",AND(AA281&lt;&gt;※編集不可※選択項目!$L$6,AE281="")),1,0)</f>
        <v>0</v>
      </c>
      <c r="AY281" s="148">
        <f>IF(AND($H281&lt;&gt;"",AND(I281=※編集不可※選択項目!$D$4,AG281="")),1,0)</f>
        <v>0</v>
      </c>
      <c r="AZ281" s="148">
        <f t="shared" si="104"/>
        <v>0</v>
      </c>
      <c r="BA281" s="148">
        <f t="shared" si="119"/>
        <v>0</v>
      </c>
      <c r="BB281" s="148">
        <f t="shared" si="120"/>
        <v>0</v>
      </c>
      <c r="BC281" s="148">
        <f t="shared" si="105"/>
        <v>0</v>
      </c>
      <c r="BD281" s="148" t="b">
        <f t="shared" si="121"/>
        <v>1</v>
      </c>
      <c r="BE281" s="148" t="b">
        <f>AND($F281&gt;=20,$F281&lt;=22,$J281&lt;&gt;※編集不可※選択項目!$E$4)</f>
        <v>0</v>
      </c>
      <c r="BF281" s="148" t="b">
        <f>AND($F281&gt;=40,$F281&lt;=49,$K281&lt;&gt;※編集不可※選択項目!$F$4)</f>
        <v>0</v>
      </c>
      <c r="BG281" s="148" t="str">
        <f t="shared" si="122"/>
        <v/>
      </c>
      <c r="BH281" s="8">
        <f t="shared" si="123"/>
        <v>0</v>
      </c>
      <c r="BI281" s="8">
        <f t="shared" si="124"/>
        <v>0</v>
      </c>
    </row>
    <row r="282" spans="1:61" s="4" customFormat="1" ht="34.5" customHeight="1" x14ac:dyDescent="0.15">
      <c r="A282" s="74">
        <f t="shared" si="101"/>
        <v>270</v>
      </c>
      <c r="B282" s="80" t="str">
        <f t="shared" si="106"/>
        <v/>
      </c>
      <c r="C282" s="20"/>
      <c r="D282" s="21" t="str">
        <f t="shared" si="107"/>
        <v/>
      </c>
      <c r="E282" s="21" t="str">
        <f t="shared" si="108"/>
        <v/>
      </c>
      <c r="F282" s="133"/>
      <c r="G282" s="22"/>
      <c r="H282" s="22"/>
      <c r="I282" s="151"/>
      <c r="J282" s="22"/>
      <c r="K282" s="22"/>
      <c r="L282" s="22"/>
      <c r="M282" s="23"/>
      <c r="N282" s="24"/>
      <c r="O282" s="156"/>
      <c r="P282" s="24"/>
      <c r="Q282" s="156"/>
      <c r="R282" s="25" t="str">
        <f t="shared" si="109"/>
        <v/>
      </c>
      <c r="S282" s="23"/>
      <c r="T282" s="23"/>
      <c r="U282" s="26" t="str">
        <f t="shared" si="102"/>
        <v/>
      </c>
      <c r="V282" s="27"/>
      <c r="W282" s="28" t="str">
        <f t="shared" si="110"/>
        <v/>
      </c>
      <c r="X282" s="28" t="str">
        <f t="shared" si="111"/>
        <v/>
      </c>
      <c r="Y282" s="154"/>
      <c r="Z282" s="50"/>
      <c r="AA282" s="29"/>
      <c r="AB282" s="154"/>
      <c r="AC282" s="52" t="str">
        <f t="shared" si="112"/>
        <v/>
      </c>
      <c r="AD282" s="30" t="str">
        <f t="shared" si="113"/>
        <v/>
      </c>
      <c r="AE282" s="154"/>
      <c r="AF282" s="60" t="str">
        <f t="shared" si="114"/>
        <v/>
      </c>
      <c r="AG282" s="205"/>
      <c r="AH282" s="151"/>
      <c r="AI282" s="22"/>
      <c r="AJ282" s="62"/>
      <c r="AK282" s="186"/>
      <c r="AL282" s="187"/>
      <c r="AM282" s="186"/>
      <c r="AN282" s="184"/>
      <c r="AO282" s="135"/>
      <c r="AQ282" s="148">
        <f t="shared" si="115"/>
        <v>0</v>
      </c>
      <c r="AR282" s="148">
        <f t="shared" si="116"/>
        <v>0</v>
      </c>
      <c r="AS282" s="148">
        <f t="shared" si="117"/>
        <v>0</v>
      </c>
      <c r="AT282" s="148">
        <f t="shared" si="103"/>
        <v>0</v>
      </c>
      <c r="AU282" s="148" t="b">
        <f t="shared" si="118"/>
        <v>0</v>
      </c>
      <c r="AV282" s="148" t="b">
        <f>AND(F282&gt;=20,F282&lt;=22,J282=※編集不可※選択項目!$E$4)</f>
        <v>0</v>
      </c>
      <c r="AW282" s="148" t="b">
        <f>AND(F282&gt;=40,F282&lt;=49,K282=※編集不可※選択項目!$F$4)</f>
        <v>0</v>
      </c>
      <c r="AX282" s="148">
        <f>IF(AND($C282&lt;&gt;"",AND(AA282&lt;&gt;※編集不可※選択項目!$L$6,AE282="")),1,0)</f>
        <v>0</v>
      </c>
      <c r="AY282" s="148">
        <f>IF(AND($H282&lt;&gt;"",AND(I282=※編集不可※選択項目!$D$4,AG282="")),1,0)</f>
        <v>0</v>
      </c>
      <c r="AZ282" s="148">
        <f t="shared" si="104"/>
        <v>0</v>
      </c>
      <c r="BA282" s="148">
        <f t="shared" si="119"/>
        <v>0</v>
      </c>
      <c r="BB282" s="148">
        <f t="shared" si="120"/>
        <v>0</v>
      </c>
      <c r="BC282" s="148">
        <f t="shared" si="105"/>
        <v>0</v>
      </c>
      <c r="BD282" s="148" t="b">
        <f t="shared" si="121"/>
        <v>1</v>
      </c>
      <c r="BE282" s="148" t="b">
        <f>AND($F282&gt;=20,$F282&lt;=22,$J282&lt;&gt;※編集不可※選択項目!$E$4)</f>
        <v>0</v>
      </c>
      <c r="BF282" s="148" t="b">
        <f>AND($F282&gt;=40,$F282&lt;=49,$K282&lt;&gt;※編集不可※選択項目!$F$4)</f>
        <v>0</v>
      </c>
      <c r="BG282" s="148" t="str">
        <f t="shared" si="122"/>
        <v/>
      </c>
      <c r="BH282" s="8">
        <f t="shared" si="123"/>
        <v>0</v>
      </c>
      <c r="BI282" s="8">
        <f t="shared" si="124"/>
        <v>0</v>
      </c>
    </row>
    <row r="283" spans="1:61" s="4" customFormat="1" ht="34.5" customHeight="1" x14ac:dyDescent="0.15">
      <c r="A283" s="74">
        <f t="shared" si="101"/>
        <v>271</v>
      </c>
      <c r="B283" s="80" t="str">
        <f t="shared" si="106"/>
        <v/>
      </c>
      <c r="C283" s="20"/>
      <c r="D283" s="21" t="str">
        <f t="shared" si="107"/>
        <v/>
      </c>
      <c r="E283" s="21" t="str">
        <f t="shared" si="108"/>
        <v/>
      </c>
      <c r="F283" s="133"/>
      <c r="G283" s="22"/>
      <c r="H283" s="22"/>
      <c r="I283" s="151"/>
      <c r="J283" s="22"/>
      <c r="K283" s="22"/>
      <c r="L283" s="22"/>
      <c r="M283" s="23"/>
      <c r="N283" s="24"/>
      <c r="O283" s="156"/>
      <c r="P283" s="24"/>
      <c r="Q283" s="156"/>
      <c r="R283" s="25" t="str">
        <f t="shared" si="109"/>
        <v/>
      </c>
      <c r="S283" s="23"/>
      <c r="T283" s="23"/>
      <c r="U283" s="26" t="str">
        <f t="shared" si="102"/>
        <v/>
      </c>
      <c r="V283" s="27"/>
      <c r="W283" s="28" t="str">
        <f t="shared" si="110"/>
        <v/>
      </c>
      <c r="X283" s="28" t="str">
        <f t="shared" si="111"/>
        <v/>
      </c>
      <c r="Y283" s="154"/>
      <c r="Z283" s="50"/>
      <c r="AA283" s="29"/>
      <c r="AB283" s="154"/>
      <c r="AC283" s="52" t="str">
        <f t="shared" si="112"/>
        <v/>
      </c>
      <c r="AD283" s="30" t="str">
        <f t="shared" si="113"/>
        <v/>
      </c>
      <c r="AE283" s="154"/>
      <c r="AF283" s="60" t="str">
        <f t="shared" si="114"/>
        <v/>
      </c>
      <c r="AG283" s="205"/>
      <c r="AH283" s="151"/>
      <c r="AI283" s="22"/>
      <c r="AJ283" s="62"/>
      <c r="AK283" s="186"/>
      <c r="AL283" s="187"/>
      <c r="AM283" s="186"/>
      <c r="AN283" s="184"/>
      <c r="AO283" s="135"/>
      <c r="AQ283" s="148">
        <f t="shared" si="115"/>
        <v>0</v>
      </c>
      <c r="AR283" s="148">
        <f t="shared" si="116"/>
        <v>0</v>
      </c>
      <c r="AS283" s="148">
        <f t="shared" si="117"/>
        <v>0</v>
      </c>
      <c r="AT283" s="148">
        <f t="shared" si="103"/>
        <v>0</v>
      </c>
      <c r="AU283" s="148" t="b">
        <f t="shared" si="118"/>
        <v>0</v>
      </c>
      <c r="AV283" s="148" t="b">
        <f>AND(F283&gt;=20,F283&lt;=22,J283=※編集不可※選択項目!$E$4)</f>
        <v>0</v>
      </c>
      <c r="AW283" s="148" t="b">
        <f>AND(F283&gt;=40,F283&lt;=49,K283=※編集不可※選択項目!$F$4)</f>
        <v>0</v>
      </c>
      <c r="AX283" s="148">
        <f>IF(AND($C283&lt;&gt;"",AND(AA283&lt;&gt;※編集不可※選択項目!$L$6,AE283="")),1,0)</f>
        <v>0</v>
      </c>
      <c r="AY283" s="148">
        <f>IF(AND($H283&lt;&gt;"",AND(I283=※編集不可※選択項目!$D$4,AG283="")),1,0)</f>
        <v>0</v>
      </c>
      <c r="AZ283" s="148">
        <f t="shared" si="104"/>
        <v>0</v>
      </c>
      <c r="BA283" s="148">
        <f t="shared" si="119"/>
        <v>0</v>
      </c>
      <c r="BB283" s="148">
        <f t="shared" si="120"/>
        <v>0</v>
      </c>
      <c r="BC283" s="148">
        <f t="shared" si="105"/>
        <v>0</v>
      </c>
      <c r="BD283" s="148" t="b">
        <f t="shared" si="121"/>
        <v>1</v>
      </c>
      <c r="BE283" s="148" t="b">
        <f>AND($F283&gt;=20,$F283&lt;=22,$J283&lt;&gt;※編集不可※選択項目!$E$4)</f>
        <v>0</v>
      </c>
      <c r="BF283" s="148" t="b">
        <f>AND($F283&gt;=40,$F283&lt;=49,$K283&lt;&gt;※編集不可※選択項目!$F$4)</f>
        <v>0</v>
      </c>
      <c r="BG283" s="148" t="str">
        <f t="shared" si="122"/>
        <v/>
      </c>
      <c r="BH283" s="8">
        <f t="shared" si="123"/>
        <v>0</v>
      </c>
      <c r="BI283" s="8">
        <f t="shared" si="124"/>
        <v>0</v>
      </c>
    </row>
    <row r="284" spans="1:61" s="4" customFormat="1" ht="34.5" customHeight="1" x14ac:dyDescent="0.15">
      <c r="A284" s="74">
        <f t="shared" si="101"/>
        <v>272</v>
      </c>
      <c r="B284" s="80" t="str">
        <f t="shared" si="106"/>
        <v/>
      </c>
      <c r="C284" s="20"/>
      <c r="D284" s="21" t="str">
        <f t="shared" si="107"/>
        <v/>
      </c>
      <c r="E284" s="21" t="str">
        <f t="shared" si="108"/>
        <v/>
      </c>
      <c r="F284" s="133"/>
      <c r="G284" s="22"/>
      <c r="H284" s="22"/>
      <c r="I284" s="151"/>
      <c r="J284" s="22"/>
      <c r="K284" s="22"/>
      <c r="L284" s="22"/>
      <c r="M284" s="23"/>
      <c r="N284" s="24"/>
      <c r="O284" s="156"/>
      <c r="P284" s="24"/>
      <c r="Q284" s="156"/>
      <c r="R284" s="25" t="str">
        <f t="shared" si="109"/>
        <v/>
      </c>
      <c r="S284" s="23"/>
      <c r="T284" s="23"/>
      <c r="U284" s="26" t="str">
        <f t="shared" si="102"/>
        <v/>
      </c>
      <c r="V284" s="27"/>
      <c r="W284" s="28" t="str">
        <f t="shared" si="110"/>
        <v/>
      </c>
      <c r="X284" s="28" t="str">
        <f t="shared" si="111"/>
        <v/>
      </c>
      <c r="Y284" s="154"/>
      <c r="Z284" s="50"/>
      <c r="AA284" s="29"/>
      <c r="AB284" s="154"/>
      <c r="AC284" s="52" t="str">
        <f t="shared" si="112"/>
        <v/>
      </c>
      <c r="AD284" s="30" t="str">
        <f t="shared" si="113"/>
        <v/>
      </c>
      <c r="AE284" s="154"/>
      <c r="AF284" s="60" t="str">
        <f t="shared" si="114"/>
        <v/>
      </c>
      <c r="AG284" s="205"/>
      <c r="AH284" s="151"/>
      <c r="AI284" s="22"/>
      <c r="AJ284" s="62"/>
      <c r="AK284" s="186"/>
      <c r="AL284" s="187"/>
      <c r="AM284" s="186"/>
      <c r="AN284" s="184"/>
      <c r="AO284" s="135"/>
      <c r="AQ284" s="148">
        <f t="shared" si="115"/>
        <v>0</v>
      </c>
      <c r="AR284" s="148">
        <f t="shared" si="116"/>
        <v>0</v>
      </c>
      <c r="AS284" s="148">
        <f t="shared" si="117"/>
        <v>0</v>
      </c>
      <c r="AT284" s="148">
        <f t="shared" si="103"/>
        <v>0</v>
      </c>
      <c r="AU284" s="148" t="b">
        <f t="shared" si="118"/>
        <v>0</v>
      </c>
      <c r="AV284" s="148" t="b">
        <f>AND(F284&gt;=20,F284&lt;=22,J284=※編集不可※選択項目!$E$4)</f>
        <v>0</v>
      </c>
      <c r="AW284" s="148" t="b">
        <f>AND(F284&gt;=40,F284&lt;=49,K284=※編集不可※選択項目!$F$4)</f>
        <v>0</v>
      </c>
      <c r="AX284" s="148">
        <f>IF(AND($C284&lt;&gt;"",AND(AA284&lt;&gt;※編集不可※選択項目!$L$6,AE284="")),1,0)</f>
        <v>0</v>
      </c>
      <c r="AY284" s="148">
        <f>IF(AND($H284&lt;&gt;"",AND(I284=※編集不可※選択項目!$D$4,AG284="")),1,0)</f>
        <v>0</v>
      </c>
      <c r="AZ284" s="148">
        <f t="shared" si="104"/>
        <v>0</v>
      </c>
      <c r="BA284" s="148">
        <f t="shared" si="119"/>
        <v>0</v>
      </c>
      <c r="BB284" s="148">
        <f t="shared" si="120"/>
        <v>0</v>
      </c>
      <c r="BC284" s="148">
        <f t="shared" si="105"/>
        <v>0</v>
      </c>
      <c r="BD284" s="148" t="b">
        <f t="shared" si="121"/>
        <v>1</v>
      </c>
      <c r="BE284" s="148" t="b">
        <f>AND($F284&gt;=20,$F284&lt;=22,$J284&lt;&gt;※編集不可※選択項目!$E$4)</f>
        <v>0</v>
      </c>
      <c r="BF284" s="148" t="b">
        <f>AND($F284&gt;=40,$F284&lt;=49,$K284&lt;&gt;※編集不可※選択項目!$F$4)</f>
        <v>0</v>
      </c>
      <c r="BG284" s="148" t="str">
        <f t="shared" si="122"/>
        <v/>
      </c>
      <c r="BH284" s="8">
        <f t="shared" si="123"/>
        <v>0</v>
      </c>
      <c r="BI284" s="8">
        <f t="shared" si="124"/>
        <v>0</v>
      </c>
    </row>
    <row r="285" spans="1:61" s="4" customFormat="1" ht="34.5" customHeight="1" x14ac:dyDescent="0.15">
      <c r="A285" s="74">
        <f t="shared" si="101"/>
        <v>273</v>
      </c>
      <c r="B285" s="80" t="str">
        <f t="shared" si="106"/>
        <v/>
      </c>
      <c r="C285" s="20"/>
      <c r="D285" s="21" t="str">
        <f t="shared" si="107"/>
        <v/>
      </c>
      <c r="E285" s="21" t="str">
        <f t="shared" si="108"/>
        <v/>
      </c>
      <c r="F285" s="133"/>
      <c r="G285" s="22"/>
      <c r="H285" s="22"/>
      <c r="I285" s="151"/>
      <c r="J285" s="22"/>
      <c r="K285" s="22"/>
      <c r="L285" s="22"/>
      <c r="M285" s="23"/>
      <c r="N285" s="24"/>
      <c r="O285" s="156"/>
      <c r="P285" s="24"/>
      <c r="Q285" s="156"/>
      <c r="R285" s="25" t="str">
        <f t="shared" si="109"/>
        <v/>
      </c>
      <c r="S285" s="23"/>
      <c r="T285" s="23"/>
      <c r="U285" s="26" t="str">
        <f t="shared" si="102"/>
        <v/>
      </c>
      <c r="V285" s="27"/>
      <c r="W285" s="28" t="str">
        <f t="shared" si="110"/>
        <v/>
      </c>
      <c r="X285" s="28" t="str">
        <f t="shared" si="111"/>
        <v/>
      </c>
      <c r="Y285" s="154"/>
      <c r="Z285" s="50"/>
      <c r="AA285" s="29"/>
      <c r="AB285" s="154"/>
      <c r="AC285" s="52" t="str">
        <f t="shared" si="112"/>
        <v/>
      </c>
      <c r="AD285" s="30" t="str">
        <f t="shared" si="113"/>
        <v/>
      </c>
      <c r="AE285" s="154"/>
      <c r="AF285" s="60" t="str">
        <f t="shared" si="114"/>
        <v/>
      </c>
      <c r="AG285" s="205"/>
      <c r="AH285" s="151"/>
      <c r="AI285" s="22"/>
      <c r="AJ285" s="62"/>
      <c r="AK285" s="186"/>
      <c r="AL285" s="187"/>
      <c r="AM285" s="186"/>
      <c r="AN285" s="184"/>
      <c r="AO285" s="135"/>
      <c r="AQ285" s="148">
        <f t="shared" si="115"/>
        <v>0</v>
      </c>
      <c r="AR285" s="148">
        <f t="shared" si="116"/>
        <v>0</v>
      </c>
      <c r="AS285" s="148">
        <f t="shared" si="117"/>
        <v>0</v>
      </c>
      <c r="AT285" s="148">
        <f t="shared" si="103"/>
        <v>0</v>
      </c>
      <c r="AU285" s="148" t="b">
        <f t="shared" si="118"/>
        <v>0</v>
      </c>
      <c r="AV285" s="148" t="b">
        <f>AND(F285&gt;=20,F285&lt;=22,J285=※編集不可※選択項目!$E$4)</f>
        <v>0</v>
      </c>
      <c r="AW285" s="148" t="b">
        <f>AND(F285&gt;=40,F285&lt;=49,K285=※編集不可※選択項目!$F$4)</f>
        <v>0</v>
      </c>
      <c r="AX285" s="148">
        <f>IF(AND($C285&lt;&gt;"",AND(AA285&lt;&gt;※編集不可※選択項目!$L$6,AE285="")),1,0)</f>
        <v>0</v>
      </c>
      <c r="AY285" s="148">
        <f>IF(AND($H285&lt;&gt;"",AND(I285=※編集不可※選択項目!$D$4,AG285="")),1,0)</f>
        <v>0</v>
      </c>
      <c r="AZ285" s="148">
        <f t="shared" si="104"/>
        <v>0</v>
      </c>
      <c r="BA285" s="148">
        <f t="shared" si="119"/>
        <v>0</v>
      </c>
      <c r="BB285" s="148">
        <f t="shared" si="120"/>
        <v>0</v>
      </c>
      <c r="BC285" s="148">
        <f t="shared" si="105"/>
        <v>0</v>
      </c>
      <c r="BD285" s="148" t="b">
        <f t="shared" si="121"/>
        <v>1</v>
      </c>
      <c r="BE285" s="148" t="b">
        <f>AND($F285&gt;=20,$F285&lt;=22,$J285&lt;&gt;※編集不可※選択項目!$E$4)</f>
        <v>0</v>
      </c>
      <c r="BF285" s="148" t="b">
        <f>AND($F285&gt;=40,$F285&lt;=49,$K285&lt;&gt;※編集不可※選択項目!$F$4)</f>
        <v>0</v>
      </c>
      <c r="BG285" s="148" t="str">
        <f t="shared" si="122"/>
        <v/>
      </c>
      <c r="BH285" s="8">
        <f t="shared" si="123"/>
        <v>0</v>
      </c>
      <c r="BI285" s="8">
        <f t="shared" si="124"/>
        <v>0</v>
      </c>
    </row>
    <row r="286" spans="1:61" s="4" customFormat="1" ht="34.5" customHeight="1" x14ac:dyDescent="0.15">
      <c r="A286" s="74">
        <f t="shared" si="101"/>
        <v>274</v>
      </c>
      <c r="B286" s="80" t="str">
        <f t="shared" si="106"/>
        <v/>
      </c>
      <c r="C286" s="20"/>
      <c r="D286" s="21" t="str">
        <f t="shared" si="107"/>
        <v/>
      </c>
      <c r="E286" s="21" t="str">
        <f t="shared" si="108"/>
        <v/>
      </c>
      <c r="F286" s="133"/>
      <c r="G286" s="22"/>
      <c r="H286" s="22"/>
      <c r="I286" s="151"/>
      <c r="J286" s="22"/>
      <c r="K286" s="22"/>
      <c r="L286" s="22"/>
      <c r="M286" s="23"/>
      <c r="N286" s="24"/>
      <c r="O286" s="156"/>
      <c r="P286" s="24"/>
      <c r="Q286" s="156"/>
      <c r="R286" s="25" t="str">
        <f t="shared" si="109"/>
        <v/>
      </c>
      <c r="S286" s="23"/>
      <c r="T286" s="23"/>
      <c r="U286" s="26" t="str">
        <f t="shared" si="102"/>
        <v/>
      </c>
      <c r="V286" s="27"/>
      <c r="W286" s="28" t="str">
        <f t="shared" si="110"/>
        <v/>
      </c>
      <c r="X286" s="28" t="str">
        <f t="shared" si="111"/>
        <v/>
      </c>
      <c r="Y286" s="154"/>
      <c r="Z286" s="50"/>
      <c r="AA286" s="29"/>
      <c r="AB286" s="154"/>
      <c r="AC286" s="52" t="str">
        <f t="shared" si="112"/>
        <v/>
      </c>
      <c r="AD286" s="30" t="str">
        <f t="shared" si="113"/>
        <v/>
      </c>
      <c r="AE286" s="154"/>
      <c r="AF286" s="60" t="str">
        <f t="shared" si="114"/>
        <v/>
      </c>
      <c r="AG286" s="205"/>
      <c r="AH286" s="151"/>
      <c r="AI286" s="22"/>
      <c r="AJ286" s="62"/>
      <c r="AK286" s="186"/>
      <c r="AL286" s="187"/>
      <c r="AM286" s="186"/>
      <c r="AN286" s="184"/>
      <c r="AO286" s="135"/>
      <c r="AQ286" s="148">
        <f t="shared" si="115"/>
        <v>0</v>
      </c>
      <c r="AR286" s="148">
        <f t="shared" si="116"/>
        <v>0</v>
      </c>
      <c r="AS286" s="148">
        <f t="shared" si="117"/>
        <v>0</v>
      </c>
      <c r="AT286" s="148">
        <f t="shared" si="103"/>
        <v>0</v>
      </c>
      <c r="AU286" s="148" t="b">
        <f t="shared" si="118"/>
        <v>0</v>
      </c>
      <c r="AV286" s="148" t="b">
        <f>AND(F286&gt;=20,F286&lt;=22,J286=※編集不可※選択項目!$E$4)</f>
        <v>0</v>
      </c>
      <c r="AW286" s="148" t="b">
        <f>AND(F286&gt;=40,F286&lt;=49,K286=※編集不可※選択項目!$F$4)</f>
        <v>0</v>
      </c>
      <c r="AX286" s="148">
        <f>IF(AND($C286&lt;&gt;"",AND(AA286&lt;&gt;※編集不可※選択項目!$L$6,AE286="")),1,0)</f>
        <v>0</v>
      </c>
      <c r="AY286" s="148">
        <f>IF(AND($H286&lt;&gt;"",AND(I286=※編集不可※選択項目!$D$4,AG286="")),1,0)</f>
        <v>0</v>
      </c>
      <c r="AZ286" s="148">
        <f t="shared" si="104"/>
        <v>0</v>
      </c>
      <c r="BA286" s="148">
        <f t="shared" si="119"/>
        <v>0</v>
      </c>
      <c r="BB286" s="148">
        <f t="shared" si="120"/>
        <v>0</v>
      </c>
      <c r="BC286" s="148">
        <f t="shared" si="105"/>
        <v>0</v>
      </c>
      <c r="BD286" s="148" t="b">
        <f t="shared" si="121"/>
        <v>1</v>
      </c>
      <c r="BE286" s="148" t="b">
        <f>AND($F286&gt;=20,$F286&lt;=22,$J286&lt;&gt;※編集不可※選択項目!$E$4)</f>
        <v>0</v>
      </c>
      <c r="BF286" s="148" t="b">
        <f>AND($F286&gt;=40,$F286&lt;=49,$K286&lt;&gt;※編集不可※選択項目!$F$4)</f>
        <v>0</v>
      </c>
      <c r="BG286" s="148" t="str">
        <f t="shared" si="122"/>
        <v/>
      </c>
      <c r="BH286" s="8">
        <f t="shared" si="123"/>
        <v>0</v>
      </c>
      <c r="BI286" s="8">
        <f t="shared" si="124"/>
        <v>0</v>
      </c>
    </row>
    <row r="287" spans="1:61" s="4" customFormat="1" ht="34.5" customHeight="1" x14ac:dyDescent="0.15">
      <c r="A287" s="74">
        <f t="shared" si="101"/>
        <v>275</v>
      </c>
      <c r="B287" s="80" t="str">
        <f t="shared" si="106"/>
        <v/>
      </c>
      <c r="C287" s="20"/>
      <c r="D287" s="21" t="str">
        <f t="shared" si="107"/>
        <v/>
      </c>
      <c r="E287" s="21" t="str">
        <f t="shared" si="108"/>
        <v/>
      </c>
      <c r="F287" s="133"/>
      <c r="G287" s="22"/>
      <c r="H287" s="22"/>
      <c r="I287" s="151"/>
      <c r="J287" s="22"/>
      <c r="K287" s="22"/>
      <c r="L287" s="22"/>
      <c r="M287" s="23"/>
      <c r="N287" s="24"/>
      <c r="O287" s="156"/>
      <c r="P287" s="24"/>
      <c r="Q287" s="156"/>
      <c r="R287" s="25" t="str">
        <f t="shared" si="109"/>
        <v/>
      </c>
      <c r="S287" s="23"/>
      <c r="T287" s="23"/>
      <c r="U287" s="26" t="str">
        <f t="shared" si="102"/>
        <v/>
      </c>
      <c r="V287" s="27"/>
      <c r="W287" s="28" t="str">
        <f t="shared" si="110"/>
        <v/>
      </c>
      <c r="X287" s="28" t="str">
        <f t="shared" si="111"/>
        <v/>
      </c>
      <c r="Y287" s="154"/>
      <c r="Z287" s="50"/>
      <c r="AA287" s="29"/>
      <c r="AB287" s="154"/>
      <c r="AC287" s="52" t="str">
        <f t="shared" si="112"/>
        <v/>
      </c>
      <c r="AD287" s="30" t="str">
        <f t="shared" si="113"/>
        <v/>
      </c>
      <c r="AE287" s="154"/>
      <c r="AF287" s="60" t="str">
        <f t="shared" si="114"/>
        <v/>
      </c>
      <c r="AG287" s="205"/>
      <c r="AH287" s="151"/>
      <c r="AI287" s="22"/>
      <c r="AJ287" s="62"/>
      <c r="AK287" s="186"/>
      <c r="AL287" s="187"/>
      <c r="AM287" s="186"/>
      <c r="AN287" s="184"/>
      <c r="AO287" s="135"/>
      <c r="AQ287" s="148">
        <f t="shared" si="115"/>
        <v>0</v>
      </c>
      <c r="AR287" s="148">
        <f t="shared" si="116"/>
        <v>0</v>
      </c>
      <c r="AS287" s="148">
        <f t="shared" si="117"/>
        <v>0</v>
      </c>
      <c r="AT287" s="148">
        <f t="shared" si="103"/>
        <v>0</v>
      </c>
      <c r="AU287" s="148" t="b">
        <f t="shared" si="118"/>
        <v>0</v>
      </c>
      <c r="AV287" s="148" t="b">
        <f>AND(F287&gt;=20,F287&lt;=22,J287=※編集不可※選択項目!$E$4)</f>
        <v>0</v>
      </c>
      <c r="AW287" s="148" t="b">
        <f>AND(F287&gt;=40,F287&lt;=49,K287=※編集不可※選択項目!$F$4)</f>
        <v>0</v>
      </c>
      <c r="AX287" s="148">
        <f>IF(AND($C287&lt;&gt;"",AND(AA287&lt;&gt;※編集不可※選択項目!$L$6,AE287="")),1,0)</f>
        <v>0</v>
      </c>
      <c r="AY287" s="148">
        <f>IF(AND($H287&lt;&gt;"",AND(I287=※編集不可※選択項目!$D$4,AG287="")),1,0)</f>
        <v>0</v>
      </c>
      <c r="AZ287" s="148">
        <f t="shared" si="104"/>
        <v>0</v>
      </c>
      <c r="BA287" s="148">
        <f t="shared" si="119"/>
        <v>0</v>
      </c>
      <c r="BB287" s="148">
        <f t="shared" si="120"/>
        <v>0</v>
      </c>
      <c r="BC287" s="148">
        <f t="shared" si="105"/>
        <v>0</v>
      </c>
      <c r="BD287" s="148" t="b">
        <f t="shared" si="121"/>
        <v>1</v>
      </c>
      <c r="BE287" s="148" t="b">
        <f>AND($F287&gt;=20,$F287&lt;=22,$J287&lt;&gt;※編集不可※選択項目!$E$4)</f>
        <v>0</v>
      </c>
      <c r="BF287" s="148" t="b">
        <f>AND($F287&gt;=40,$F287&lt;=49,$K287&lt;&gt;※編集不可※選択項目!$F$4)</f>
        <v>0</v>
      </c>
      <c r="BG287" s="148" t="str">
        <f t="shared" si="122"/>
        <v/>
      </c>
      <c r="BH287" s="8">
        <f t="shared" si="123"/>
        <v>0</v>
      </c>
      <c r="BI287" s="8">
        <f t="shared" si="124"/>
        <v>0</v>
      </c>
    </row>
    <row r="288" spans="1:61" s="4" customFormat="1" ht="34.5" customHeight="1" x14ac:dyDescent="0.15">
      <c r="A288" s="74">
        <f t="shared" si="101"/>
        <v>276</v>
      </c>
      <c r="B288" s="80" t="str">
        <f t="shared" si="106"/>
        <v/>
      </c>
      <c r="C288" s="20"/>
      <c r="D288" s="21" t="str">
        <f t="shared" si="107"/>
        <v/>
      </c>
      <c r="E288" s="21" t="str">
        <f t="shared" si="108"/>
        <v/>
      </c>
      <c r="F288" s="133"/>
      <c r="G288" s="22"/>
      <c r="H288" s="22"/>
      <c r="I288" s="151"/>
      <c r="J288" s="22"/>
      <c r="K288" s="22"/>
      <c r="L288" s="22"/>
      <c r="M288" s="23"/>
      <c r="N288" s="24"/>
      <c r="O288" s="156"/>
      <c r="P288" s="24"/>
      <c r="Q288" s="156"/>
      <c r="R288" s="25" t="str">
        <f t="shared" si="109"/>
        <v/>
      </c>
      <c r="S288" s="23"/>
      <c r="T288" s="23"/>
      <c r="U288" s="26" t="str">
        <f t="shared" si="102"/>
        <v/>
      </c>
      <c r="V288" s="27"/>
      <c r="W288" s="28" t="str">
        <f t="shared" si="110"/>
        <v/>
      </c>
      <c r="X288" s="28" t="str">
        <f t="shared" si="111"/>
        <v/>
      </c>
      <c r="Y288" s="154"/>
      <c r="Z288" s="50"/>
      <c r="AA288" s="29"/>
      <c r="AB288" s="154"/>
      <c r="AC288" s="52" t="str">
        <f t="shared" si="112"/>
        <v/>
      </c>
      <c r="AD288" s="30" t="str">
        <f t="shared" si="113"/>
        <v/>
      </c>
      <c r="AE288" s="154"/>
      <c r="AF288" s="60" t="str">
        <f t="shared" si="114"/>
        <v/>
      </c>
      <c r="AG288" s="205"/>
      <c r="AH288" s="151"/>
      <c r="AI288" s="22"/>
      <c r="AJ288" s="62"/>
      <c r="AK288" s="186"/>
      <c r="AL288" s="187"/>
      <c r="AM288" s="186"/>
      <c r="AN288" s="184"/>
      <c r="AO288" s="135"/>
      <c r="AQ288" s="148">
        <f t="shared" si="115"/>
        <v>0</v>
      </c>
      <c r="AR288" s="148">
        <f t="shared" si="116"/>
        <v>0</v>
      </c>
      <c r="AS288" s="148">
        <f t="shared" si="117"/>
        <v>0</v>
      </c>
      <c r="AT288" s="148">
        <f t="shared" si="103"/>
        <v>0</v>
      </c>
      <c r="AU288" s="148" t="b">
        <f t="shared" si="118"/>
        <v>0</v>
      </c>
      <c r="AV288" s="148" t="b">
        <f>AND(F288&gt;=20,F288&lt;=22,J288=※編集不可※選択項目!$E$4)</f>
        <v>0</v>
      </c>
      <c r="AW288" s="148" t="b">
        <f>AND(F288&gt;=40,F288&lt;=49,K288=※編集不可※選択項目!$F$4)</f>
        <v>0</v>
      </c>
      <c r="AX288" s="148">
        <f>IF(AND($C288&lt;&gt;"",AND(AA288&lt;&gt;※編集不可※選択項目!$L$6,AE288="")),1,0)</f>
        <v>0</v>
      </c>
      <c r="AY288" s="148">
        <f>IF(AND($H288&lt;&gt;"",AND(I288=※編集不可※選択項目!$D$4,AG288="")),1,0)</f>
        <v>0</v>
      </c>
      <c r="AZ288" s="148">
        <f t="shared" si="104"/>
        <v>0</v>
      </c>
      <c r="BA288" s="148">
        <f t="shared" si="119"/>
        <v>0</v>
      </c>
      <c r="BB288" s="148">
        <f t="shared" si="120"/>
        <v>0</v>
      </c>
      <c r="BC288" s="148">
        <f t="shared" si="105"/>
        <v>0</v>
      </c>
      <c r="BD288" s="148" t="b">
        <f t="shared" si="121"/>
        <v>1</v>
      </c>
      <c r="BE288" s="148" t="b">
        <f>AND($F288&gt;=20,$F288&lt;=22,$J288&lt;&gt;※編集不可※選択項目!$E$4)</f>
        <v>0</v>
      </c>
      <c r="BF288" s="148" t="b">
        <f>AND($F288&gt;=40,$F288&lt;=49,$K288&lt;&gt;※編集不可※選択項目!$F$4)</f>
        <v>0</v>
      </c>
      <c r="BG288" s="148" t="str">
        <f t="shared" si="122"/>
        <v/>
      </c>
      <c r="BH288" s="8">
        <f t="shared" si="123"/>
        <v>0</v>
      </c>
      <c r="BI288" s="8">
        <f t="shared" si="124"/>
        <v>0</v>
      </c>
    </row>
    <row r="289" spans="1:61" s="4" customFormat="1" ht="34.5" customHeight="1" x14ac:dyDescent="0.15">
      <c r="A289" s="74">
        <f t="shared" si="101"/>
        <v>277</v>
      </c>
      <c r="B289" s="80" t="str">
        <f t="shared" si="106"/>
        <v/>
      </c>
      <c r="C289" s="20"/>
      <c r="D289" s="21" t="str">
        <f t="shared" si="107"/>
        <v/>
      </c>
      <c r="E289" s="21" t="str">
        <f t="shared" si="108"/>
        <v/>
      </c>
      <c r="F289" s="133"/>
      <c r="G289" s="22"/>
      <c r="H289" s="22"/>
      <c r="I289" s="151"/>
      <c r="J289" s="22"/>
      <c r="K289" s="22"/>
      <c r="L289" s="22"/>
      <c r="M289" s="23"/>
      <c r="N289" s="24"/>
      <c r="O289" s="156"/>
      <c r="P289" s="24"/>
      <c r="Q289" s="156"/>
      <c r="R289" s="25" t="str">
        <f t="shared" si="109"/>
        <v/>
      </c>
      <c r="S289" s="23"/>
      <c r="T289" s="23"/>
      <c r="U289" s="26" t="str">
        <f t="shared" si="102"/>
        <v/>
      </c>
      <c r="V289" s="27"/>
      <c r="W289" s="28" t="str">
        <f t="shared" si="110"/>
        <v/>
      </c>
      <c r="X289" s="28" t="str">
        <f t="shared" si="111"/>
        <v/>
      </c>
      <c r="Y289" s="154"/>
      <c r="Z289" s="50"/>
      <c r="AA289" s="29"/>
      <c r="AB289" s="154"/>
      <c r="AC289" s="52" t="str">
        <f t="shared" si="112"/>
        <v/>
      </c>
      <c r="AD289" s="30" t="str">
        <f t="shared" si="113"/>
        <v/>
      </c>
      <c r="AE289" s="154"/>
      <c r="AF289" s="60" t="str">
        <f t="shared" si="114"/>
        <v/>
      </c>
      <c r="AG289" s="205"/>
      <c r="AH289" s="151"/>
      <c r="AI289" s="22"/>
      <c r="AJ289" s="62"/>
      <c r="AK289" s="186"/>
      <c r="AL289" s="187"/>
      <c r="AM289" s="186"/>
      <c r="AN289" s="184"/>
      <c r="AO289" s="135"/>
      <c r="AQ289" s="148">
        <f t="shared" si="115"/>
        <v>0</v>
      </c>
      <c r="AR289" s="148">
        <f t="shared" si="116"/>
        <v>0</v>
      </c>
      <c r="AS289" s="148">
        <f t="shared" si="117"/>
        <v>0</v>
      </c>
      <c r="AT289" s="148">
        <f t="shared" si="103"/>
        <v>0</v>
      </c>
      <c r="AU289" s="148" t="b">
        <f t="shared" si="118"/>
        <v>0</v>
      </c>
      <c r="AV289" s="148" t="b">
        <f>AND(F289&gt;=20,F289&lt;=22,J289=※編集不可※選択項目!$E$4)</f>
        <v>0</v>
      </c>
      <c r="AW289" s="148" t="b">
        <f>AND(F289&gt;=40,F289&lt;=49,K289=※編集不可※選択項目!$F$4)</f>
        <v>0</v>
      </c>
      <c r="AX289" s="148">
        <f>IF(AND($C289&lt;&gt;"",AND(AA289&lt;&gt;※編集不可※選択項目!$L$6,AE289="")),1,0)</f>
        <v>0</v>
      </c>
      <c r="AY289" s="148">
        <f>IF(AND($H289&lt;&gt;"",AND(I289=※編集不可※選択項目!$D$4,AG289="")),1,0)</f>
        <v>0</v>
      </c>
      <c r="AZ289" s="148">
        <f t="shared" si="104"/>
        <v>0</v>
      </c>
      <c r="BA289" s="148">
        <f t="shared" si="119"/>
        <v>0</v>
      </c>
      <c r="BB289" s="148">
        <f t="shared" si="120"/>
        <v>0</v>
      </c>
      <c r="BC289" s="148">
        <f t="shared" si="105"/>
        <v>0</v>
      </c>
      <c r="BD289" s="148" t="b">
        <f t="shared" si="121"/>
        <v>1</v>
      </c>
      <c r="BE289" s="148" t="b">
        <f>AND($F289&gt;=20,$F289&lt;=22,$J289&lt;&gt;※編集不可※選択項目!$E$4)</f>
        <v>0</v>
      </c>
      <c r="BF289" s="148" t="b">
        <f>AND($F289&gt;=40,$F289&lt;=49,$K289&lt;&gt;※編集不可※選択項目!$F$4)</f>
        <v>0</v>
      </c>
      <c r="BG289" s="148" t="str">
        <f t="shared" si="122"/>
        <v/>
      </c>
      <c r="BH289" s="8">
        <f t="shared" si="123"/>
        <v>0</v>
      </c>
      <c r="BI289" s="8">
        <f t="shared" si="124"/>
        <v>0</v>
      </c>
    </row>
    <row r="290" spans="1:61" s="4" customFormat="1" ht="34.5" customHeight="1" x14ac:dyDescent="0.15">
      <c r="A290" s="74">
        <f t="shared" si="101"/>
        <v>278</v>
      </c>
      <c r="B290" s="80" t="str">
        <f t="shared" si="106"/>
        <v/>
      </c>
      <c r="C290" s="20"/>
      <c r="D290" s="21" t="str">
        <f t="shared" si="107"/>
        <v/>
      </c>
      <c r="E290" s="21" t="str">
        <f t="shared" si="108"/>
        <v/>
      </c>
      <c r="F290" s="133"/>
      <c r="G290" s="22"/>
      <c r="H290" s="22"/>
      <c r="I290" s="151"/>
      <c r="J290" s="22"/>
      <c r="K290" s="22"/>
      <c r="L290" s="22"/>
      <c r="M290" s="23"/>
      <c r="N290" s="24"/>
      <c r="O290" s="156"/>
      <c r="P290" s="24"/>
      <c r="Q290" s="156"/>
      <c r="R290" s="25" t="str">
        <f t="shared" si="109"/>
        <v/>
      </c>
      <c r="S290" s="23"/>
      <c r="T290" s="23"/>
      <c r="U290" s="26" t="str">
        <f t="shared" si="102"/>
        <v/>
      </c>
      <c r="V290" s="27"/>
      <c r="W290" s="28" t="str">
        <f t="shared" si="110"/>
        <v/>
      </c>
      <c r="X290" s="28" t="str">
        <f t="shared" si="111"/>
        <v/>
      </c>
      <c r="Y290" s="154"/>
      <c r="Z290" s="50"/>
      <c r="AA290" s="29"/>
      <c r="AB290" s="154"/>
      <c r="AC290" s="52" t="str">
        <f t="shared" si="112"/>
        <v/>
      </c>
      <c r="AD290" s="30" t="str">
        <f t="shared" si="113"/>
        <v/>
      </c>
      <c r="AE290" s="154"/>
      <c r="AF290" s="60" t="str">
        <f t="shared" si="114"/>
        <v/>
      </c>
      <c r="AG290" s="205"/>
      <c r="AH290" s="151"/>
      <c r="AI290" s="22"/>
      <c r="AJ290" s="62"/>
      <c r="AK290" s="186"/>
      <c r="AL290" s="187"/>
      <c r="AM290" s="186"/>
      <c r="AN290" s="184"/>
      <c r="AO290" s="135"/>
      <c r="AQ290" s="148">
        <f t="shared" si="115"/>
        <v>0</v>
      </c>
      <c r="AR290" s="148">
        <f t="shared" si="116"/>
        <v>0</v>
      </c>
      <c r="AS290" s="148">
        <f t="shared" si="117"/>
        <v>0</v>
      </c>
      <c r="AT290" s="148">
        <f t="shared" si="103"/>
        <v>0</v>
      </c>
      <c r="AU290" s="148" t="b">
        <f t="shared" si="118"/>
        <v>0</v>
      </c>
      <c r="AV290" s="148" t="b">
        <f>AND(F290&gt;=20,F290&lt;=22,J290=※編集不可※選択項目!$E$4)</f>
        <v>0</v>
      </c>
      <c r="AW290" s="148" t="b">
        <f>AND(F290&gt;=40,F290&lt;=49,K290=※編集不可※選択項目!$F$4)</f>
        <v>0</v>
      </c>
      <c r="AX290" s="148">
        <f>IF(AND($C290&lt;&gt;"",AND(AA290&lt;&gt;※編集不可※選択項目!$L$6,AE290="")),1,0)</f>
        <v>0</v>
      </c>
      <c r="AY290" s="148">
        <f>IF(AND($H290&lt;&gt;"",AND(I290=※編集不可※選択項目!$D$4,AG290="")),1,0)</f>
        <v>0</v>
      </c>
      <c r="AZ290" s="148">
        <f t="shared" si="104"/>
        <v>0</v>
      </c>
      <c r="BA290" s="148">
        <f t="shared" si="119"/>
        <v>0</v>
      </c>
      <c r="BB290" s="148">
        <f t="shared" si="120"/>
        <v>0</v>
      </c>
      <c r="BC290" s="148">
        <f t="shared" si="105"/>
        <v>0</v>
      </c>
      <c r="BD290" s="148" t="b">
        <f t="shared" si="121"/>
        <v>1</v>
      </c>
      <c r="BE290" s="148" t="b">
        <f>AND($F290&gt;=20,$F290&lt;=22,$J290&lt;&gt;※編集不可※選択項目!$E$4)</f>
        <v>0</v>
      </c>
      <c r="BF290" s="148" t="b">
        <f>AND($F290&gt;=40,$F290&lt;=49,$K290&lt;&gt;※編集不可※選択項目!$F$4)</f>
        <v>0</v>
      </c>
      <c r="BG290" s="148" t="str">
        <f t="shared" si="122"/>
        <v/>
      </c>
      <c r="BH290" s="8">
        <f t="shared" si="123"/>
        <v>0</v>
      </c>
      <c r="BI290" s="8">
        <f t="shared" si="124"/>
        <v>0</v>
      </c>
    </row>
    <row r="291" spans="1:61" s="4" customFormat="1" ht="34.5" customHeight="1" x14ac:dyDescent="0.15">
      <c r="A291" s="74">
        <f t="shared" si="101"/>
        <v>279</v>
      </c>
      <c r="B291" s="80" t="str">
        <f t="shared" si="106"/>
        <v/>
      </c>
      <c r="C291" s="20"/>
      <c r="D291" s="21" t="str">
        <f t="shared" si="107"/>
        <v/>
      </c>
      <c r="E291" s="21" t="str">
        <f t="shared" si="108"/>
        <v/>
      </c>
      <c r="F291" s="133"/>
      <c r="G291" s="22"/>
      <c r="H291" s="22"/>
      <c r="I291" s="151"/>
      <c r="J291" s="22"/>
      <c r="K291" s="22"/>
      <c r="L291" s="22"/>
      <c r="M291" s="23"/>
      <c r="N291" s="24"/>
      <c r="O291" s="156"/>
      <c r="P291" s="24"/>
      <c r="Q291" s="156"/>
      <c r="R291" s="25" t="str">
        <f t="shared" si="109"/>
        <v/>
      </c>
      <c r="S291" s="23"/>
      <c r="T291" s="23"/>
      <c r="U291" s="26" t="str">
        <f t="shared" si="102"/>
        <v/>
      </c>
      <c r="V291" s="27"/>
      <c r="W291" s="28" t="str">
        <f t="shared" si="110"/>
        <v/>
      </c>
      <c r="X291" s="28" t="str">
        <f t="shared" si="111"/>
        <v/>
      </c>
      <c r="Y291" s="154"/>
      <c r="Z291" s="50"/>
      <c r="AA291" s="29"/>
      <c r="AB291" s="154"/>
      <c r="AC291" s="52" t="str">
        <f t="shared" si="112"/>
        <v/>
      </c>
      <c r="AD291" s="30" t="str">
        <f t="shared" si="113"/>
        <v/>
      </c>
      <c r="AE291" s="154"/>
      <c r="AF291" s="60" t="str">
        <f t="shared" si="114"/>
        <v/>
      </c>
      <c r="AG291" s="205"/>
      <c r="AH291" s="151"/>
      <c r="AI291" s="22"/>
      <c r="AJ291" s="62"/>
      <c r="AK291" s="186"/>
      <c r="AL291" s="187"/>
      <c r="AM291" s="186"/>
      <c r="AN291" s="184"/>
      <c r="AO291" s="135"/>
      <c r="AQ291" s="148">
        <f t="shared" si="115"/>
        <v>0</v>
      </c>
      <c r="AR291" s="148">
        <f t="shared" si="116"/>
        <v>0</v>
      </c>
      <c r="AS291" s="148">
        <f t="shared" si="117"/>
        <v>0</v>
      </c>
      <c r="AT291" s="148">
        <f t="shared" si="103"/>
        <v>0</v>
      </c>
      <c r="AU291" s="148" t="b">
        <f t="shared" si="118"/>
        <v>0</v>
      </c>
      <c r="AV291" s="148" t="b">
        <f>AND(F291&gt;=20,F291&lt;=22,J291=※編集不可※選択項目!$E$4)</f>
        <v>0</v>
      </c>
      <c r="AW291" s="148" t="b">
        <f>AND(F291&gt;=40,F291&lt;=49,K291=※編集不可※選択項目!$F$4)</f>
        <v>0</v>
      </c>
      <c r="AX291" s="148">
        <f>IF(AND($C291&lt;&gt;"",AND(AA291&lt;&gt;※編集不可※選択項目!$L$6,AE291="")),1,0)</f>
        <v>0</v>
      </c>
      <c r="AY291" s="148">
        <f>IF(AND($H291&lt;&gt;"",AND(I291=※編集不可※選択項目!$D$4,AG291="")),1,0)</f>
        <v>0</v>
      </c>
      <c r="AZ291" s="148">
        <f t="shared" si="104"/>
        <v>0</v>
      </c>
      <c r="BA291" s="148">
        <f t="shared" si="119"/>
        <v>0</v>
      </c>
      <c r="BB291" s="148">
        <f t="shared" si="120"/>
        <v>0</v>
      </c>
      <c r="BC291" s="148">
        <f t="shared" si="105"/>
        <v>0</v>
      </c>
      <c r="BD291" s="148" t="b">
        <f t="shared" si="121"/>
        <v>1</v>
      </c>
      <c r="BE291" s="148" t="b">
        <f>AND($F291&gt;=20,$F291&lt;=22,$J291&lt;&gt;※編集不可※選択項目!$E$4)</f>
        <v>0</v>
      </c>
      <c r="BF291" s="148" t="b">
        <f>AND($F291&gt;=40,$F291&lt;=49,$K291&lt;&gt;※編集不可※選択項目!$F$4)</f>
        <v>0</v>
      </c>
      <c r="BG291" s="148" t="str">
        <f t="shared" si="122"/>
        <v/>
      </c>
      <c r="BH291" s="8">
        <f t="shared" si="123"/>
        <v>0</v>
      </c>
      <c r="BI291" s="8">
        <f t="shared" si="124"/>
        <v>0</v>
      </c>
    </row>
    <row r="292" spans="1:61" s="4" customFormat="1" ht="34.5" customHeight="1" x14ac:dyDescent="0.15">
      <c r="A292" s="74">
        <f t="shared" si="101"/>
        <v>280</v>
      </c>
      <c r="B292" s="80" t="str">
        <f t="shared" si="106"/>
        <v/>
      </c>
      <c r="C292" s="20"/>
      <c r="D292" s="21" t="str">
        <f t="shared" si="107"/>
        <v/>
      </c>
      <c r="E292" s="21" t="str">
        <f t="shared" si="108"/>
        <v/>
      </c>
      <c r="F292" s="133"/>
      <c r="G292" s="22"/>
      <c r="H292" s="22"/>
      <c r="I292" s="151"/>
      <c r="J292" s="22"/>
      <c r="K292" s="22"/>
      <c r="L292" s="22"/>
      <c r="M292" s="23"/>
      <c r="N292" s="24"/>
      <c r="O292" s="156"/>
      <c r="P292" s="24"/>
      <c r="Q292" s="156"/>
      <c r="R292" s="25" t="str">
        <f t="shared" si="109"/>
        <v/>
      </c>
      <c r="S292" s="23"/>
      <c r="T292" s="23"/>
      <c r="U292" s="26" t="str">
        <f t="shared" si="102"/>
        <v/>
      </c>
      <c r="V292" s="27"/>
      <c r="W292" s="28" t="str">
        <f t="shared" si="110"/>
        <v/>
      </c>
      <c r="X292" s="28" t="str">
        <f t="shared" si="111"/>
        <v/>
      </c>
      <c r="Y292" s="154"/>
      <c r="Z292" s="50"/>
      <c r="AA292" s="29"/>
      <c r="AB292" s="154"/>
      <c r="AC292" s="52" t="str">
        <f t="shared" si="112"/>
        <v/>
      </c>
      <c r="AD292" s="30" t="str">
        <f t="shared" si="113"/>
        <v/>
      </c>
      <c r="AE292" s="154"/>
      <c r="AF292" s="60" t="str">
        <f t="shared" si="114"/>
        <v/>
      </c>
      <c r="AG292" s="205"/>
      <c r="AH292" s="151"/>
      <c r="AI292" s="22"/>
      <c r="AJ292" s="62"/>
      <c r="AK292" s="186"/>
      <c r="AL292" s="187"/>
      <c r="AM292" s="186"/>
      <c r="AN292" s="184"/>
      <c r="AO292" s="135"/>
      <c r="AQ292" s="148">
        <f t="shared" si="115"/>
        <v>0</v>
      </c>
      <c r="AR292" s="148">
        <f t="shared" si="116"/>
        <v>0</v>
      </c>
      <c r="AS292" s="148">
        <f t="shared" si="117"/>
        <v>0</v>
      </c>
      <c r="AT292" s="148">
        <f t="shared" si="103"/>
        <v>0</v>
      </c>
      <c r="AU292" s="148" t="b">
        <f t="shared" si="118"/>
        <v>0</v>
      </c>
      <c r="AV292" s="148" t="b">
        <f>AND(F292&gt;=20,F292&lt;=22,J292=※編集不可※選択項目!$E$4)</f>
        <v>0</v>
      </c>
      <c r="AW292" s="148" t="b">
        <f>AND(F292&gt;=40,F292&lt;=49,K292=※編集不可※選択項目!$F$4)</f>
        <v>0</v>
      </c>
      <c r="AX292" s="148">
        <f>IF(AND($C292&lt;&gt;"",AND(AA292&lt;&gt;※編集不可※選択項目!$L$6,AE292="")),1,0)</f>
        <v>0</v>
      </c>
      <c r="AY292" s="148">
        <f>IF(AND($H292&lt;&gt;"",AND(I292=※編集不可※選択項目!$D$4,AG292="")),1,0)</f>
        <v>0</v>
      </c>
      <c r="AZ292" s="148">
        <f t="shared" si="104"/>
        <v>0</v>
      </c>
      <c r="BA292" s="148">
        <f t="shared" si="119"/>
        <v>0</v>
      </c>
      <c r="BB292" s="148">
        <f t="shared" si="120"/>
        <v>0</v>
      </c>
      <c r="BC292" s="148">
        <f t="shared" si="105"/>
        <v>0</v>
      </c>
      <c r="BD292" s="148" t="b">
        <f t="shared" si="121"/>
        <v>1</v>
      </c>
      <c r="BE292" s="148" t="b">
        <f>AND($F292&gt;=20,$F292&lt;=22,$J292&lt;&gt;※編集不可※選択項目!$E$4)</f>
        <v>0</v>
      </c>
      <c r="BF292" s="148" t="b">
        <f>AND($F292&gt;=40,$F292&lt;=49,$K292&lt;&gt;※編集不可※選択項目!$F$4)</f>
        <v>0</v>
      </c>
      <c r="BG292" s="148" t="str">
        <f t="shared" si="122"/>
        <v/>
      </c>
      <c r="BH292" s="8">
        <f t="shared" si="123"/>
        <v>0</v>
      </c>
      <c r="BI292" s="8">
        <f t="shared" si="124"/>
        <v>0</v>
      </c>
    </row>
    <row r="293" spans="1:61" s="4" customFormat="1" ht="34.5" customHeight="1" x14ac:dyDescent="0.15">
      <c r="A293" s="74">
        <f t="shared" si="101"/>
        <v>281</v>
      </c>
      <c r="B293" s="80" t="str">
        <f t="shared" si="106"/>
        <v/>
      </c>
      <c r="C293" s="20"/>
      <c r="D293" s="21" t="str">
        <f t="shared" si="107"/>
        <v/>
      </c>
      <c r="E293" s="21" t="str">
        <f t="shared" si="108"/>
        <v/>
      </c>
      <c r="F293" s="133"/>
      <c r="G293" s="22"/>
      <c r="H293" s="22"/>
      <c r="I293" s="151"/>
      <c r="J293" s="22"/>
      <c r="K293" s="22"/>
      <c r="L293" s="22"/>
      <c r="M293" s="23"/>
      <c r="N293" s="24"/>
      <c r="O293" s="156"/>
      <c r="P293" s="24"/>
      <c r="Q293" s="156"/>
      <c r="R293" s="25" t="str">
        <f t="shared" si="109"/>
        <v/>
      </c>
      <c r="S293" s="23"/>
      <c r="T293" s="23"/>
      <c r="U293" s="26" t="str">
        <f t="shared" si="102"/>
        <v/>
      </c>
      <c r="V293" s="27"/>
      <c r="W293" s="28" t="str">
        <f t="shared" si="110"/>
        <v/>
      </c>
      <c r="X293" s="28" t="str">
        <f t="shared" si="111"/>
        <v/>
      </c>
      <c r="Y293" s="154"/>
      <c r="Z293" s="50"/>
      <c r="AA293" s="29"/>
      <c r="AB293" s="154"/>
      <c r="AC293" s="52" t="str">
        <f t="shared" si="112"/>
        <v/>
      </c>
      <c r="AD293" s="30" t="str">
        <f t="shared" si="113"/>
        <v/>
      </c>
      <c r="AE293" s="154"/>
      <c r="AF293" s="60" t="str">
        <f t="shared" si="114"/>
        <v/>
      </c>
      <c r="AG293" s="205"/>
      <c r="AH293" s="151"/>
      <c r="AI293" s="22"/>
      <c r="AJ293" s="62"/>
      <c r="AK293" s="186"/>
      <c r="AL293" s="187"/>
      <c r="AM293" s="186"/>
      <c r="AN293" s="184"/>
      <c r="AO293" s="135"/>
      <c r="AQ293" s="148">
        <f t="shared" si="115"/>
        <v>0</v>
      </c>
      <c r="AR293" s="148">
        <f t="shared" si="116"/>
        <v>0</v>
      </c>
      <c r="AS293" s="148">
        <f t="shared" si="117"/>
        <v>0</v>
      </c>
      <c r="AT293" s="148">
        <f t="shared" si="103"/>
        <v>0</v>
      </c>
      <c r="AU293" s="148" t="b">
        <f t="shared" si="118"/>
        <v>0</v>
      </c>
      <c r="AV293" s="148" t="b">
        <f>AND(F293&gt;=20,F293&lt;=22,J293=※編集不可※選択項目!$E$4)</f>
        <v>0</v>
      </c>
      <c r="AW293" s="148" t="b">
        <f>AND(F293&gt;=40,F293&lt;=49,K293=※編集不可※選択項目!$F$4)</f>
        <v>0</v>
      </c>
      <c r="AX293" s="148">
        <f>IF(AND($C293&lt;&gt;"",AND(AA293&lt;&gt;※編集不可※選択項目!$L$6,AE293="")),1,0)</f>
        <v>0</v>
      </c>
      <c r="AY293" s="148">
        <f>IF(AND($H293&lt;&gt;"",AND(I293=※編集不可※選択項目!$D$4,AG293="")),1,0)</f>
        <v>0</v>
      </c>
      <c r="AZ293" s="148">
        <f t="shared" si="104"/>
        <v>0</v>
      </c>
      <c r="BA293" s="148">
        <f t="shared" si="119"/>
        <v>0</v>
      </c>
      <c r="BB293" s="148">
        <f t="shared" si="120"/>
        <v>0</v>
      </c>
      <c r="BC293" s="148">
        <f t="shared" si="105"/>
        <v>0</v>
      </c>
      <c r="BD293" s="148" t="b">
        <f t="shared" si="121"/>
        <v>1</v>
      </c>
      <c r="BE293" s="148" t="b">
        <f>AND($F293&gt;=20,$F293&lt;=22,$J293&lt;&gt;※編集不可※選択項目!$E$4)</f>
        <v>0</v>
      </c>
      <c r="BF293" s="148" t="b">
        <f>AND($F293&gt;=40,$F293&lt;=49,$K293&lt;&gt;※編集不可※選択項目!$F$4)</f>
        <v>0</v>
      </c>
      <c r="BG293" s="148" t="str">
        <f t="shared" si="122"/>
        <v/>
      </c>
      <c r="BH293" s="8">
        <f t="shared" si="123"/>
        <v>0</v>
      </c>
      <c r="BI293" s="8">
        <f t="shared" si="124"/>
        <v>0</v>
      </c>
    </row>
    <row r="294" spans="1:61" s="4" customFormat="1" ht="34.5" customHeight="1" x14ac:dyDescent="0.15">
      <c r="A294" s="74">
        <f t="shared" si="101"/>
        <v>282</v>
      </c>
      <c r="B294" s="80" t="str">
        <f t="shared" si="106"/>
        <v/>
      </c>
      <c r="C294" s="20"/>
      <c r="D294" s="21" t="str">
        <f t="shared" si="107"/>
        <v/>
      </c>
      <c r="E294" s="21" t="str">
        <f t="shared" si="108"/>
        <v/>
      </c>
      <c r="F294" s="133"/>
      <c r="G294" s="22"/>
      <c r="H294" s="22"/>
      <c r="I294" s="151"/>
      <c r="J294" s="22"/>
      <c r="K294" s="22"/>
      <c r="L294" s="22"/>
      <c r="M294" s="23"/>
      <c r="N294" s="24"/>
      <c r="O294" s="156"/>
      <c r="P294" s="24"/>
      <c r="Q294" s="156"/>
      <c r="R294" s="25" t="str">
        <f t="shared" si="109"/>
        <v/>
      </c>
      <c r="S294" s="23"/>
      <c r="T294" s="23"/>
      <c r="U294" s="26" t="str">
        <f t="shared" si="102"/>
        <v/>
      </c>
      <c r="V294" s="27"/>
      <c r="W294" s="28" t="str">
        <f t="shared" si="110"/>
        <v/>
      </c>
      <c r="X294" s="28" t="str">
        <f t="shared" si="111"/>
        <v/>
      </c>
      <c r="Y294" s="154"/>
      <c r="Z294" s="50"/>
      <c r="AA294" s="29"/>
      <c r="AB294" s="154"/>
      <c r="AC294" s="52" t="str">
        <f t="shared" si="112"/>
        <v/>
      </c>
      <c r="AD294" s="30" t="str">
        <f t="shared" si="113"/>
        <v/>
      </c>
      <c r="AE294" s="154"/>
      <c r="AF294" s="60" t="str">
        <f t="shared" si="114"/>
        <v/>
      </c>
      <c r="AG294" s="205"/>
      <c r="AH294" s="151"/>
      <c r="AI294" s="22"/>
      <c r="AJ294" s="62"/>
      <c r="AK294" s="186"/>
      <c r="AL294" s="187"/>
      <c r="AM294" s="186"/>
      <c r="AN294" s="184"/>
      <c r="AO294" s="135"/>
      <c r="AQ294" s="148">
        <f t="shared" si="115"/>
        <v>0</v>
      </c>
      <c r="AR294" s="148">
        <f t="shared" si="116"/>
        <v>0</v>
      </c>
      <c r="AS294" s="148">
        <f t="shared" si="117"/>
        <v>0</v>
      </c>
      <c r="AT294" s="148">
        <f t="shared" si="103"/>
        <v>0</v>
      </c>
      <c r="AU294" s="148" t="b">
        <f t="shared" si="118"/>
        <v>0</v>
      </c>
      <c r="AV294" s="148" t="b">
        <f>AND(F294&gt;=20,F294&lt;=22,J294=※編集不可※選択項目!$E$4)</f>
        <v>0</v>
      </c>
      <c r="AW294" s="148" t="b">
        <f>AND(F294&gt;=40,F294&lt;=49,K294=※編集不可※選択項目!$F$4)</f>
        <v>0</v>
      </c>
      <c r="AX294" s="148">
        <f>IF(AND($C294&lt;&gt;"",AND(AA294&lt;&gt;※編集不可※選択項目!$L$6,AE294="")),1,0)</f>
        <v>0</v>
      </c>
      <c r="AY294" s="148">
        <f>IF(AND($H294&lt;&gt;"",AND(I294=※編集不可※選択項目!$D$4,AG294="")),1,0)</f>
        <v>0</v>
      </c>
      <c r="AZ294" s="148">
        <f t="shared" si="104"/>
        <v>0</v>
      </c>
      <c r="BA294" s="148">
        <f t="shared" si="119"/>
        <v>0</v>
      </c>
      <c r="BB294" s="148">
        <f t="shared" si="120"/>
        <v>0</v>
      </c>
      <c r="BC294" s="148">
        <f t="shared" si="105"/>
        <v>0</v>
      </c>
      <c r="BD294" s="148" t="b">
        <f t="shared" si="121"/>
        <v>1</v>
      </c>
      <c r="BE294" s="148" t="b">
        <f>AND($F294&gt;=20,$F294&lt;=22,$J294&lt;&gt;※編集不可※選択項目!$E$4)</f>
        <v>0</v>
      </c>
      <c r="BF294" s="148" t="b">
        <f>AND($F294&gt;=40,$F294&lt;=49,$K294&lt;&gt;※編集不可※選択項目!$F$4)</f>
        <v>0</v>
      </c>
      <c r="BG294" s="148" t="str">
        <f t="shared" si="122"/>
        <v/>
      </c>
      <c r="BH294" s="8">
        <f t="shared" si="123"/>
        <v>0</v>
      </c>
      <c r="BI294" s="8">
        <f t="shared" si="124"/>
        <v>0</v>
      </c>
    </row>
    <row r="295" spans="1:61" s="4" customFormat="1" ht="34.5" customHeight="1" x14ac:dyDescent="0.15">
      <c r="A295" s="74">
        <f t="shared" si="101"/>
        <v>283</v>
      </c>
      <c r="B295" s="80" t="str">
        <f t="shared" si="106"/>
        <v/>
      </c>
      <c r="C295" s="20"/>
      <c r="D295" s="21" t="str">
        <f t="shared" si="107"/>
        <v/>
      </c>
      <c r="E295" s="21" t="str">
        <f t="shared" si="108"/>
        <v/>
      </c>
      <c r="F295" s="133"/>
      <c r="G295" s="22"/>
      <c r="H295" s="22"/>
      <c r="I295" s="151"/>
      <c r="J295" s="22"/>
      <c r="K295" s="22"/>
      <c r="L295" s="22"/>
      <c r="M295" s="23"/>
      <c r="N295" s="24"/>
      <c r="O295" s="156"/>
      <c r="P295" s="24"/>
      <c r="Q295" s="156"/>
      <c r="R295" s="25" t="str">
        <f t="shared" si="109"/>
        <v/>
      </c>
      <c r="S295" s="23"/>
      <c r="T295" s="23"/>
      <c r="U295" s="26" t="str">
        <f t="shared" si="102"/>
        <v/>
      </c>
      <c r="V295" s="27"/>
      <c r="W295" s="28" t="str">
        <f t="shared" si="110"/>
        <v/>
      </c>
      <c r="X295" s="28" t="str">
        <f t="shared" si="111"/>
        <v/>
      </c>
      <c r="Y295" s="154"/>
      <c r="Z295" s="50"/>
      <c r="AA295" s="29"/>
      <c r="AB295" s="154"/>
      <c r="AC295" s="52" t="str">
        <f t="shared" si="112"/>
        <v/>
      </c>
      <c r="AD295" s="30" t="str">
        <f t="shared" si="113"/>
        <v/>
      </c>
      <c r="AE295" s="154"/>
      <c r="AF295" s="60" t="str">
        <f t="shared" si="114"/>
        <v/>
      </c>
      <c r="AG295" s="205"/>
      <c r="AH295" s="151"/>
      <c r="AI295" s="22"/>
      <c r="AJ295" s="62"/>
      <c r="AK295" s="186"/>
      <c r="AL295" s="187"/>
      <c r="AM295" s="186"/>
      <c r="AN295" s="184"/>
      <c r="AO295" s="135"/>
      <c r="AQ295" s="148">
        <f t="shared" si="115"/>
        <v>0</v>
      </c>
      <c r="AR295" s="148">
        <f t="shared" si="116"/>
        <v>0</v>
      </c>
      <c r="AS295" s="148">
        <f t="shared" si="117"/>
        <v>0</v>
      </c>
      <c r="AT295" s="148">
        <f t="shared" si="103"/>
        <v>0</v>
      </c>
      <c r="AU295" s="148" t="b">
        <f t="shared" si="118"/>
        <v>0</v>
      </c>
      <c r="AV295" s="148" t="b">
        <f>AND(F295&gt;=20,F295&lt;=22,J295=※編集不可※選択項目!$E$4)</f>
        <v>0</v>
      </c>
      <c r="AW295" s="148" t="b">
        <f>AND(F295&gt;=40,F295&lt;=49,K295=※編集不可※選択項目!$F$4)</f>
        <v>0</v>
      </c>
      <c r="AX295" s="148">
        <f>IF(AND($C295&lt;&gt;"",AND(AA295&lt;&gt;※編集不可※選択項目!$L$6,AE295="")),1,0)</f>
        <v>0</v>
      </c>
      <c r="AY295" s="148">
        <f>IF(AND($H295&lt;&gt;"",AND(I295=※編集不可※選択項目!$D$4,AG295="")),1,0)</f>
        <v>0</v>
      </c>
      <c r="AZ295" s="148">
        <f t="shared" si="104"/>
        <v>0</v>
      </c>
      <c r="BA295" s="148">
        <f t="shared" si="119"/>
        <v>0</v>
      </c>
      <c r="BB295" s="148">
        <f t="shared" si="120"/>
        <v>0</v>
      </c>
      <c r="BC295" s="148">
        <f t="shared" si="105"/>
        <v>0</v>
      </c>
      <c r="BD295" s="148" t="b">
        <f t="shared" si="121"/>
        <v>1</v>
      </c>
      <c r="BE295" s="148" t="b">
        <f>AND($F295&gt;=20,$F295&lt;=22,$J295&lt;&gt;※編集不可※選択項目!$E$4)</f>
        <v>0</v>
      </c>
      <c r="BF295" s="148" t="b">
        <f>AND($F295&gt;=40,$F295&lt;=49,$K295&lt;&gt;※編集不可※選択項目!$F$4)</f>
        <v>0</v>
      </c>
      <c r="BG295" s="148" t="str">
        <f t="shared" si="122"/>
        <v/>
      </c>
      <c r="BH295" s="8">
        <f t="shared" si="123"/>
        <v>0</v>
      </c>
      <c r="BI295" s="8">
        <f t="shared" si="124"/>
        <v>0</v>
      </c>
    </row>
    <row r="296" spans="1:61" s="4" customFormat="1" ht="34.5" customHeight="1" x14ac:dyDescent="0.15">
      <c r="A296" s="74">
        <f t="shared" si="101"/>
        <v>284</v>
      </c>
      <c r="B296" s="80" t="str">
        <f t="shared" si="106"/>
        <v/>
      </c>
      <c r="C296" s="20"/>
      <c r="D296" s="21" t="str">
        <f t="shared" si="107"/>
        <v/>
      </c>
      <c r="E296" s="21" t="str">
        <f t="shared" si="108"/>
        <v/>
      </c>
      <c r="F296" s="133"/>
      <c r="G296" s="22"/>
      <c r="H296" s="22"/>
      <c r="I296" s="151"/>
      <c r="J296" s="22"/>
      <c r="K296" s="22"/>
      <c r="L296" s="22"/>
      <c r="M296" s="23"/>
      <c r="N296" s="24"/>
      <c r="O296" s="156"/>
      <c r="P296" s="24"/>
      <c r="Q296" s="156"/>
      <c r="R296" s="25" t="str">
        <f t="shared" si="109"/>
        <v/>
      </c>
      <c r="S296" s="23"/>
      <c r="T296" s="23"/>
      <c r="U296" s="26" t="str">
        <f t="shared" si="102"/>
        <v/>
      </c>
      <c r="V296" s="27"/>
      <c r="W296" s="28" t="str">
        <f t="shared" si="110"/>
        <v/>
      </c>
      <c r="X296" s="28" t="str">
        <f t="shared" si="111"/>
        <v/>
      </c>
      <c r="Y296" s="154"/>
      <c r="Z296" s="50"/>
      <c r="AA296" s="29"/>
      <c r="AB296" s="154"/>
      <c r="AC296" s="52" t="str">
        <f t="shared" si="112"/>
        <v/>
      </c>
      <c r="AD296" s="30" t="str">
        <f t="shared" si="113"/>
        <v/>
      </c>
      <c r="AE296" s="154"/>
      <c r="AF296" s="60" t="str">
        <f t="shared" si="114"/>
        <v/>
      </c>
      <c r="AG296" s="205"/>
      <c r="AH296" s="151"/>
      <c r="AI296" s="22"/>
      <c r="AJ296" s="62"/>
      <c r="AK296" s="186"/>
      <c r="AL296" s="187"/>
      <c r="AM296" s="186"/>
      <c r="AN296" s="184"/>
      <c r="AO296" s="135"/>
      <c r="AQ296" s="148">
        <f t="shared" si="115"/>
        <v>0</v>
      </c>
      <c r="AR296" s="148">
        <f t="shared" si="116"/>
        <v>0</v>
      </c>
      <c r="AS296" s="148">
        <f t="shared" si="117"/>
        <v>0</v>
      </c>
      <c r="AT296" s="148">
        <f t="shared" si="103"/>
        <v>0</v>
      </c>
      <c r="AU296" s="148" t="b">
        <f t="shared" si="118"/>
        <v>0</v>
      </c>
      <c r="AV296" s="148" t="b">
        <f>AND(F296&gt;=20,F296&lt;=22,J296=※編集不可※選択項目!$E$4)</f>
        <v>0</v>
      </c>
      <c r="AW296" s="148" t="b">
        <f>AND(F296&gt;=40,F296&lt;=49,K296=※編集不可※選択項目!$F$4)</f>
        <v>0</v>
      </c>
      <c r="AX296" s="148">
        <f>IF(AND($C296&lt;&gt;"",AND(AA296&lt;&gt;※編集不可※選択項目!$L$6,AE296="")),1,0)</f>
        <v>0</v>
      </c>
      <c r="AY296" s="148">
        <f>IF(AND($H296&lt;&gt;"",AND(I296=※編集不可※選択項目!$D$4,AG296="")),1,0)</f>
        <v>0</v>
      </c>
      <c r="AZ296" s="148">
        <f t="shared" si="104"/>
        <v>0</v>
      </c>
      <c r="BA296" s="148">
        <f t="shared" si="119"/>
        <v>0</v>
      </c>
      <c r="BB296" s="148">
        <f t="shared" si="120"/>
        <v>0</v>
      </c>
      <c r="BC296" s="148">
        <f t="shared" si="105"/>
        <v>0</v>
      </c>
      <c r="BD296" s="148" t="b">
        <f t="shared" si="121"/>
        <v>1</v>
      </c>
      <c r="BE296" s="148" t="b">
        <f>AND($F296&gt;=20,$F296&lt;=22,$J296&lt;&gt;※編集不可※選択項目!$E$4)</f>
        <v>0</v>
      </c>
      <c r="BF296" s="148" t="b">
        <f>AND($F296&gt;=40,$F296&lt;=49,$K296&lt;&gt;※編集不可※選択項目!$F$4)</f>
        <v>0</v>
      </c>
      <c r="BG296" s="148" t="str">
        <f t="shared" si="122"/>
        <v/>
      </c>
      <c r="BH296" s="8">
        <f t="shared" si="123"/>
        <v>0</v>
      </c>
      <c r="BI296" s="8">
        <f t="shared" si="124"/>
        <v>0</v>
      </c>
    </row>
    <row r="297" spans="1:61" s="4" customFormat="1" ht="34.5" customHeight="1" x14ac:dyDescent="0.15">
      <c r="A297" s="74">
        <f t="shared" si="101"/>
        <v>285</v>
      </c>
      <c r="B297" s="80" t="str">
        <f t="shared" si="106"/>
        <v/>
      </c>
      <c r="C297" s="20"/>
      <c r="D297" s="21" t="str">
        <f t="shared" si="107"/>
        <v/>
      </c>
      <c r="E297" s="21" t="str">
        <f t="shared" si="108"/>
        <v/>
      </c>
      <c r="F297" s="133"/>
      <c r="G297" s="22"/>
      <c r="H297" s="22"/>
      <c r="I297" s="151"/>
      <c r="J297" s="22"/>
      <c r="K297" s="22"/>
      <c r="L297" s="22"/>
      <c r="M297" s="23"/>
      <c r="N297" s="24"/>
      <c r="O297" s="156"/>
      <c r="P297" s="24"/>
      <c r="Q297" s="156"/>
      <c r="R297" s="25" t="str">
        <f t="shared" si="109"/>
        <v/>
      </c>
      <c r="S297" s="23"/>
      <c r="T297" s="23"/>
      <c r="U297" s="26" t="str">
        <f t="shared" si="102"/>
        <v/>
      </c>
      <c r="V297" s="27"/>
      <c r="W297" s="28" t="str">
        <f t="shared" si="110"/>
        <v/>
      </c>
      <c r="X297" s="28" t="str">
        <f t="shared" si="111"/>
        <v/>
      </c>
      <c r="Y297" s="154"/>
      <c r="Z297" s="50"/>
      <c r="AA297" s="29"/>
      <c r="AB297" s="154"/>
      <c r="AC297" s="52" t="str">
        <f t="shared" si="112"/>
        <v/>
      </c>
      <c r="AD297" s="30" t="str">
        <f t="shared" si="113"/>
        <v/>
      </c>
      <c r="AE297" s="154"/>
      <c r="AF297" s="60" t="str">
        <f t="shared" si="114"/>
        <v/>
      </c>
      <c r="AG297" s="205"/>
      <c r="AH297" s="151"/>
      <c r="AI297" s="22"/>
      <c r="AJ297" s="62"/>
      <c r="AK297" s="186"/>
      <c r="AL297" s="187"/>
      <c r="AM297" s="186"/>
      <c r="AN297" s="184"/>
      <c r="AO297" s="135"/>
      <c r="AQ297" s="148">
        <f t="shared" si="115"/>
        <v>0</v>
      </c>
      <c r="AR297" s="148">
        <f t="shared" si="116"/>
        <v>0</v>
      </c>
      <c r="AS297" s="148">
        <f t="shared" si="117"/>
        <v>0</v>
      </c>
      <c r="AT297" s="148">
        <f t="shared" si="103"/>
        <v>0</v>
      </c>
      <c r="AU297" s="148" t="b">
        <f t="shared" si="118"/>
        <v>0</v>
      </c>
      <c r="AV297" s="148" t="b">
        <f>AND(F297&gt;=20,F297&lt;=22,J297=※編集不可※選択項目!$E$4)</f>
        <v>0</v>
      </c>
      <c r="AW297" s="148" t="b">
        <f>AND(F297&gt;=40,F297&lt;=49,K297=※編集不可※選択項目!$F$4)</f>
        <v>0</v>
      </c>
      <c r="AX297" s="148">
        <f>IF(AND($C297&lt;&gt;"",AND(AA297&lt;&gt;※編集不可※選択項目!$L$6,AE297="")),1,0)</f>
        <v>0</v>
      </c>
      <c r="AY297" s="148">
        <f>IF(AND($H297&lt;&gt;"",AND(I297=※編集不可※選択項目!$D$4,AG297="")),1,0)</f>
        <v>0</v>
      </c>
      <c r="AZ297" s="148">
        <f t="shared" si="104"/>
        <v>0</v>
      </c>
      <c r="BA297" s="148">
        <f t="shared" si="119"/>
        <v>0</v>
      </c>
      <c r="BB297" s="148">
        <f t="shared" si="120"/>
        <v>0</v>
      </c>
      <c r="BC297" s="148">
        <f t="shared" si="105"/>
        <v>0</v>
      </c>
      <c r="BD297" s="148" t="b">
        <f t="shared" si="121"/>
        <v>1</v>
      </c>
      <c r="BE297" s="148" t="b">
        <f>AND($F297&gt;=20,$F297&lt;=22,$J297&lt;&gt;※編集不可※選択項目!$E$4)</f>
        <v>0</v>
      </c>
      <c r="BF297" s="148" t="b">
        <f>AND($F297&gt;=40,$F297&lt;=49,$K297&lt;&gt;※編集不可※選択項目!$F$4)</f>
        <v>0</v>
      </c>
      <c r="BG297" s="148" t="str">
        <f t="shared" si="122"/>
        <v/>
      </c>
      <c r="BH297" s="8">
        <f t="shared" si="123"/>
        <v>0</v>
      </c>
      <c r="BI297" s="8">
        <f t="shared" si="124"/>
        <v>0</v>
      </c>
    </row>
    <row r="298" spans="1:61" s="4" customFormat="1" ht="34.5" customHeight="1" x14ac:dyDescent="0.15">
      <c r="A298" s="74">
        <f t="shared" si="101"/>
        <v>286</v>
      </c>
      <c r="B298" s="80" t="str">
        <f t="shared" si="106"/>
        <v/>
      </c>
      <c r="C298" s="20"/>
      <c r="D298" s="21" t="str">
        <f t="shared" si="107"/>
        <v/>
      </c>
      <c r="E298" s="21" t="str">
        <f t="shared" si="108"/>
        <v/>
      </c>
      <c r="F298" s="133"/>
      <c r="G298" s="22"/>
      <c r="H298" s="22"/>
      <c r="I298" s="151"/>
      <c r="J298" s="22"/>
      <c r="K298" s="22"/>
      <c r="L298" s="22"/>
      <c r="M298" s="23"/>
      <c r="N298" s="24"/>
      <c r="O298" s="156"/>
      <c r="P298" s="24"/>
      <c r="Q298" s="156"/>
      <c r="R298" s="25" t="str">
        <f t="shared" si="109"/>
        <v/>
      </c>
      <c r="S298" s="23"/>
      <c r="T298" s="23"/>
      <c r="U298" s="26" t="str">
        <f t="shared" si="102"/>
        <v/>
      </c>
      <c r="V298" s="27"/>
      <c r="W298" s="28" t="str">
        <f t="shared" si="110"/>
        <v/>
      </c>
      <c r="X298" s="28" t="str">
        <f t="shared" si="111"/>
        <v/>
      </c>
      <c r="Y298" s="154"/>
      <c r="Z298" s="50"/>
      <c r="AA298" s="29"/>
      <c r="AB298" s="154"/>
      <c r="AC298" s="52" t="str">
        <f t="shared" si="112"/>
        <v/>
      </c>
      <c r="AD298" s="30" t="str">
        <f t="shared" si="113"/>
        <v/>
      </c>
      <c r="AE298" s="154"/>
      <c r="AF298" s="60" t="str">
        <f t="shared" si="114"/>
        <v/>
      </c>
      <c r="AG298" s="205"/>
      <c r="AH298" s="151"/>
      <c r="AI298" s="22"/>
      <c r="AJ298" s="62"/>
      <c r="AK298" s="186"/>
      <c r="AL298" s="187"/>
      <c r="AM298" s="186"/>
      <c r="AN298" s="184"/>
      <c r="AO298" s="135"/>
      <c r="AQ298" s="148">
        <f t="shared" si="115"/>
        <v>0</v>
      </c>
      <c r="AR298" s="148">
        <f t="shared" si="116"/>
        <v>0</v>
      </c>
      <c r="AS298" s="148">
        <f t="shared" si="117"/>
        <v>0</v>
      </c>
      <c r="AT298" s="148">
        <f t="shared" si="103"/>
        <v>0</v>
      </c>
      <c r="AU298" s="148" t="b">
        <f t="shared" si="118"/>
        <v>0</v>
      </c>
      <c r="AV298" s="148" t="b">
        <f>AND(F298&gt;=20,F298&lt;=22,J298=※編集不可※選択項目!$E$4)</f>
        <v>0</v>
      </c>
      <c r="AW298" s="148" t="b">
        <f>AND(F298&gt;=40,F298&lt;=49,K298=※編集不可※選択項目!$F$4)</f>
        <v>0</v>
      </c>
      <c r="AX298" s="148">
        <f>IF(AND($C298&lt;&gt;"",AND(AA298&lt;&gt;※編集不可※選択項目!$L$6,AE298="")),1,0)</f>
        <v>0</v>
      </c>
      <c r="AY298" s="148">
        <f>IF(AND($H298&lt;&gt;"",AND(I298=※編集不可※選択項目!$D$4,AG298="")),1,0)</f>
        <v>0</v>
      </c>
      <c r="AZ298" s="148">
        <f t="shared" si="104"/>
        <v>0</v>
      </c>
      <c r="BA298" s="148">
        <f t="shared" si="119"/>
        <v>0</v>
      </c>
      <c r="BB298" s="148">
        <f t="shared" si="120"/>
        <v>0</v>
      </c>
      <c r="BC298" s="148">
        <f t="shared" si="105"/>
        <v>0</v>
      </c>
      <c r="BD298" s="148" t="b">
        <f t="shared" si="121"/>
        <v>1</v>
      </c>
      <c r="BE298" s="148" t="b">
        <f>AND($F298&gt;=20,$F298&lt;=22,$J298&lt;&gt;※編集不可※選択項目!$E$4)</f>
        <v>0</v>
      </c>
      <c r="BF298" s="148" t="b">
        <f>AND($F298&gt;=40,$F298&lt;=49,$K298&lt;&gt;※編集不可※選択項目!$F$4)</f>
        <v>0</v>
      </c>
      <c r="BG298" s="148" t="str">
        <f t="shared" si="122"/>
        <v/>
      </c>
      <c r="BH298" s="8">
        <f t="shared" si="123"/>
        <v>0</v>
      </c>
      <c r="BI298" s="8">
        <f t="shared" si="124"/>
        <v>0</v>
      </c>
    </row>
    <row r="299" spans="1:61" s="4" customFormat="1" ht="34.5" customHeight="1" x14ac:dyDescent="0.15">
      <c r="A299" s="74">
        <f t="shared" si="101"/>
        <v>287</v>
      </c>
      <c r="B299" s="80" t="str">
        <f t="shared" si="106"/>
        <v/>
      </c>
      <c r="C299" s="20"/>
      <c r="D299" s="21" t="str">
        <f t="shared" si="107"/>
        <v/>
      </c>
      <c r="E299" s="21" t="str">
        <f t="shared" si="108"/>
        <v/>
      </c>
      <c r="F299" s="133"/>
      <c r="G299" s="22"/>
      <c r="H299" s="22"/>
      <c r="I299" s="151"/>
      <c r="J299" s="22"/>
      <c r="K299" s="22"/>
      <c r="L299" s="22"/>
      <c r="M299" s="23"/>
      <c r="N299" s="24"/>
      <c r="O299" s="156"/>
      <c r="P299" s="24"/>
      <c r="Q299" s="156"/>
      <c r="R299" s="25" t="str">
        <f t="shared" si="109"/>
        <v/>
      </c>
      <c r="S299" s="23"/>
      <c r="T299" s="23"/>
      <c r="U299" s="26" t="str">
        <f t="shared" si="102"/>
        <v/>
      </c>
      <c r="V299" s="27"/>
      <c r="W299" s="28" t="str">
        <f t="shared" si="110"/>
        <v/>
      </c>
      <c r="X299" s="28" t="str">
        <f t="shared" si="111"/>
        <v/>
      </c>
      <c r="Y299" s="154"/>
      <c r="Z299" s="50"/>
      <c r="AA299" s="29"/>
      <c r="AB299" s="154"/>
      <c r="AC299" s="52" t="str">
        <f t="shared" si="112"/>
        <v/>
      </c>
      <c r="AD299" s="30" t="str">
        <f t="shared" si="113"/>
        <v/>
      </c>
      <c r="AE299" s="154"/>
      <c r="AF299" s="60" t="str">
        <f t="shared" si="114"/>
        <v/>
      </c>
      <c r="AG299" s="205"/>
      <c r="AH299" s="151"/>
      <c r="AI299" s="22"/>
      <c r="AJ299" s="62"/>
      <c r="AK299" s="186"/>
      <c r="AL299" s="187"/>
      <c r="AM299" s="186"/>
      <c r="AN299" s="184"/>
      <c r="AO299" s="135"/>
      <c r="AQ299" s="148">
        <f t="shared" si="115"/>
        <v>0</v>
      </c>
      <c r="AR299" s="148">
        <f t="shared" si="116"/>
        <v>0</v>
      </c>
      <c r="AS299" s="148">
        <f t="shared" si="117"/>
        <v>0</v>
      </c>
      <c r="AT299" s="148">
        <f t="shared" si="103"/>
        <v>0</v>
      </c>
      <c r="AU299" s="148" t="b">
        <f t="shared" si="118"/>
        <v>0</v>
      </c>
      <c r="AV299" s="148" t="b">
        <f>AND(F299&gt;=20,F299&lt;=22,J299=※編集不可※選択項目!$E$4)</f>
        <v>0</v>
      </c>
      <c r="AW299" s="148" t="b">
        <f>AND(F299&gt;=40,F299&lt;=49,K299=※編集不可※選択項目!$F$4)</f>
        <v>0</v>
      </c>
      <c r="AX299" s="148">
        <f>IF(AND($C299&lt;&gt;"",AND(AA299&lt;&gt;※編集不可※選択項目!$L$6,AE299="")),1,0)</f>
        <v>0</v>
      </c>
      <c r="AY299" s="148">
        <f>IF(AND($H299&lt;&gt;"",AND(I299=※編集不可※選択項目!$D$4,AG299="")),1,0)</f>
        <v>0</v>
      </c>
      <c r="AZ299" s="148">
        <f t="shared" si="104"/>
        <v>0</v>
      </c>
      <c r="BA299" s="148">
        <f t="shared" si="119"/>
        <v>0</v>
      </c>
      <c r="BB299" s="148">
        <f t="shared" si="120"/>
        <v>0</v>
      </c>
      <c r="BC299" s="148">
        <f t="shared" si="105"/>
        <v>0</v>
      </c>
      <c r="BD299" s="148" t="b">
        <f t="shared" si="121"/>
        <v>1</v>
      </c>
      <c r="BE299" s="148" t="b">
        <f>AND($F299&gt;=20,$F299&lt;=22,$J299&lt;&gt;※編集不可※選択項目!$E$4)</f>
        <v>0</v>
      </c>
      <c r="BF299" s="148" t="b">
        <f>AND($F299&gt;=40,$F299&lt;=49,$K299&lt;&gt;※編集不可※選択項目!$F$4)</f>
        <v>0</v>
      </c>
      <c r="BG299" s="148" t="str">
        <f t="shared" si="122"/>
        <v/>
      </c>
      <c r="BH299" s="8">
        <f t="shared" si="123"/>
        <v>0</v>
      </c>
      <c r="BI299" s="8">
        <f t="shared" si="124"/>
        <v>0</v>
      </c>
    </row>
    <row r="300" spans="1:61" s="4" customFormat="1" ht="34.5" customHeight="1" x14ac:dyDescent="0.15">
      <c r="A300" s="74">
        <f t="shared" si="101"/>
        <v>288</v>
      </c>
      <c r="B300" s="80" t="str">
        <f t="shared" si="106"/>
        <v/>
      </c>
      <c r="C300" s="20"/>
      <c r="D300" s="21" t="str">
        <f t="shared" si="107"/>
        <v/>
      </c>
      <c r="E300" s="21" t="str">
        <f t="shared" si="108"/>
        <v/>
      </c>
      <c r="F300" s="133"/>
      <c r="G300" s="22"/>
      <c r="H300" s="22"/>
      <c r="I300" s="151"/>
      <c r="J300" s="22"/>
      <c r="K300" s="22"/>
      <c r="L300" s="22"/>
      <c r="M300" s="23"/>
      <c r="N300" s="24"/>
      <c r="O300" s="156"/>
      <c r="P300" s="24"/>
      <c r="Q300" s="156"/>
      <c r="R300" s="25" t="str">
        <f t="shared" si="109"/>
        <v/>
      </c>
      <c r="S300" s="23"/>
      <c r="T300" s="23"/>
      <c r="U300" s="26" t="str">
        <f t="shared" si="102"/>
        <v/>
      </c>
      <c r="V300" s="27"/>
      <c r="W300" s="28" t="str">
        <f t="shared" si="110"/>
        <v/>
      </c>
      <c r="X300" s="28" t="str">
        <f t="shared" si="111"/>
        <v/>
      </c>
      <c r="Y300" s="154"/>
      <c r="Z300" s="50"/>
      <c r="AA300" s="29"/>
      <c r="AB300" s="154"/>
      <c r="AC300" s="52" t="str">
        <f t="shared" si="112"/>
        <v/>
      </c>
      <c r="AD300" s="30" t="str">
        <f t="shared" si="113"/>
        <v/>
      </c>
      <c r="AE300" s="154"/>
      <c r="AF300" s="60" t="str">
        <f t="shared" si="114"/>
        <v/>
      </c>
      <c r="AG300" s="205"/>
      <c r="AH300" s="151"/>
      <c r="AI300" s="22"/>
      <c r="AJ300" s="62"/>
      <c r="AK300" s="186"/>
      <c r="AL300" s="187"/>
      <c r="AM300" s="186"/>
      <c r="AN300" s="184"/>
      <c r="AO300" s="135"/>
      <c r="AQ300" s="148">
        <f t="shared" si="115"/>
        <v>0</v>
      </c>
      <c r="AR300" s="148">
        <f t="shared" si="116"/>
        <v>0</v>
      </c>
      <c r="AS300" s="148">
        <f t="shared" si="117"/>
        <v>0</v>
      </c>
      <c r="AT300" s="148">
        <f t="shared" si="103"/>
        <v>0</v>
      </c>
      <c r="AU300" s="148" t="b">
        <f t="shared" si="118"/>
        <v>0</v>
      </c>
      <c r="AV300" s="148" t="b">
        <f>AND(F300&gt;=20,F300&lt;=22,J300=※編集不可※選択項目!$E$4)</f>
        <v>0</v>
      </c>
      <c r="AW300" s="148" t="b">
        <f>AND(F300&gt;=40,F300&lt;=49,K300=※編集不可※選択項目!$F$4)</f>
        <v>0</v>
      </c>
      <c r="AX300" s="148">
        <f>IF(AND($C300&lt;&gt;"",AND(AA300&lt;&gt;※編集不可※選択項目!$L$6,AE300="")),1,0)</f>
        <v>0</v>
      </c>
      <c r="AY300" s="148">
        <f>IF(AND($H300&lt;&gt;"",AND(I300=※編集不可※選択項目!$D$4,AG300="")),1,0)</f>
        <v>0</v>
      </c>
      <c r="AZ300" s="148">
        <f t="shared" si="104"/>
        <v>0</v>
      </c>
      <c r="BA300" s="148">
        <f t="shared" si="119"/>
        <v>0</v>
      </c>
      <c r="BB300" s="148">
        <f t="shared" si="120"/>
        <v>0</v>
      </c>
      <c r="BC300" s="148">
        <f t="shared" si="105"/>
        <v>0</v>
      </c>
      <c r="BD300" s="148" t="b">
        <f t="shared" si="121"/>
        <v>1</v>
      </c>
      <c r="BE300" s="148" t="b">
        <f>AND($F300&gt;=20,$F300&lt;=22,$J300&lt;&gt;※編集不可※選択項目!$E$4)</f>
        <v>0</v>
      </c>
      <c r="BF300" s="148" t="b">
        <f>AND($F300&gt;=40,$F300&lt;=49,$K300&lt;&gt;※編集不可※選択項目!$F$4)</f>
        <v>0</v>
      </c>
      <c r="BG300" s="148" t="str">
        <f t="shared" si="122"/>
        <v/>
      </c>
      <c r="BH300" s="8">
        <f t="shared" si="123"/>
        <v>0</v>
      </c>
      <c r="BI300" s="8">
        <f t="shared" si="124"/>
        <v>0</v>
      </c>
    </row>
    <row r="301" spans="1:61" s="4" customFormat="1" ht="34.5" customHeight="1" x14ac:dyDescent="0.15">
      <c r="A301" s="74">
        <f t="shared" si="101"/>
        <v>289</v>
      </c>
      <c r="B301" s="80" t="str">
        <f t="shared" si="106"/>
        <v/>
      </c>
      <c r="C301" s="20"/>
      <c r="D301" s="21" t="str">
        <f t="shared" si="107"/>
        <v/>
      </c>
      <c r="E301" s="21" t="str">
        <f t="shared" si="108"/>
        <v/>
      </c>
      <c r="F301" s="133"/>
      <c r="G301" s="22"/>
      <c r="H301" s="22"/>
      <c r="I301" s="151"/>
      <c r="J301" s="22"/>
      <c r="K301" s="22"/>
      <c r="L301" s="22"/>
      <c r="M301" s="23"/>
      <c r="N301" s="24"/>
      <c r="O301" s="156"/>
      <c r="P301" s="24"/>
      <c r="Q301" s="156"/>
      <c r="R301" s="25" t="str">
        <f t="shared" si="109"/>
        <v/>
      </c>
      <c r="S301" s="23"/>
      <c r="T301" s="23"/>
      <c r="U301" s="26" t="str">
        <f t="shared" si="102"/>
        <v/>
      </c>
      <c r="V301" s="27"/>
      <c r="W301" s="28" t="str">
        <f t="shared" si="110"/>
        <v/>
      </c>
      <c r="X301" s="28" t="str">
        <f t="shared" si="111"/>
        <v/>
      </c>
      <c r="Y301" s="154"/>
      <c r="Z301" s="50"/>
      <c r="AA301" s="29"/>
      <c r="AB301" s="154"/>
      <c r="AC301" s="52" t="str">
        <f t="shared" si="112"/>
        <v/>
      </c>
      <c r="AD301" s="30" t="str">
        <f t="shared" si="113"/>
        <v/>
      </c>
      <c r="AE301" s="154"/>
      <c r="AF301" s="60" t="str">
        <f t="shared" si="114"/>
        <v/>
      </c>
      <c r="AG301" s="205"/>
      <c r="AH301" s="151"/>
      <c r="AI301" s="22"/>
      <c r="AJ301" s="62"/>
      <c r="AK301" s="186"/>
      <c r="AL301" s="187"/>
      <c r="AM301" s="186"/>
      <c r="AN301" s="184"/>
      <c r="AO301" s="135"/>
      <c r="AQ301" s="148">
        <f t="shared" si="115"/>
        <v>0</v>
      </c>
      <c r="AR301" s="148">
        <f t="shared" si="116"/>
        <v>0</v>
      </c>
      <c r="AS301" s="148">
        <f t="shared" si="117"/>
        <v>0</v>
      </c>
      <c r="AT301" s="148">
        <f t="shared" si="103"/>
        <v>0</v>
      </c>
      <c r="AU301" s="148" t="b">
        <f t="shared" si="118"/>
        <v>0</v>
      </c>
      <c r="AV301" s="148" t="b">
        <f>AND(F301&gt;=20,F301&lt;=22,J301=※編集不可※選択項目!$E$4)</f>
        <v>0</v>
      </c>
      <c r="AW301" s="148" t="b">
        <f>AND(F301&gt;=40,F301&lt;=49,K301=※編集不可※選択項目!$F$4)</f>
        <v>0</v>
      </c>
      <c r="AX301" s="148">
        <f>IF(AND($C301&lt;&gt;"",AND(AA301&lt;&gt;※編集不可※選択項目!$L$6,AE301="")),1,0)</f>
        <v>0</v>
      </c>
      <c r="AY301" s="148">
        <f>IF(AND($H301&lt;&gt;"",AND(I301=※編集不可※選択項目!$D$4,AG301="")),1,0)</f>
        <v>0</v>
      </c>
      <c r="AZ301" s="148">
        <f t="shared" si="104"/>
        <v>0</v>
      </c>
      <c r="BA301" s="148">
        <f t="shared" si="119"/>
        <v>0</v>
      </c>
      <c r="BB301" s="148">
        <f t="shared" si="120"/>
        <v>0</v>
      </c>
      <c r="BC301" s="148">
        <f t="shared" si="105"/>
        <v>0</v>
      </c>
      <c r="BD301" s="148" t="b">
        <f t="shared" si="121"/>
        <v>1</v>
      </c>
      <c r="BE301" s="148" t="b">
        <f>AND($F301&gt;=20,$F301&lt;=22,$J301&lt;&gt;※編集不可※選択項目!$E$4)</f>
        <v>0</v>
      </c>
      <c r="BF301" s="148" t="b">
        <f>AND($F301&gt;=40,$F301&lt;=49,$K301&lt;&gt;※編集不可※選択項目!$F$4)</f>
        <v>0</v>
      </c>
      <c r="BG301" s="148" t="str">
        <f t="shared" si="122"/>
        <v/>
      </c>
      <c r="BH301" s="8">
        <f t="shared" si="123"/>
        <v>0</v>
      </c>
      <c r="BI301" s="8">
        <f t="shared" si="124"/>
        <v>0</v>
      </c>
    </row>
    <row r="302" spans="1:61" s="4" customFormat="1" ht="34.5" customHeight="1" x14ac:dyDescent="0.15">
      <c r="A302" s="74">
        <f t="shared" si="101"/>
        <v>290</v>
      </c>
      <c r="B302" s="80" t="str">
        <f t="shared" si="106"/>
        <v/>
      </c>
      <c r="C302" s="20"/>
      <c r="D302" s="21" t="str">
        <f t="shared" si="107"/>
        <v/>
      </c>
      <c r="E302" s="21" t="str">
        <f t="shared" si="108"/>
        <v/>
      </c>
      <c r="F302" s="133"/>
      <c r="G302" s="22"/>
      <c r="H302" s="22"/>
      <c r="I302" s="151"/>
      <c r="J302" s="22"/>
      <c r="K302" s="22"/>
      <c r="L302" s="22"/>
      <c r="M302" s="23"/>
      <c r="N302" s="24"/>
      <c r="O302" s="156"/>
      <c r="P302" s="24"/>
      <c r="Q302" s="156"/>
      <c r="R302" s="25" t="str">
        <f t="shared" si="109"/>
        <v/>
      </c>
      <c r="S302" s="23"/>
      <c r="T302" s="23"/>
      <c r="U302" s="26" t="str">
        <f t="shared" si="102"/>
        <v/>
      </c>
      <c r="V302" s="27"/>
      <c r="W302" s="28" t="str">
        <f t="shared" si="110"/>
        <v/>
      </c>
      <c r="X302" s="28" t="str">
        <f t="shared" si="111"/>
        <v/>
      </c>
      <c r="Y302" s="154"/>
      <c r="Z302" s="50"/>
      <c r="AA302" s="29"/>
      <c r="AB302" s="154"/>
      <c r="AC302" s="52" t="str">
        <f t="shared" si="112"/>
        <v/>
      </c>
      <c r="AD302" s="30" t="str">
        <f t="shared" si="113"/>
        <v/>
      </c>
      <c r="AE302" s="154"/>
      <c r="AF302" s="60" t="str">
        <f t="shared" si="114"/>
        <v/>
      </c>
      <c r="AG302" s="205"/>
      <c r="AH302" s="151"/>
      <c r="AI302" s="22"/>
      <c r="AJ302" s="62"/>
      <c r="AK302" s="186"/>
      <c r="AL302" s="187"/>
      <c r="AM302" s="186"/>
      <c r="AN302" s="184"/>
      <c r="AO302" s="135"/>
      <c r="AQ302" s="148">
        <f t="shared" si="115"/>
        <v>0</v>
      </c>
      <c r="AR302" s="148">
        <f t="shared" si="116"/>
        <v>0</v>
      </c>
      <c r="AS302" s="148">
        <f t="shared" si="117"/>
        <v>0</v>
      </c>
      <c r="AT302" s="148">
        <f t="shared" si="103"/>
        <v>0</v>
      </c>
      <c r="AU302" s="148" t="b">
        <f t="shared" si="118"/>
        <v>0</v>
      </c>
      <c r="AV302" s="148" t="b">
        <f>AND(F302&gt;=20,F302&lt;=22,J302=※編集不可※選択項目!$E$4)</f>
        <v>0</v>
      </c>
      <c r="AW302" s="148" t="b">
        <f>AND(F302&gt;=40,F302&lt;=49,K302=※編集不可※選択項目!$F$4)</f>
        <v>0</v>
      </c>
      <c r="AX302" s="148">
        <f>IF(AND($C302&lt;&gt;"",AND(AA302&lt;&gt;※編集不可※選択項目!$L$6,AE302="")),1,0)</f>
        <v>0</v>
      </c>
      <c r="AY302" s="148">
        <f>IF(AND($H302&lt;&gt;"",AND(I302=※編集不可※選択項目!$D$4,AG302="")),1,0)</f>
        <v>0</v>
      </c>
      <c r="AZ302" s="148">
        <f t="shared" si="104"/>
        <v>0</v>
      </c>
      <c r="BA302" s="148">
        <f t="shared" si="119"/>
        <v>0</v>
      </c>
      <c r="BB302" s="148">
        <f t="shared" si="120"/>
        <v>0</v>
      </c>
      <c r="BC302" s="148">
        <f t="shared" si="105"/>
        <v>0</v>
      </c>
      <c r="BD302" s="148" t="b">
        <f t="shared" si="121"/>
        <v>1</v>
      </c>
      <c r="BE302" s="148" t="b">
        <f>AND($F302&gt;=20,$F302&lt;=22,$J302&lt;&gt;※編集不可※選択項目!$E$4)</f>
        <v>0</v>
      </c>
      <c r="BF302" s="148" t="b">
        <f>AND($F302&gt;=40,$F302&lt;=49,$K302&lt;&gt;※編集不可※選択項目!$F$4)</f>
        <v>0</v>
      </c>
      <c r="BG302" s="148" t="str">
        <f t="shared" si="122"/>
        <v/>
      </c>
      <c r="BH302" s="8">
        <f t="shared" si="123"/>
        <v>0</v>
      </c>
      <c r="BI302" s="8">
        <f t="shared" si="124"/>
        <v>0</v>
      </c>
    </row>
    <row r="303" spans="1:61" s="4" customFormat="1" ht="34.5" customHeight="1" x14ac:dyDescent="0.15">
      <c r="A303" s="74">
        <f t="shared" si="101"/>
        <v>291</v>
      </c>
      <c r="B303" s="80" t="str">
        <f t="shared" si="106"/>
        <v/>
      </c>
      <c r="C303" s="20"/>
      <c r="D303" s="21" t="str">
        <f t="shared" si="107"/>
        <v/>
      </c>
      <c r="E303" s="21" t="str">
        <f t="shared" si="108"/>
        <v/>
      </c>
      <c r="F303" s="133"/>
      <c r="G303" s="22"/>
      <c r="H303" s="22"/>
      <c r="I303" s="151"/>
      <c r="J303" s="22"/>
      <c r="K303" s="22"/>
      <c r="L303" s="22"/>
      <c r="M303" s="23"/>
      <c r="N303" s="24"/>
      <c r="O303" s="156"/>
      <c r="P303" s="24"/>
      <c r="Q303" s="156"/>
      <c r="R303" s="25" t="str">
        <f t="shared" si="109"/>
        <v/>
      </c>
      <c r="S303" s="23"/>
      <c r="T303" s="23"/>
      <c r="U303" s="26" t="str">
        <f t="shared" si="102"/>
        <v/>
      </c>
      <c r="V303" s="27"/>
      <c r="W303" s="28" t="str">
        <f t="shared" si="110"/>
        <v/>
      </c>
      <c r="X303" s="28" t="str">
        <f t="shared" si="111"/>
        <v/>
      </c>
      <c r="Y303" s="154"/>
      <c r="Z303" s="50"/>
      <c r="AA303" s="29"/>
      <c r="AB303" s="154"/>
      <c r="AC303" s="52" t="str">
        <f t="shared" si="112"/>
        <v/>
      </c>
      <c r="AD303" s="30" t="str">
        <f t="shared" si="113"/>
        <v/>
      </c>
      <c r="AE303" s="154"/>
      <c r="AF303" s="60" t="str">
        <f t="shared" si="114"/>
        <v/>
      </c>
      <c r="AG303" s="205"/>
      <c r="AH303" s="151"/>
      <c r="AI303" s="22"/>
      <c r="AJ303" s="62"/>
      <c r="AK303" s="186"/>
      <c r="AL303" s="187"/>
      <c r="AM303" s="186"/>
      <c r="AN303" s="184"/>
      <c r="AO303" s="135"/>
      <c r="AQ303" s="148">
        <f t="shared" si="115"/>
        <v>0</v>
      </c>
      <c r="AR303" s="148">
        <f t="shared" si="116"/>
        <v>0</v>
      </c>
      <c r="AS303" s="148">
        <f t="shared" si="117"/>
        <v>0</v>
      </c>
      <c r="AT303" s="148">
        <f t="shared" si="103"/>
        <v>0</v>
      </c>
      <c r="AU303" s="148" t="b">
        <f t="shared" si="118"/>
        <v>0</v>
      </c>
      <c r="AV303" s="148" t="b">
        <f>AND(F303&gt;=20,F303&lt;=22,J303=※編集不可※選択項目!$E$4)</f>
        <v>0</v>
      </c>
      <c r="AW303" s="148" t="b">
        <f>AND(F303&gt;=40,F303&lt;=49,K303=※編集不可※選択項目!$F$4)</f>
        <v>0</v>
      </c>
      <c r="AX303" s="148">
        <f>IF(AND($C303&lt;&gt;"",AND(AA303&lt;&gt;※編集不可※選択項目!$L$6,AE303="")),1,0)</f>
        <v>0</v>
      </c>
      <c r="AY303" s="148">
        <f>IF(AND($H303&lt;&gt;"",AND(I303=※編集不可※選択項目!$D$4,AG303="")),1,0)</f>
        <v>0</v>
      </c>
      <c r="AZ303" s="148">
        <f t="shared" si="104"/>
        <v>0</v>
      </c>
      <c r="BA303" s="148">
        <f t="shared" si="119"/>
        <v>0</v>
      </c>
      <c r="BB303" s="148">
        <f t="shared" si="120"/>
        <v>0</v>
      </c>
      <c r="BC303" s="148">
        <f t="shared" si="105"/>
        <v>0</v>
      </c>
      <c r="BD303" s="148" t="b">
        <f t="shared" si="121"/>
        <v>1</v>
      </c>
      <c r="BE303" s="148" t="b">
        <f>AND($F303&gt;=20,$F303&lt;=22,$J303&lt;&gt;※編集不可※選択項目!$E$4)</f>
        <v>0</v>
      </c>
      <c r="BF303" s="148" t="b">
        <f>AND($F303&gt;=40,$F303&lt;=49,$K303&lt;&gt;※編集不可※選択項目!$F$4)</f>
        <v>0</v>
      </c>
      <c r="BG303" s="148" t="str">
        <f t="shared" si="122"/>
        <v/>
      </c>
      <c r="BH303" s="8">
        <f t="shared" si="123"/>
        <v>0</v>
      </c>
      <c r="BI303" s="8">
        <f t="shared" si="124"/>
        <v>0</v>
      </c>
    </row>
    <row r="304" spans="1:61" s="4" customFormat="1" ht="34.5" customHeight="1" x14ac:dyDescent="0.15">
      <c r="A304" s="74">
        <f t="shared" si="101"/>
        <v>292</v>
      </c>
      <c r="B304" s="80" t="str">
        <f t="shared" si="106"/>
        <v/>
      </c>
      <c r="C304" s="20"/>
      <c r="D304" s="21" t="str">
        <f t="shared" si="107"/>
        <v/>
      </c>
      <c r="E304" s="21" t="str">
        <f t="shared" si="108"/>
        <v/>
      </c>
      <c r="F304" s="133"/>
      <c r="G304" s="22"/>
      <c r="H304" s="22"/>
      <c r="I304" s="151"/>
      <c r="J304" s="22"/>
      <c r="K304" s="22"/>
      <c r="L304" s="22"/>
      <c r="M304" s="23"/>
      <c r="N304" s="24"/>
      <c r="O304" s="156"/>
      <c r="P304" s="24"/>
      <c r="Q304" s="156"/>
      <c r="R304" s="25" t="str">
        <f t="shared" si="109"/>
        <v/>
      </c>
      <c r="S304" s="23"/>
      <c r="T304" s="23"/>
      <c r="U304" s="26" t="str">
        <f t="shared" si="102"/>
        <v/>
      </c>
      <c r="V304" s="27"/>
      <c r="W304" s="28" t="str">
        <f t="shared" si="110"/>
        <v/>
      </c>
      <c r="X304" s="28" t="str">
        <f t="shared" si="111"/>
        <v/>
      </c>
      <c r="Y304" s="154"/>
      <c r="Z304" s="50"/>
      <c r="AA304" s="29"/>
      <c r="AB304" s="154"/>
      <c r="AC304" s="52" t="str">
        <f t="shared" si="112"/>
        <v/>
      </c>
      <c r="AD304" s="30" t="str">
        <f t="shared" si="113"/>
        <v/>
      </c>
      <c r="AE304" s="154"/>
      <c r="AF304" s="60" t="str">
        <f t="shared" si="114"/>
        <v/>
      </c>
      <c r="AG304" s="205"/>
      <c r="AH304" s="151"/>
      <c r="AI304" s="22"/>
      <c r="AJ304" s="62"/>
      <c r="AK304" s="186"/>
      <c r="AL304" s="187"/>
      <c r="AM304" s="186"/>
      <c r="AN304" s="184"/>
      <c r="AO304" s="135"/>
      <c r="AQ304" s="148">
        <f t="shared" si="115"/>
        <v>0</v>
      </c>
      <c r="AR304" s="148">
        <f t="shared" si="116"/>
        <v>0</v>
      </c>
      <c r="AS304" s="148">
        <f t="shared" si="117"/>
        <v>0</v>
      </c>
      <c r="AT304" s="148">
        <f t="shared" si="103"/>
        <v>0</v>
      </c>
      <c r="AU304" s="148" t="b">
        <f t="shared" si="118"/>
        <v>0</v>
      </c>
      <c r="AV304" s="148" t="b">
        <f>AND(F304&gt;=20,F304&lt;=22,J304=※編集不可※選択項目!$E$4)</f>
        <v>0</v>
      </c>
      <c r="AW304" s="148" t="b">
        <f>AND(F304&gt;=40,F304&lt;=49,K304=※編集不可※選択項目!$F$4)</f>
        <v>0</v>
      </c>
      <c r="AX304" s="148">
        <f>IF(AND($C304&lt;&gt;"",AND(AA304&lt;&gt;※編集不可※選択項目!$L$6,AE304="")),1,0)</f>
        <v>0</v>
      </c>
      <c r="AY304" s="148">
        <f>IF(AND($H304&lt;&gt;"",AND(I304=※編集不可※選択項目!$D$4,AG304="")),1,0)</f>
        <v>0</v>
      </c>
      <c r="AZ304" s="148">
        <f t="shared" si="104"/>
        <v>0</v>
      </c>
      <c r="BA304" s="148">
        <f t="shared" si="119"/>
        <v>0</v>
      </c>
      <c r="BB304" s="148">
        <f t="shared" si="120"/>
        <v>0</v>
      </c>
      <c r="BC304" s="148">
        <f t="shared" si="105"/>
        <v>0</v>
      </c>
      <c r="BD304" s="148" t="b">
        <f t="shared" si="121"/>
        <v>1</v>
      </c>
      <c r="BE304" s="148" t="b">
        <f>AND($F304&gt;=20,$F304&lt;=22,$J304&lt;&gt;※編集不可※選択項目!$E$4)</f>
        <v>0</v>
      </c>
      <c r="BF304" s="148" t="b">
        <f>AND($F304&gt;=40,$F304&lt;=49,$K304&lt;&gt;※編集不可※選択項目!$F$4)</f>
        <v>0</v>
      </c>
      <c r="BG304" s="148" t="str">
        <f t="shared" si="122"/>
        <v/>
      </c>
      <c r="BH304" s="8">
        <f t="shared" si="123"/>
        <v>0</v>
      </c>
      <c r="BI304" s="8">
        <f t="shared" si="124"/>
        <v>0</v>
      </c>
    </row>
    <row r="305" spans="1:61" s="4" customFormat="1" ht="34.5" customHeight="1" x14ac:dyDescent="0.15">
      <c r="A305" s="74">
        <f t="shared" si="101"/>
        <v>293</v>
      </c>
      <c r="B305" s="80" t="str">
        <f t="shared" si="106"/>
        <v/>
      </c>
      <c r="C305" s="20"/>
      <c r="D305" s="21" t="str">
        <f t="shared" si="107"/>
        <v/>
      </c>
      <c r="E305" s="21" t="str">
        <f t="shared" si="108"/>
        <v/>
      </c>
      <c r="F305" s="133"/>
      <c r="G305" s="22"/>
      <c r="H305" s="22"/>
      <c r="I305" s="151"/>
      <c r="J305" s="22"/>
      <c r="K305" s="22"/>
      <c r="L305" s="22"/>
      <c r="M305" s="23"/>
      <c r="N305" s="24"/>
      <c r="O305" s="156"/>
      <c r="P305" s="24"/>
      <c r="Q305" s="156"/>
      <c r="R305" s="25" t="str">
        <f t="shared" si="109"/>
        <v/>
      </c>
      <c r="S305" s="23"/>
      <c r="T305" s="23"/>
      <c r="U305" s="26" t="str">
        <f t="shared" si="102"/>
        <v/>
      </c>
      <c r="V305" s="27"/>
      <c r="W305" s="28" t="str">
        <f t="shared" si="110"/>
        <v/>
      </c>
      <c r="X305" s="28" t="str">
        <f t="shared" si="111"/>
        <v/>
      </c>
      <c r="Y305" s="154"/>
      <c r="Z305" s="50"/>
      <c r="AA305" s="29"/>
      <c r="AB305" s="154"/>
      <c r="AC305" s="52" t="str">
        <f t="shared" si="112"/>
        <v/>
      </c>
      <c r="AD305" s="30" t="str">
        <f t="shared" si="113"/>
        <v/>
      </c>
      <c r="AE305" s="154"/>
      <c r="AF305" s="60" t="str">
        <f t="shared" si="114"/>
        <v/>
      </c>
      <c r="AG305" s="205"/>
      <c r="AH305" s="151"/>
      <c r="AI305" s="22"/>
      <c r="AJ305" s="62"/>
      <c r="AK305" s="186"/>
      <c r="AL305" s="187"/>
      <c r="AM305" s="186"/>
      <c r="AN305" s="184"/>
      <c r="AO305" s="135"/>
      <c r="AQ305" s="148">
        <f t="shared" si="115"/>
        <v>0</v>
      </c>
      <c r="AR305" s="148">
        <f t="shared" si="116"/>
        <v>0</v>
      </c>
      <c r="AS305" s="148">
        <f t="shared" si="117"/>
        <v>0</v>
      </c>
      <c r="AT305" s="148">
        <f t="shared" si="103"/>
        <v>0</v>
      </c>
      <c r="AU305" s="148" t="b">
        <f t="shared" si="118"/>
        <v>0</v>
      </c>
      <c r="AV305" s="148" t="b">
        <f>AND(F305&gt;=20,F305&lt;=22,J305=※編集不可※選択項目!$E$4)</f>
        <v>0</v>
      </c>
      <c r="AW305" s="148" t="b">
        <f>AND(F305&gt;=40,F305&lt;=49,K305=※編集不可※選択項目!$F$4)</f>
        <v>0</v>
      </c>
      <c r="AX305" s="148">
        <f>IF(AND($C305&lt;&gt;"",AND(AA305&lt;&gt;※編集不可※選択項目!$L$6,AE305="")),1,0)</f>
        <v>0</v>
      </c>
      <c r="AY305" s="148">
        <f>IF(AND($H305&lt;&gt;"",AND(I305=※編集不可※選択項目!$D$4,AG305="")),1,0)</f>
        <v>0</v>
      </c>
      <c r="AZ305" s="148">
        <f t="shared" si="104"/>
        <v>0</v>
      </c>
      <c r="BA305" s="148">
        <f t="shared" si="119"/>
        <v>0</v>
      </c>
      <c r="BB305" s="148">
        <f t="shared" si="120"/>
        <v>0</v>
      </c>
      <c r="BC305" s="148">
        <f t="shared" si="105"/>
        <v>0</v>
      </c>
      <c r="BD305" s="148" t="b">
        <f t="shared" si="121"/>
        <v>1</v>
      </c>
      <c r="BE305" s="148" t="b">
        <f>AND($F305&gt;=20,$F305&lt;=22,$J305&lt;&gt;※編集不可※選択項目!$E$4)</f>
        <v>0</v>
      </c>
      <c r="BF305" s="148" t="b">
        <f>AND($F305&gt;=40,$F305&lt;=49,$K305&lt;&gt;※編集不可※選択項目!$F$4)</f>
        <v>0</v>
      </c>
      <c r="BG305" s="148" t="str">
        <f t="shared" si="122"/>
        <v/>
      </c>
      <c r="BH305" s="8">
        <f t="shared" si="123"/>
        <v>0</v>
      </c>
      <c r="BI305" s="8">
        <f t="shared" si="124"/>
        <v>0</v>
      </c>
    </row>
    <row r="306" spans="1:61" s="4" customFormat="1" ht="34.5" customHeight="1" x14ac:dyDescent="0.15">
      <c r="A306" s="74">
        <f t="shared" si="101"/>
        <v>294</v>
      </c>
      <c r="B306" s="80" t="str">
        <f t="shared" si="106"/>
        <v/>
      </c>
      <c r="C306" s="20"/>
      <c r="D306" s="21" t="str">
        <f t="shared" si="107"/>
        <v/>
      </c>
      <c r="E306" s="21" t="str">
        <f t="shared" si="108"/>
        <v/>
      </c>
      <c r="F306" s="133"/>
      <c r="G306" s="22"/>
      <c r="H306" s="22"/>
      <c r="I306" s="151"/>
      <c r="J306" s="22"/>
      <c r="K306" s="22"/>
      <c r="L306" s="22"/>
      <c r="M306" s="23"/>
      <c r="N306" s="24"/>
      <c r="O306" s="156"/>
      <c r="P306" s="24"/>
      <c r="Q306" s="156"/>
      <c r="R306" s="25" t="str">
        <f t="shared" si="109"/>
        <v/>
      </c>
      <c r="S306" s="23"/>
      <c r="T306" s="23"/>
      <c r="U306" s="26" t="str">
        <f t="shared" si="102"/>
        <v/>
      </c>
      <c r="V306" s="27"/>
      <c r="W306" s="28" t="str">
        <f t="shared" si="110"/>
        <v/>
      </c>
      <c r="X306" s="28" t="str">
        <f t="shared" si="111"/>
        <v/>
      </c>
      <c r="Y306" s="154"/>
      <c r="Z306" s="50"/>
      <c r="AA306" s="29"/>
      <c r="AB306" s="154"/>
      <c r="AC306" s="52" t="str">
        <f t="shared" si="112"/>
        <v/>
      </c>
      <c r="AD306" s="30" t="str">
        <f t="shared" si="113"/>
        <v/>
      </c>
      <c r="AE306" s="154"/>
      <c r="AF306" s="60" t="str">
        <f t="shared" si="114"/>
        <v/>
      </c>
      <c r="AG306" s="205"/>
      <c r="AH306" s="151"/>
      <c r="AI306" s="22"/>
      <c r="AJ306" s="62"/>
      <c r="AK306" s="186"/>
      <c r="AL306" s="187"/>
      <c r="AM306" s="186"/>
      <c r="AN306" s="184"/>
      <c r="AO306" s="135"/>
      <c r="AQ306" s="148">
        <f t="shared" si="115"/>
        <v>0</v>
      </c>
      <c r="AR306" s="148">
        <f t="shared" si="116"/>
        <v>0</v>
      </c>
      <c r="AS306" s="148">
        <f t="shared" si="117"/>
        <v>0</v>
      </c>
      <c r="AT306" s="148">
        <f t="shared" si="103"/>
        <v>0</v>
      </c>
      <c r="AU306" s="148" t="b">
        <f t="shared" si="118"/>
        <v>0</v>
      </c>
      <c r="AV306" s="148" t="b">
        <f>AND(F306&gt;=20,F306&lt;=22,J306=※編集不可※選択項目!$E$4)</f>
        <v>0</v>
      </c>
      <c r="AW306" s="148" t="b">
        <f>AND(F306&gt;=40,F306&lt;=49,K306=※編集不可※選択項目!$F$4)</f>
        <v>0</v>
      </c>
      <c r="AX306" s="148">
        <f>IF(AND($C306&lt;&gt;"",AND(AA306&lt;&gt;※編集不可※選択項目!$L$6,AE306="")),1,0)</f>
        <v>0</v>
      </c>
      <c r="AY306" s="148">
        <f>IF(AND($H306&lt;&gt;"",AND(I306=※編集不可※選択項目!$D$4,AG306="")),1,0)</f>
        <v>0</v>
      </c>
      <c r="AZ306" s="148">
        <f t="shared" si="104"/>
        <v>0</v>
      </c>
      <c r="BA306" s="148">
        <f t="shared" si="119"/>
        <v>0</v>
      </c>
      <c r="BB306" s="148">
        <f t="shared" si="120"/>
        <v>0</v>
      </c>
      <c r="BC306" s="148">
        <f t="shared" si="105"/>
        <v>0</v>
      </c>
      <c r="BD306" s="148" t="b">
        <f t="shared" si="121"/>
        <v>1</v>
      </c>
      <c r="BE306" s="148" t="b">
        <f>AND($F306&gt;=20,$F306&lt;=22,$J306&lt;&gt;※編集不可※選択項目!$E$4)</f>
        <v>0</v>
      </c>
      <c r="BF306" s="148" t="b">
        <f>AND($F306&gt;=40,$F306&lt;=49,$K306&lt;&gt;※編集不可※選択項目!$F$4)</f>
        <v>0</v>
      </c>
      <c r="BG306" s="148" t="str">
        <f t="shared" si="122"/>
        <v/>
      </c>
      <c r="BH306" s="8">
        <f t="shared" si="123"/>
        <v>0</v>
      </c>
      <c r="BI306" s="8">
        <f t="shared" si="124"/>
        <v>0</v>
      </c>
    </row>
    <row r="307" spans="1:61" s="4" customFormat="1" ht="34.5" customHeight="1" x14ac:dyDescent="0.15">
      <c r="A307" s="74">
        <f t="shared" si="101"/>
        <v>295</v>
      </c>
      <c r="B307" s="80" t="str">
        <f t="shared" si="106"/>
        <v/>
      </c>
      <c r="C307" s="20"/>
      <c r="D307" s="21" t="str">
        <f t="shared" si="107"/>
        <v/>
      </c>
      <c r="E307" s="21" t="str">
        <f t="shared" si="108"/>
        <v/>
      </c>
      <c r="F307" s="133"/>
      <c r="G307" s="22"/>
      <c r="H307" s="22"/>
      <c r="I307" s="151"/>
      <c r="J307" s="22"/>
      <c r="K307" s="22"/>
      <c r="L307" s="22"/>
      <c r="M307" s="23"/>
      <c r="N307" s="24"/>
      <c r="O307" s="156"/>
      <c r="P307" s="24"/>
      <c r="Q307" s="156"/>
      <c r="R307" s="25" t="str">
        <f t="shared" si="109"/>
        <v/>
      </c>
      <c r="S307" s="23"/>
      <c r="T307" s="23"/>
      <c r="U307" s="26" t="str">
        <f t="shared" si="102"/>
        <v/>
      </c>
      <c r="V307" s="27"/>
      <c r="W307" s="28" t="str">
        <f t="shared" si="110"/>
        <v/>
      </c>
      <c r="X307" s="28" t="str">
        <f t="shared" si="111"/>
        <v/>
      </c>
      <c r="Y307" s="154"/>
      <c r="Z307" s="50"/>
      <c r="AA307" s="29"/>
      <c r="AB307" s="154"/>
      <c r="AC307" s="52" t="str">
        <f t="shared" si="112"/>
        <v/>
      </c>
      <c r="AD307" s="30" t="str">
        <f t="shared" si="113"/>
        <v/>
      </c>
      <c r="AE307" s="154"/>
      <c r="AF307" s="60" t="str">
        <f t="shared" si="114"/>
        <v/>
      </c>
      <c r="AG307" s="205"/>
      <c r="AH307" s="151"/>
      <c r="AI307" s="22"/>
      <c r="AJ307" s="62"/>
      <c r="AK307" s="186"/>
      <c r="AL307" s="187"/>
      <c r="AM307" s="186"/>
      <c r="AN307" s="184"/>
      <c r="AO307" s="135"/>
      <c r="AQ307" s="148">
        <f t="shared" si="115"/>
        <v>0</v>
      </c>
      <c r="AR307" s="148">
        <f t="shared" si="116"/>
        <v>0</v>
      </c>
      <c r="AS307" s="148">
        <f t="shared" si="117"/>
        <v>0</v>
      </c>
      <c r="AT307" s="148">
        <f t="shared" si="103"/>
        <v>0</v>
      </c>
      <c r="AU307" s="148" t="b">
        <f t="shared" si="118"/>
        <v>0</v>
      </c>
      <c r="AV307" s="148" t="b">
        <f>AND(F307&gt;=20,F307&lt;=22,J307=※編集不可※選択項目!$E$4)</f>
        <v>0</v>
      </c>
      <c r="AW307" s="148" t="b">
        <f>AND(F307&gt;=40,F307&lt;=49,K307=※編集不可※選択項目!$F$4)</f>
        <v>0</v>
      </c>
      <c r="AX307" s="148">
        <f>IF(AND($C307&lt;&gt;"",AND(AA307&lt;&gt;※編集不可※選択項目!$L$6,AE307="")),1,0)</f>
        <v>0</v>
      </c>
      <c r="AY307" s="148">
        <f>IF(AND($H307&lt;&gt;"",AND(I307=※編集不可※選択項目!$D$4,AG307="")),1,0)</f>
        <v>0</v>
      </c>
      <c r="AZ307" s="148">
        <f t="shared" si="104"/>
        <v>0</v>
      </c>
      <c r="BA307" s="148">
        <f t="shared" si="119"/>
        <v>0</v>
      </c>
      <c r="BB307" s="148">
        <f t="shared" si="120"/>
        <v>0</v>
      </c>
      <c r="BC307" s="148">
        <f t="shared" si="105"/>
        <v>0</v>
      </c>
      <c r="BD307" s="148" t="b">
        <f t="shared" si="121"/>
        <v>1</v>
      </c>
      <c r="BE307" s="148" t="b">
        <f>AND($F307&gt;=20,$F307&lt;=22,$J307&lt;&gt;※編集不可※選択項目!$E$4)</f>
        <v>0</v>
      </c>
      <c r="BF307" s="148" t="b">
        <f>AND($F307&gt;=40,$F307&lt;=49,$K307&lt;&gt;※編集不可※選択項目!$F$4)</f>
        <v>0</v>
      </c>
      <c r="BG307" s="148" t="str">
        <f t="shared" si="122"/>
        <v/>
      </c>
      <c r="BH307" s="8">
        <f t="shared" si="123"/>
        <v>0</v>
      </c>
      <c r="BI307" s="8">
        <f t="shared" si="124"/>
        <v>0</v>
      </c>
    </row>
    <row r="308" spans="1:61" s="4" customFormat="1" ht="34.5" customHeight="1" x14ac:dyDescent="0.15">
      <c r="A308" s="74">
        <f t="shared" si="101"/>
        <v>296</v>
      </c>
      <c r="B308" s="80" t="str">
        <f t="shared" si="106"/>
        <v/>
      </c>
      <c r="C308" s="20"/>
      <c r="D308" s="21" t="str">
        <f t="shared" si="107"/>
        <v/>
      </c>
      <c r="E308" s="21" t="str">
        <f t="shared" si="108"/>
        <v/>
      </c>
      <c r="F308" s="133"/>
      <c r="G308" s="22"/>
      <c r="H308" s="22"/>
      <c r="I308" s="151"/>
      <c r="J308" s="22"/>
      <c r="K308" s="22"/>
      <c r="L308" s="22"/>
      <c r="M308" s="23"/>
      <c r="N308" s="24"/>
      <c r="O308" s="156"/>
      <c r="P308" s="24"/>
      <c r="Q308" s="156"/>
      <c r="R308" s="25" t="str">
        <f t="shared" si="109"/>
        <v/>
      </c>
      <c r="S308" s="23"/>
      <c r="T308" s="23"/>
      <c r="U308" s="26" t="str">
        <f t="shared" si="102"/>
        <v/>
      </c>
      <c r="V308" s="27"/>
      <c r="W308" s="28" t="str">
        <f t="shared" si="110"/>
        <v/>
      </c>
      <c r="X308" s="28" t="str">
        <f t="shared" si="111"/>
        <v/>
      </c>
      <c r="Y308" s="154"/>
      <c r="Z308" s="50"/>
      <c r="AA308" s="29"/>
      <c r="AB308" s="154"/>
      <c r="AC308" s="52" t="str">
        <f t="shared" si="112"/>
        <v/>
      </c>
      <c r="AD308" s="30" t="str">
        <f t="shared" si="113"/>
        <v/>
      </c>
      <c r="AE308" s="154"/>
      <c r="AF308" s="60" t="str">
        <f t="shared" si="114"/>
        <v/>
      </c>
      <c r="AG308" s="205"/>
      <c r="AH308" s="151"/>
      <c r="AI308" s="22"/>
      <c r="AJ308" s="62"/>
      <c r="AK308" s="186"/>
      <c r="AL308" s="187"/>
      <c r="AM308" s="186"/>
      <c r="AN308" s="184"/>
      <c r="AO308" s="135"/>
      <c r="AQ308" s="148">
        <f t="shared" si="115"/>
        <v>0</v>
      </c>
      <c r="AR308" s="148">
        <f t="shared" si="116"/>
        <v>0</v>
      </c>
      <c r="AS308" s="148">
        <f t="shared" si="117"/>
        <v>0</v>
      </c>
      <c r="AT308" s="148">
        <f t="shared" si="103"/>
        <v>0</v>
      </c>
      <c r="AU308" s="148" t="b">
        <f t="shared" si="118"/>
        <v>0</v>
      </c>
      <c r="AV308" s="148" t="b">
        <f>AND(F308&gt;=20,F308&lt;=22,J308=※編集不可※選択項目!$E$4)</f>
        <v>0</v>
      </c>
      <c r="AW308" s="148" t="b">
        <f>AND(F308&gt;=40,F308&lt;=49,K308=※編集不可※選択項目!$F$4)</f>
        <v>0</v>
      </c>
      <c r="AX308" s="148">
        <f>IF(AND($C308&lt;&gt;"",AND(AA308&lt;&gt;※編集不可※選択項目!$L$6,AE308="")),1,0)</f>
        <v>0</v>
      </c>
      <c r="AY308" s="148">
        <f>IF(AND($H308&lt;&gt;"",AND(I308=※編集不可※選択項目!$D$4,AG308="")),1,0)</f>
        <v>0</v>
      </c>
      <c r="AZ308" s="148">
        <f t="shared" si="104"/>
        <v>0</v>
      </c>
      <c r="BA308" s="148">
        <f t="shared" si="119"/>
        <v>0</v>
      </c>
      <c r="BB308" s="148">
        <f t="shared" si="120"/>
        <v>0</v>
      </c>
      <c r="BC308" s="148">
        <f t="shared" si="105"/>
        <v>0</v>
      </c>
      <c r="BD308" s="148" t="b">
        <f t="shared" si="121"/>
        <v>1</v>
      </c>
      <c r="BE308" s="148" t="b">
        <f>AND($F308&gt;=20,$F308&lt;=22,$J308&lt;&gt;※編集不可※選択項目!$E$4)</f>
        <v>0</v>
      </c>
      <c r="BF308" s="148" t="b">
        <f>AND($F308&gt;=40,$F308&lt;=49,$K308&lt;&gt;※編集不可※選択項目!$F$4)</f>
        <v>0</v>
      </c>
      <c r="BG308" s="148" t="str">
        <f t="shared" si="122"/>
        <v/>
      </c>
      <c r="BH308" s="8">
        <f t="shared" si="123"/>
        <v>0</v>
      </c>
      <c r="BI308" s="8">
        <f t="shared" si="124"/>
        <v>0</v>
      </c>
    </row>
    <row r="309" spans="1:61" s="4" customFormat="1" ht="34.5" customHeight="1" x14ac:dyDescent="0.15">
      <c r="A309" s="74">
        <f t="shared" si="101"/>
        <v>297</v>
      </c>
      <c r="B309" s="80" t="str">
        <f t="shared" si="106"/>
        <v/>
      </c>
      <c r="C309" s="20"/>
      <c r="D309" s="21" t="str">
        <f t="shared" si="107"/>
        <v/>
      </c>
      <c r="E309" s="21" t="str">
        <f t="shared" si="108"/>
        <v/>
      </c>
      <c r="F309" s="133"/>
      <c r="G309" s="22"/>
      <c r="H309" s="22"/>
      <c r="I309" s="151"/>
      <c r="J309" s="22"/>
      <c r="K309" s="22"/>
      <c r="L309" s="22"/>
      <c r="M309" s="23"/>
      <c r="N309" s="24"/>
      <c r="O309" s="156"/>
      <c r="P309" s="24"/>
      <c r="Q309" s="156"/>
      <c r="R309" s="25" t="str">
        <f t="shared" si="109"/>
        <v/>
      </c>
      <c r="S309" s="23"/>
      <c r="T309" s="23"/>
      <c r="U309" s="26" t="str">
        <f t="shared" si="102"/>
        <v/>
      </c>
      <c r="V309" s="27"/>
      <c r="W309" s="28" t="str">
        <f t="shared" si="110"/>
        <v/>
      </c>
      <c r="X309" s="28" t="str">
        <f t="shared" si="111"/>
        <v/>
      </c>
      <c r="Y309" s="154"/>
      <c r="Z309" s="50"/>
      <c r="AA309" s="29"/>
      <c r="AB309" s="154"/>
      <c r="AC309" s="52" t="str">
        <f t="shared" si="112"/>
        <v/>
      </c>
      <c r="AD309" s="30" t="str">
        <f t="shared" si="113"/>
        <v/>
      </c>
      <c r="AE309" s="154"/>
      <c r="AF309" s="60" t="str">
        <f t="shared" si="114"/>
        <v/>
      </c>
      <c r="AG309" s="205"/>
      <c r="AH309" s="151"/>
      <c r="AI309" s="22"/>
      <c r="AJ309" s="62"/>
      <c r="AK309" s="186"/>
      <c r="AL309" s="187"/>
      <c r="AM309" s="186"/>
      <c r="AN309" s="184"/>
      <c r="AO309" s="135"/>
      <c r="AQ309" s="148">
        <f t="shared" si="115"/>
        <v>0</v>
      </c>
      <c r="AR309" s="148">
        <f t="shared" si="116"/>
        <v>0</v>
      </c>
      <c r="AS309" s="148">
        <f t="shared" si="117"/>
        <v>0</v>
      </c>
      <c r="AT309" s="148">
        <f t="shared" si="103"/>
        <v>0</v>
      </c>
      <c r="AU309" s="148" t="b">
        <f t="shared" si="118"/>
        <v>0</v>
      </c>
      <c r="AV309" s="148" t="b">
        <f>AND(F309&gt;=20,F309&lt;=22,J309=※編集不可※選択項目!$E$4)</f>
        <v>0</v>
      </c>
      <c r="AW309" s="148" t="b">
        <f>AND(F309&gt;=40,F309&lt;=49,K309=※編集不可※選択項目!$F$4)</f>
        <v>0</v>
      </c>
      <c r="AX309" s="148">
        <f>IF(AND($C309&lt;&gt;"",AND(AA309&lt;&gt;※編集不可※選択項目!$L$6,AE309="")),1,0)</f>
        <v>0</v>
      </c>
      <c r="AY309" s="148">
        <f>IF(AND($H309&lt;&gt;"",AND(I309=※編集不可※選択項目!$D$4,AG309="")),1,0)</f>
        <v>0</v>
      </c>
      <c r="AZ309" s="148">
        <f t="shared" si="104"/>
        <v>0</v>
      </c>
      <c r="BA309" s="148">
        <f t="shared" si="119"/>
        <v>0</v>
      </c>
      <c r="BB309" s="148">
        <f t="shared" si="120"/>
        <v>0</v>
      </c>
      <c r="BC309" s="148">
        <f t="shared" si="105"/>
        <v>0</v>
      </c>
      <c r="BD309" s="148" t="b">
        <f t="shared" si="121"/>
        <v>1</v>
      </c>
      <c r="BE309" s="148" t="b">
        <f>AND($F309&gt;=20,$F309&lt;=22,$J309&lt;&gt;※編集不可※選択項目!$E$4)</f>
        <v>0</v>
      </c>
      <c r="BF309" s="148" t="b">
        <f>AND($F309&gt;=40,$F309&lt;=49,$K309&lt;&gt;※編集不可※選択項目!$F$4)</f>
        <v>0</v>
      </c>
      <c r="BG309" s="148" t="str">
        <f t="shared" si="122"/>
        <v/>
      </c>
      <c r="BH309" s="8">
        <f t="shared" si="123"/>
        <v>0</v>
      </c>
      <c r="BI309" s="8">
        <f t="shared" si="124"/>
        <v>0</v>
      </c>
    </row>
    <row r="310" spans="1:61" s="4" customFormat="1" ht="34.5" customHeight="1" x14ac:dyDescent="0.15">
      <c r="A310" s="74">
        <f t="shared" si="101"/>
        <v>298</v>
      </c>
      <c r="B310" s="80" t="str">
        <f t="shared" si="106"/>
        <v/>
      </c>
      <c r="C310" s="20"/>
      <c r="D310" s="21" t="str">
        <f t="shared" si="107"/>
        <v/>
      </c>
      <c r="E310" s="21" t="str">
        <f t="shared" si="108"/>
        <v/>
      </c>
      <c r="F310" s="133"/>
      <c r="G310" s="22"/>
      <c r="H310" s="22"/>
      <c r="I310" s="151"/>
      <c r="J310" s="22"/>
      <c r="K310" s="22"/>
      <c r="L310" s="22"/>
      <c r="M310" s="23"/>
      <c r="N310" s="24"/>
      <c r="O310" s="156"/>
      <c r="P310" s="24"/>
      <c r="Q310" s="156"/>
      <c r="R310" s="25" t="str">
        <f t="shared" si="109"/>
        <v/>
      </c>
      <c r="S310" s="23"/>
      <c r="T310" s="23"/>
      <c r="U310" s="26" t="str">
        <f t="shared" si="102"/>
        <v/>
      </c>
      <c r="V310" s="27"/>
      <c r="W310" s="28" t="str">
        <f t="shared" si="110"/>
        <v/>
      </c>
      <c r="X310" s="28" t="str">
        <f t="shared" si="111"/>
        <v/>
      </c>
      <c r="Y310" s="154"/>
      <c r="Z310" s="50"/>
      <c r="AA310" s="29"/>
      <c r="AB310" s="154"/>
      <c r="AC310" s="52" t="str">
        <f t="shared" si="112"/>
        <v/>
      </c>
      <c r="AD310" s="30" t="str">
        <f t="shared" si="113"/>
        <v/>
      </c>
      <c r="AE310" s="154"/>
      <c r="AF310" s="60" t="str">
        <f t="shared" si="114"/>
        <v/>
      </c>
      <c r="AG310" s="205"/>
      <c r="AH310" s="151"/>
      <c r="AI310" s="22"/>
      <c r="AJ310" s="62"/>
      <c r="AK310" s="186"/>
      <c r="AL310" s="187"/>
      <c r="AM310" s="186"/>
      <c r="AN310" s="184"/>
      <c r="AO310" s="135"/>
      <c r="AQ310" s="148">
        <f t="shared" si="115"/>
        <v>0</v>
      </c>
      <c r="AR310" s="148">
        <f t="shared" si="116"/>
        <v>0</v>
      </c>
      <c r="AS310" s="148">
        <f t="shared" si="117"/>
        <v>0</v>
      </c>
      <c r="AT310" s="148">
        <f t="shared" si="103"/>
        <v>0</v>
      </c>
      <c r="AU310" s="148" t="b">
        <f t="shared" si="118"/>
        <v>0</v>
      </c>
      <c r="AV310" s="148" t="b">
        <f>AND(F310&gt;=20,F310&lt;=22,J310=※編集不可※選択項目!$E$4)</f>
        <v>0</v>
      </c>
      <c r="AW310" s="148" t="b">
        <f>AND(F310&gt;=40,F310&lt;=49,K310=※編集不可※選択項目!$F$4)</f>
        <v>0</v>
      </c>
      <c r="AX310" s="148">
        <f>IF(AND($C310&lt;&gt;"",AND(AA310&lt;&gt;※編集不可※選択項目!$L$6,AE310="")),1,0)</f>
        <v>0</v>
      </c>
      <c r="AY310" s="148">
        <f>IF(AND($H310&lt;&gt;"",AND(I310=※編集不可※選択項目!$D$4,AG310="")),1,0)</f>
        <v>0</v>
      </c>
      <c r="AZ310" s="148">
        <f t="shared" si="104"/>
        <v>0</v>
      </c>
      <c r="BA310" s="148">
        <f t="shared" si="119"/>
        <v>0</v>
      </c>
      <c r="BB310" s="148">
        <f t="shared" si="120"/>
        <v>0</v>
      </c>
      <c r="BC310" s="148">
        <f t="shared" si="105"/>
        <v>0</v>
      </c>
      <c r="BD310" s="148" t="b">
        <f t="shared" si="121"/>
        <v>1</v>
      </c>
      <c r="BE310" s="148" t="b">
        <f>AND($F310&gt;=20,$F310&lt;=22,$J310&lt;&gt;※編集不可※選択項目!$E$4)</f>
        <v>0</v>
      </c>
      <c r="BF310" s="148" t="b">
        <f>AND($F310&gt;=40,$F310&lt;=49,$K310&lt;&gt;※編集不可※選択項目!$F$4)</f>
        <v>0</v>
      </c>
      <c r="BG310" s="148" t="str">
        <f t="shared" si="122"/>
        <v/>
      </c>
      <c r="BH310" s="8">
        <f t="shared" si="123"/>
        <v>0</v>
      </c>
      <c r="BI310" s="8">
        <f t="shared" si="124"/>
        <v>0</v>
      </c>
    </row>
    <row r="311" spans="1:61" s="4" customFormat="1" ht="34.5" customHeight="1" x14ac:dyDescent="0.15">
      <c r="A311" s="74">
        <f t="shared" si="101"/>
        <v>299</v>
      </c>
      <c r="B311" s="80" t="str">
        <f t="shared" si="106"/>
        <v/>
      </c>
      <c r="C311" s="20"/>
      <c r="D311" s="21" t="str">
        <f t="shared" si="107"/>
        <v/>
      </c>
      <c r="E311" s="21" t="str">
        <f t="shared" si="108"/>
        <v/>
      </c>
      <c r="F311" s="133"/>
      <c r="G311" s="22"/>
      <c r="H311" s="22"/>
      <c r="I311" s="151"/>
      <c r="J311" s="22"/>
      <c r="K311" s="22"/>
      <c r="L311" s="22"/>
      <c r="M311" s="23"/>
      <c r="N311" s="24"/>
      <c r="O311" s="156"/>
      <c r="P311" s="24"/>
      <c r="Q311" s="156"/>
      <c r="R311" s="25" t="str">
        <f t="shared" si="109"/>
        <v/>
      </c>
      <c r="S311" s="23"/>
      <c r="T311" s="23"/>
      <c r="U311" s="26" t="str">
        <f t="shared" si="102"/>
        <v/>
      </c>
      <c r="V311" s="27"/>
      <c r="W311" s="28" t="str">
        <f t="shared" si="110"/>
        <v/>
      </c>
      <c r="X311" s="28" t="str">
        <f t="shared" si="111"/>
        <v/>
      </c>
      <c r="Y311" s="154"/>
      <c r="Z311" s="50"/>
      <c r="AA311" s="29"/>
      <c r="AB311" s="154"/>
      <c r="AC311" s="52" t="str">
        <f t="shared" si="112"/>
        <v/>
      </c>
      <c r="AD311" s="30" t="str">
        <f t="shared" si="113"/>
        <v/>
      </c>
      <c r="AE311" s="154"/>
      <c r="AF311" s="60" t="str">
        <f t="shared" si="114"/>
        <v/>
      </c>
      <c r="AG311" s="205"/>
      <c r="AH311" s="151"/>
      <c r="AI311" s="22"/>
      <c r="AJ311" s="62"/>
      <c r="AK311" s="186"/>
      <c r="AL311" s="187"/>
      <c r="AM311" s="186"/>
      <c r="AN311" s="184"/>
      <c r="AO311" s="135"/>
      <c r="AQ311" s="148">
        <f t="shared" si="115"/>
        <v>0</v>
      </c>
      <c r="AR311" s="148">
        <f t="shared" si="116"/>
        <v>0</v>
      </c>
      <c r="AS311" s="148">
        <f t="shared" si="117"/>
        <v>0</v>
      </c>
      <c r="AT311" s="148">
        <f t="shared" si="103"/>
        <v>0</v>
      </c>
      <c r="AU311" s="148" t="b">
        <f t="shared" si="118"/>
        <v>0</v>
      </c>
      <c r="AV311" s="148" t="b">
        <f>AND(F311&gt;=20,F311&lt;=22,J311=※編集不可※選択項目!$E$4)</f>
        <v>0</v>
      </c>
      <c r="AW311" s="148" t="b">
        <f>AND(F311&gt;=40,F311&lt;=49,K311=※編集不可※選択項目!$F$4)</f>
        <v>0</v>
      </c>
      <c r="AX311" s="148">
        <f>IF(AND($C311&lt;&gt;"",AND(AA311&lt;&gt;※編集不可※選択項目!$L$6,AE311="")),1,0)</f>
        <v>0</v>
      </c>
      <c r="AY311" s="148">
        <f>IF(AND($H311&lt;&gt;"",AND(I311=※編集不可※選択項目!$D$4,AG311="")),1,0)</f>
        <v>0</v>
      </c>
      <c r="AZ311" s="148">
        <f t="shared" si="104"/>
        <v>0</v>
      </c>
      <c r="BA311" s="148">
        <f t="shared" si="119"/>
        <v>0</v>
      </c>
      <c r="BB311" s="148">
        <f t="shared" si="120"/>
        <v>0</v>
      </c>
      <c r="BC311" s="148">
        <f t="shared" si="105"/>
        <v>0</v>
      </c>
      <c r="BD311" s="148" t="b">
        <f t="shared" si="121"/>
        <v>1</v>
      </c>
      <c r="BE311" s="148" t="b">
        <f>AND($F311&gt;=20,$F311&lt;=22,$J311&lt;&gt;※編集不可※選択項目!$E$4)</f>
        <v>0</v>
      </c>
      <c r="BF311" s="148" t="b">
        <f>AND($F311&gt;=40,$F311&lt;=49,$K311&lt;&gt;※編集不可※選択項目!$F$4)</f>
        <v>0</v>
      </c>
      <c r="BG311" s="148" t="str">
        <f t="shared" si="122"/>
        <v/>
      </c>
      <c r="BH311" s="8">
        <f t="shared" si="123"/>
        <v>0</v>
      </c>
      <c r="BI311" s="8">
        <f t="shared" si="124"/>
        <v>0</v>
      </c>
    </row>
    <row r="312" spans="1:61" s="4" customFormat="1" ht="34.5" customHeight="1" thickBot="1" x14ac:dyDescent="0.2">
      <c r="A312" s="75">
        <f t="shared" si="101"/>
        <v>300</v>
      </c>
      <c r="B312" s="81" t="str">
        <f t="shared" si="106"/>
        <v/>
      </c>
      <c r="C312" s="31"/>
      <c r="D312" s="32" t="str">
        <f t="shared" si="107"/>
        <v/>
      </c>
      <c r="E312" s="32" t="str">
        <f t="shared" si="108"/>
        <v/>
      </c>
      <c r="F312" s="134"/>
      <c r="G312" s="33"/>
      <c r="H312" s="33"/>
      <c r="I312" s="152"/>
      <c r="J312" s="33"/>
      <c r="K312" s="33"/>
      <c r="L312" s="33"/>
      <c r="M312" s="34"/>
      <c r="N312" s="35"/>
      <c r="O312" s="157"/>
      <c r="P312" s="35"/>
      <c r="Q312" s="157"/>
      <c r="R312" s="36" t="str">
        <f t="shared" si="109"/>
        <v/>
      </c>
      <c r="S312" s="34"/>
      <c r="T312" s="34"/>
      <c r="U312" s="37" t="str">
        <f t="shared" si="102"/>
        <v/>
      </c>
      <c r="V312" s="34"/>
      <c r="W312" s="38" t="str">
        <f t="shared" si="110"/>
        <v/>
      </c>
      <c r="X312" s="38" t="str">
        <f t="shared" si="111"/>
        <v/>
      </c>
      <c r="Y312" s="155"/>
      <c r="Z312" s="51"/>
      <c r="AA312" s="39"/>
      <c r="AB312" s="155"/>
      <c r="AC312" s="53" t="str">
        <f t="shared" si="112"/>
        <v/>
      </c>
      <c r="AD312" s="79" t="str">
        <f t="shared" si="113"/>
        <v/>
      </c>
      <c r="AE312" s="155"/>
      <c r="AF312" s="195" t="str">
        <f t="shared" si="114"/>
        <v/>
      </c>
      <c r="AG312" s="206"/>
      <c r="AH312" s="152"/>
      <c r="AI312" s="33"/>
      <c r="AJ312" s="63"/>
      <c r="AK312" s="188"/>
      <c r="AL312" s="189"/>
      <c r="AM312" s="188"/>
      <c r="AN312" s="185"/>
      <c r="AO312" s="136"/>
      <c r="AQ312" s="148">
        <f t="shared" si="115"/>
        <v>0</v>
      </c>
      <c r="AR312" s="148">
        <f t="shared" si="116"/>
        <v>0</v>
      </c>
      <c r="AS312" s="148">
        <f t="shared" si="117"/>
        <v>0</v>
      </c>
      <c r="AT312" s="148">
        <f t="shared" si="103"/>
        <v>0</v>
      </c>
      <c r="AU312" s="148" t="b">
        <f t="shared" si="118"/>
        <v>0</v>
      </c>
      <c r="AV312" s="148" t="b">
        <f>AND(F312&gt;=20,F312&lt;=22,J312=※編集不可※選択項目!$E$4)</f>
        <v>0</v>
      </c>
      <c r="AW312" s="148" t="b">
        <f>AND(F312&gt;=40,F312&lt;=49,K312=※編集不可※選択項目!$F$4)</f>
        <v>0</v>
      </c>
      <c r="AX312" s="148">
        <f>IF(AND($C312&lt;&gt;"",AND(AA312&lt;&gt;※編集不可※選択項目!$L$6,AE312="")),1,0)</f>
        <v>0</v>
      </c>
      <c r="AY312" s="148">
        <f>IF(AND($H312&lt;&gt;"",AND(I312=※編集不可※選択項目!$D$4,AG312="")),1,0)</f>
        <v>0</v>
      </c>
      <c r="AZ312" s="148">
        <f t="shared" si="104"/>
        <v>0</v>
      </c>
      <c r="BA312" s="148">
        <f t="shared" si="119"/>
        <v>0</v>
      </c>
      <c r="BB312" s="148">
        <f t="shared" si="120"/>
        <v>0</v>
      </c>
      <c r="BC312" s="148">
        <f t="shared" si="105"/>
        <v>0</v>
      </c>
      <c r="BD312" s="148" t="b">
        <f t="shared" si="121"/>
        <v>1</v>
      </c>
      <c r="BE312" s="148" t="b">
        <f>AND($F312&gt;=20,$F312&lt;=22,$J312&lt;&gt;※編集不可※選択項目!$E$4)</f>
        <v>0</v>
      </c>
      <c r="BF312" s="148" t="b">
        <f>AND($F312&gt;=40,$F312&lt;=49,$K312&lt;&gt;※編集不可※選択項目!$F$4)</f>
        <v>0</v>
      </c>
      <c r="BG312" s="148" t="str">
        <f t="shared" si="122"/>
        <v/>
      </c>
      <c r="BH312" s="8">
        <f t="shared" si="123"/>
        <v>0</v>
      </c>
      <c r="BI312" s="8">
        <f t="shared" si="124"/>
        <v>0</v>
      </c>
    </row>
    <row r="313" spans="1:61" ht="14.25" x14ac:dyDescent="0.15">
      <c r="BG313" s="8"/>
    </row>
    <row r="314" spans="1:61" ht="14.25" x14ac:dyDescent="0.15">
      <c r="AQ314" s="192">
        <f>SUM(AQ11,AQ13:AQ312)</f>
        <v>0</v>
      </c>
      <c r="AR314" s="192">
        <f t="shared" ref="AR314:AS314" si="125">SUM(AR13:AR312)</f>
        <v>0</v>
      </c>
      <c r="AS314" s="192">
        <f t="shared" si="125"/>
        <v>0</v>
      </c>
      <c r="AT314" s="192">
        <f>SUM(AT13:AT312)</f>
        <v>0</v>
      </c>
      <c r="AU314" s="192"/>
      <c r="AV314" s="192"/>
      <c r="AW314" s="192"/>
      <c r="AX314" s="192">
        <f>SUM(AX13:AX312)</f>
        <v>0</v>
      </c>
      <c r="AY314" s="192">
        <f>SUM(AY13:AY312)</f>
        <v>0</v>
      </c>
      <c r="AZ314" s="192">
        <f>SUM(AZ13:AZ312)</f>
        <v>0</v>
      </c>
      <c r="BA314" s="192"/>
      <c r="BB314" s="192"/>
      <c r="BC314" s="192"/>
      <c r="BD314" s="192"/>
      <c r="BE314" s="192"/>
      <c r="BF314" s="192"/>
      <c r="BG314" s="193"/>
      <c r="BH314" s="192">
        <f>IF(COUNTIF(BH13:BH312,"&gt;=2"),2,1)</f>
        <v>1</v>
      </c>
      <c r="BI314" s="192">
        <f>SUM(BI13:BI312)</f>
        <v>0</v>
      </c>
    </row>
    <row r="315" spans="1:61" x14ac:dyDescent="0.15">
      <c r="AZ315" s="194">
        <f>SUM(AQ314:AZ314)</f>
        <v>0</v>
      </c>
    </row>
  </sheetData>
  <sheetProtection algorithmName="SHA-512" hashValue="29AMYtpjhCfEl4rR0iGQOd7MTrRBgqdHWYairArNp9YmlFAjrC9/5jI0d/klrpojXWu9uAh1DhbdjLJGEVQSzQ==" saltValue="JWQkI6/OZ3vQs1P8WoxclQ==" spinCount="100000" sheet="1" objects="1" scenarios="1" autoFilter="0"/>
  <autoFilter ref="A11:BI11" xr:uid="{00000000-0001-0000-0000-000000000000}"/>
  <mergeCells count="49">
    <mergeCell ref="Y7:Z7"/>
    <mergeCell ref="A1:G1"/>
    <mergeCell ref="F2:G2"/>
    <mergeCell ref="J1:N1"/>
    <mergeCell ref="K2:N2"/>
    <mergeCell ref="K3:N3"/>
    <mergeCell ref="K4:N4"/>
    <mergeCell ref="F9:F11"/>
    <mergeCell ref="A2:B2"/>
    <mergeCell ref="C2:D2"/>
    <mergeCell ref="W9:W11"/>
    <mergeCell ref="G9:G11"/>
    <mergeCell ref="A3:E4"/>
    <mergeCell ref="A9:A11"/>
    <mergeCell ref="C9:C11"/>
    <mergeCell ref="D9:D11"/>
    <mergeCell ref="B9:B11"/>
    <mergeCell ref="E9:E11"/>
    <mergeCell ref="M9:N10"/>
    <mergeCell ref="S9:S11"/>
    <mergeCell ref="O9:P10"/>
    <mergeCell ref="T9:T11"/>
    <mergeCell ref="X9:X11"/>
    <mergeCell ref="V9:V11"/>
    <mergeCell ref="Q9:R10"/>
    <mergeCell ref="H9:H11"/>
    <mergeCell ref="U9:U11"/>
    <mergeCell ref="J9:J11"/>
    <mergeCell ref="K9:K11"/>
    <mergeCell ref="L9:L11"/>
    <mergeCell ref="I9:I11"/>
    <mergeCell ref="AN6:AO10"/>
    <mergeCell ref="AJ9:AJ11"/>
    <mergeCell ref="AA7:AF7"/>
    <mergeCell ref="AI9:AI11"/>
    <mergeCell ref="AB10:AC10"/>
    <mergeCell ref="AE10:AF10"/>
    <mergeCell ref="AH9:AH11"/>
    <mergeCell ref="AG9:AG11"/>
    <mergeCell ref="AK6:AK11"/>
    <mergeCell ref="AL6:AL11"/>
    <mergeCell ref="AM6:AM11"/>
    <mergeCell ref="AC6:AD6"/>
    <mergeCell ref="Y8:Z8"/>
    <mergeCell ref="AD10:AD11"/>
    <mergeCell ref="AC8:AD8"/>
    <mergeCell ref="AA10:AA11"/>
    <mergeCell ref="AA9:AF9"/>
    <mergeCell ref="Y9:Z10"/>
  </mergeCells>
  <phoneticPr fontId="18"/>
  <conditionalFormatting sqref="H13:H312">
    <cfRule type="expression" dxfId="14" priority="225">
      <formula>$BH13&gt;=2</formula>
    </cfRule>
  </conditionalFormatting>
  <conditionalFormatting sqref="U13:U312">
    <cfRule type="cellIs" dxfId="13" priority="224" operator="lessThan">
      <formula>1</formula>
    </cfRule>
  </conditionalFormatting>
  <conditionalFormatting sqref="C2:D2 F2:G2 G3">
    <cfRule type="expression" dxfId="12" priority="187">
      <formula>AND($G$4&gt;0,C2="")</formula>
    </cfRule>
  </conditionalFormatting>
  <conditionalFormatting sqref="F13:I312 M13:Q312 S13:T312 V13:V312 Y13:AB312">
    <cfRule type="expression" dxfId="11" priority="188">
      <formula>AND($C13&lt;&gt;"",F13="")</formula>
    </cfRule>
  </conditionalFormatting>
  <conditionalFormatting sqref="K2">
    <cfRule type="expression" dxfId="10" priority="221">
      <formula>$AZ$315&gt;=1</formula>
    </cfRule>
  </conditionalFormatting>
  <conditionalFormatting sqref="K3">
    <cfRule type="expression" dxfId="9" priority="222">
      <formula>$BH$314=2</formula>
    </cfRule>
  </conditionalFormatting>
  <conditionalFormatting sqref="K4">
    <cfRule type="expression" dxfId="8" priority="223">
      <formula>$BI$314&gt;=1</formula>
    </cfRule>
  </conditionalFormatting>
  <conditionalFormatting sqref="J13:L312">
    <cfRule type="expression" dxfId="7" priority="1">
      <formula>BA13=1</formula>
    </cfRule>
    <cfRule type="expression" dxfId="6" priority="189">
      <formula>AR13=1</formula>
    </cfRule>
  </conditionalFormatting>
  <conditionalFormatting sqref="AE13:AE312">
    <cfRule type="expression" dxfId="5" priority="32">
      <formula>$AC13="mmロール紙"</formula>
    </cfRule>
    <cfRule type="expression" dxfId="4" priority="192">
      <formula>$AX13=1</formula>
    </cfRule>
  </conditionalFormatting>
  <conditionalFormatting sqref="AI13:AI312">
    <cfRule type="expression" dxfId="3" priority="172">
      <formula>COUNTIF(H13,"*■*")=0</formula>
    </cfRule>
    <cfRule type="expression" dxfId="2" priority="220">
      <formula>$AZ13=1</formula>
    </cfRule>
  </conditionalFormatting>
  <conditionalFormatting sqref="AG13:AG312">
    <cfRule type="expression" dxfId="1" priority="193">
      <formula>$AY13=1</formula>
    </cfRule>
  </conditionalFormatting>
  <dataValidations xWindow="669" yWindow="717" count="21">
    <dataValidation type="list" allowBlank="1" showInputMessage="1" showErrorMessage="1" error="プルダウンより確認結果を選択してください。" sqref="AN13:AN312" xr:uid="{00000000-0002-0000-0000-000000000000}">
      <formula1>"OK,NG"</formula1>
    </dataValidation>
    <dataValidation imeMode="fullKatakana" operator="lessThanOrEqual" allowBlank="1" showInputMessage="1" showErrorMessage="1" sqref="E2" xr:uid="{2DFC02EE-C49C-45FA-9D73-270FF62364A1}"/>
    <dataValidation type="textLength" operator="lessThanOrEqual" allowBlank="1" showInputMessage="1" showErrorMessage="1" errorTitle="無効な入力" error="40字以内で入力してください。" sqref="AJ13:AJ312 G13:H312 AG13:AG312" xr:uid="{00000000-0002-0000-0000-000008000000}">
      <formula1>40</formula1>
    </dataValidation>
    <dataValidation type="textLength" operator="lessThanOrEqual" allowBlank="1" showInputMessage="1" showErrorMessage="1" errorTitle="無効な入力" error="30字以内で入力してください。" sqref="N13:N312" xr:uid="{00000000-0002-0000-0000-00000A000000}">
      <formula1>30</formula1>
    </dataValidation>
    <dataValidation type="custom" imeMode="disabled" operator="lessThanOrEqual" allowBlank="1" showInputMessage="1" showErrorMessage="1" errorTitle="無効な入力" error="小数点第三位までを含む半角数字10字以内で入力してください。" sqref="O13:O312 Q13:Q312" xr:uid="{00000000-0002-0000-0000-00000B000000}">
      <formula1>O13*1000=INT(O13*1000)</formula1>
    </dataValidation>
    <dataValidation type="textLength" operator="lessThanOrEqual" allowBlank="1" showInputMessage="1" showErrorMessage="1" errorTitle="無効な入力" error="10字以内で入力してください。" sqref="P13:P312" xr:uid="{00000000-0002-0000-0000-00000C000000}">
      <formula1>10</formula1>
    </dataValidation>
    <dataValidation type="whole" imeMode="disabled" allowBlank="1" showInputMessage="1" showErrorMessage="1" errorTitle="無効な入力" error="西暦年を半角数字4桁で入力してください。" sqref="S13:S312" xr:uid="{00000000-0002-0000-0000-00000E000000}">
      <formula1>1900</formula1>
      <formula2>2022</formula2>
    </dataValidation>
    <dataValidation allowBlank="1" showInputMessage="1" showErrorMessage="1" errorTitle="無効な入力" error="自動表示されます。" sqref="R13:R312" xr:uid="{00000000-0002-0000-0000-00000F000000}"/>
    <dataValidation operator="greaterThanOrEqual" allowBlank="1" showInputMessage="1" showErrorMessage="1" errorTitle="無効な入力" error="自動表示されます。" sqref="U13:U312" xr:uid="{00000000-0002-0000-0000-000012000000}"/>
    <dataValidation imeMode="disabled" operator="greaterThanOrEqual" allowBlank="1" showInputMessage="1" showErrorMessage="1" errorTitle="無効な入力" error="自動表示されます。" prompt="自動表示されます。" sqref="AJ13:AJ312" xr:uid="{00000000-0002-0000-0000-000017000000}"/>
    <dataValidation type="whole" imeMode="disabled" allowBlank="1" showInputMessage="1" showErrorMessage="1" errorTitle="無効な入力" error="半角数字の整数で10字以内で入力してください。" sqref="Y13:Y312 AE13:AE312 AB13:AB312" xr:uid="{00000000-0002-0000-0000-000018000000}">
      <formula1>1</formula1>
      <formula2>9999999999</formula2>
    </dataValidation>
    <dataValidation allowBlank="1" showInputMessage="1" showErrorMessage="1" error="自動表示されます。" sqref="D13:E312 W13:W312" xr:uid="{A4593772-0304-4836-9FD6-602FE18E300E}"/>
    <dataValidation allowBlank="1" showInputMessage="1" sqref="AI9" xr:uid="{BFEBF5CC-47D5-485F-ACEA-D81473F39B69}"/>
    <dataValidation type="textLength" operator="lessThanOrEqual" allowBlank="1" showInputMessage="1" showErrorMessage="1" errorTitle="無効な入力" error="200字以内で入力してください。" sqref="AI13:AI312" xr:uid="{AA931229-39F4-49A6-9E6D-4C1D6E9225CE}">
      <formula1>200</formula1>
    </dataValidation>
    <dataValidation imeMode="disabled" operator="greaterThanOrEqual" allowBlank="1" showInputMessage="1" showErrorMessage="1" errorTitle="無効な入力" error="自動表示されます。" sqref="AC13:AD312 AF13:AF312" xr:uid="{E5E34F03-3FCB-493C-8C0B-937EBE05AD6A}"/>
    <dataValidation type="textLength" operator="lessThanOrEqual" allowBlank="1" showInputMessage="1" showErrorMessage="1" error="40字以内で入力してください。" sqref="C2:D2" xr:uid="{081FF59D-7187-4DEC-8D99-2B42EF0A1869}">
      <formula1>40</formula1>
    </dataValidation>
    <dataValidation type="textLength" imeMode="fullKatakana" operator="lessThanOrEqual" allowBlank="1" showInputMessage="1" showErrorMessage="1" error="全角カタカナで入力してください。_x000a_法人格は不要です。" sqref="F2:G2" xr:uid="{18742215-C128-467B-AD23-A9E8BDA8407C}">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32ADAC06-90A3-4D99-9E2A-4449DDA5BC79}"/>
    <dataValidation type="whole" imeMode="disabled" allowBlank="1" showInputMessage="1" showErrorMessage="1" errorTitle="無効な入力" error="単位に注意して入力してください。_x000a_半角数字の整数で10字以内で入力してください。" sqref="AH13:AH312" xr:uid="{00000000-0002-0000-0000-00000D000000}">
      <formula1>1</formula1>
      <formula2>9999999999</formula2>
    </dataValidation>
    <dataValidation imeMode="disabled" operator="greaterThanOrEqual" allowBlank="1" showErrorMessage="1" errorTitle="無効な入力" error="自動表示されます。" prompt="自動表示されます。" sqref="AH13:AH312" xr:uid="{0EE57DA0-0359-477D-972E-0A4BC4F8D8E7}"/>
    <dataValidation type="list" allowBlank="1" showInputMessage="1" showErrorMessage="1" sqref="AK13:AK312" xr:uid="{1A084C59-634F-4B11-A65A-D0C886E72816}">
      <formula1>"そのまま,移動,自由記入"</formula1>
    </dataValidation>
  </dataValidations>
  <pageMargins left="0.23622047244094491" right="0.23622047244094491" top="0.74803149606299213" bottom="0.74803149606299213" header="0.31496062992125984" footer="0.31496062992125984"/>
  <pageSetup paperSize="8" scale="22"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60" id="{036A2AB5-6D92-4225-B140-5245EF92F515}">
            <xm:f>$I13&lt;&gt;※編集不可※選択項目!$D$4</xm:f>
            <x14:dxf>
              <fill>
                <patternFill>
                  <bgColor theme="0" tint="-0.14996795556505021"/>
                </patternFill>
              </fill>
            </x14:dxf>
          </x14:cfRule>
          <xm:sqref>AG13:AG312</xm:sqref>
        </x14:conditionalFormatting>
      </x14:conditionalFormattings>
    </ext>
    <ext xmlns:x14="http://schemas.microsoft.com/office/spreadsheetml/2009/9/main" uri="{CCE6A557-97BC-4b89-ADB6-D9C93CAAB3DF}">
      <x14:dataValidations xmlns:xm="http://schemas.microsoft.com/office/excel/2006/main" xWindow="669" yWindow="717" count="11">
        <x14:dataValidation type="list" allowBlank="1" showInputMessage="1" showErrorMessage="1" errorTitle="無効な入力" error="プルダウンより選択してください。" xr:uid="{00000000-0002-0000-0000-000001000000}">
          <x14:formula1>
            <xm:f>※編集不可※選択項目!$J$4:$J$5</xm:f>
          </x14:formula1>
          <xm:sqref>V13:V312</xm:sqref>
        </x14:dataValidation>
        <x14:dataValidation type="list" allowBlank="1" showInputMessage="1" showErrorMessage="1" errorTitle="無効な入力" error="プルダウンより選択してください。" xr:uid="{00000000-0002-0000-0000-000002000000}">
          <x14:formula1>
            <xm:f>※編集不可※選択項目!$H$4:$H$5</xm:f>
          </x14:formula1>
          <xm:sqref>M13:M312</xm:sqref>
        </x14:dataValidation>
        <x14:dataValidation type="list" imeMode="disabled" operator="lessThanOrEqual" allowBlank="1" showInputMessage="1" showErrorMessage="1" errorTitle="無効な入力" error="プルダウンより選択してください。" xr:uid="{00000000-0002-0000-0000-000003000000}">
          <x14:formula1>
            <xm:f>※編集不可※選択項目!$I$4:$I$15</xm:f>
          </x14:formula1>
          <xm:sqref>T13:T312</xm:sqref>
        </x14:dataValidation>
        <x14:dataValidation type="list" allowBlank="1" showInputMessage="1" showErrorMessage="1" errorTitle="無効な入力" error="プルダウンより選択してください。" xr:uid="{00000000-0002-0000-0000-000013000000}">
          <x14:formula1>
            <xm:f>※編集不可※選択項目!$B$4:$B$6</xm:f>
          </x14:formula1>
          <xm:sqref>C13:C312</xm:sqref>
        </x14:dataValidation>
        <x14:dataValidation type="list" imeMode="disabled" operator="greaterThanOrEqual" allowBlank="1" showInputMessage="1" showErrorMessage="1" errorTitle="無効な入力" error="プルダウンより選択してください。" xr:uid="{00000000-0002-0000-0000-000015000000}">
          <x14:formula1>
            <xm:f>※編集不可※選択項目!$K$4:$K$6</xm:f>
          </x14:formula1>
          <xm:sqref>Z13:Z312</xm:sqref>
        </x14:dataValidation>
        <x14:dataValidation type="list" imeMode="disabled" operator="greaterThanOrEqual" allowBlank="1" showInputMessage="1" showErrorMessage="1" errorTitle="無効な入力" error="プルダウンより選択してください。" xr:uid="{00000000-0002-0000-0000-000016000000}">
          <x14:formula1>
            <xm:f>※編集不可※選択項目!$L$4:$L$6</xm:f>
          </x14:formula1>
          <xm:sqref>AA13:AA312</xm:sqref>
        </x14:dataValidation>
        <x14:dataValidation type="list" allowBlank="1" showInputMessage="1" showErrorMessage="1" errorTitle="無効な入力" error="プルダウンより選択してください。" xr:uid="{1E0D1194-F5CF-46E9-B0B6-9790D2D5EC07}">
          <x14:formula1>
            <xm:f>カテゴリ―番号※非表示!$J$2:$J$86</xm:f>
          </x14:formula1>
          <xm:sqref>F13:F312</xm:sqref>
        </x14:dataValidation>
        <x14:dataValidation type="list" operator="lessThanOrEqual" allowBlank="1" showInputMessage="1" showErrorMessage="1" errorTitle="無効な入力" error="プルダウンより選択してください。" xr:uid="{4484224B-347E-440D-B12C-39EBEF8981B9}">
          <x14:formula1>
            <xm:f>※編集不可※選択項目!$E$4:$E$5</xm:f>
          </x14:formula1>
          <xm:sqref>J13:J312</xm:sqref>
        </x14:dataValidation>
        <x14:dataValidation type="list" operator="lessThanOrEqual" allowBlank="1" showInputMessage="1" showErrorMessage="1" errorTitle="無効な入力" error="プルダウンより選択してください。" xr:uid="{A6B284A6-C8BA-4F7F-9AB5-1ACAF02ACEFF}">
          <x14:formula1>
            <xm:f>※編集不可※選択項目!$F$4:$F$5</xm:f>
          </x14:formula1>
          <xm:sqref>K13:K312</xm:sqref>
        </x14:dataValidation>
        <x14:dataValidation type="list" operator="lessThanOrEqual" allowBlank="1" showInputMessage="1" showErrorMessage="1" errorTitle="無効な入力" error="プルダウンより選択してください。" xr:uid="{A2ADFA8E-EBB0-4666-8903-B07D7ECA6B50}">
          <x14:formula1>
            <xm:f>※編集不可※選択項目!$G$4:$G$4</xm:f>
          </x14:formula1>
          <xm:sqref>L13:L312</xm:sqref>
        </x14:dataValidation>
        <x14:dataValidation type="list" allowBlank="1" showInputMessage="1" showErrorMessage="1" errorTitle="無効な入力" error="プルダウンより選択してください。" xr:uid="{1FDC8C15-FD7D-4AEB-8A6F-F0819A0F9C7A}">
          <x14:formula1>
            <xm:f>※編集不可※選択項目!$D$4:$D$5</xm:f>
          </x14:formula1>
          <xm:sqref>I13:I312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C2A81-8BDA-47CB-BDC0-57F705B0F91F}">
  <sheetPr codeName="Sheet3">
    <pageSetUpPr fitToPage="1"/>
  </sheetPr>
  <dimension ref="A1:K18"/>
  <sheetViews>
    <sheetView showGridLines="0" view="pageBreakPreview" zoomScaleNormal="100" zoomScaleSheetLayoutView="100" workbookViewId="0"/>
  </sheetViews>
  <sheetFormatPr defaultColWidth="9" defaultRowHeight="16.5" x14ac:dyDescent="0.15"/>
  <cols>
    <col min="1" max="1" width="4.375" style="114" customWidth="1"/>
    <col min="2" max="2" width="6.5" style="114" customWidth="1"/>
    <col min="3" max="4" width="26" style="114" customWidth="1"/>
    <col min="5" max="7" width="8" style="114" customWidth="1"/>
    <col min="8" max="16384" width="9" style="114"/>
  </cols>
  <sheetData>
    <row r="1" spans="1:11" x14ac:dyDescent="0.15">
      <c r="A1" s="198"/>
      <c r="B1" s="198"/>
      <c r="C1" s="198"/>
      <c r="D1" s="198"/>
      <c r="E1" s="198"/>
      <c r="F1" s="198"/>
      <c r="G1" s="198"/>
      <c r="H1" s="198"/>
      <c r="I1" s="198"/>
      <c r="J1" s="198"/>
      <c r="K1" s="198"/>
    </row>
    <row r="2" spans="1:11" x14ac:dyDescent="0.15">
      <c r="A2" s="198"/>
      <c r="B2" s="198"/>
      <c r="C2" s="198"/>
      <c r="D2" s="198"/>
      <c r="E2" s="198"/>
      <c r="F2" s="198"/>
      <c r="G2" s="198"/>
      <c r="H2" s="198"/>
      <c r="I2" s="198"/>
      <c r="J2" s="198"/>
      <c r="K2" s="198"/>
    </row>
    <row r="3" spans="1:11" x14ac:dyDescent="0.15">
      <c r="A3" s="198"/>
      <c r="B3" s="198"/>
      <c r="C3" s="198"/>
      <c r="D3" s="198"/>
      <c r="E3" s="198"/>
      <c r="F3" s="198"/>
      <c r="G3" s="198"/>
      <c r="H3" s="198"/>
      <c r="I3" s="198"/>
      <c r="J3" s="198"/>
      <c r="K3" s="198"/>
    </row>
    <row r="4" spans="1:11" x14ac:dyDescent="0.15">
      <c r="A4" s="198"/>
      <c r="B4" s="199" t="s">
        <v>240</v>
      </c>
      <c r="C4" s="198"/>
      <c r="D4" s="198"/>
      <c r="E4" s="198"/>
      <c r="F4" s="198"/>
      <c r="G4" s="198"/>
      <c r="H4" s="198"/>
      <c r="I4" s="198"/>
      <c r="J4" s="198"/>
      <c r="K4" s="198"/>
    </row>
    <row r="5" spans="1:11" x14ac:dyDescent="0.15">
      <c r="A5" s="198"/>
      <c r="B5" s="198"/>
      <c r="C5" s="115"/>
      <c r="D5" s="115"/>
      <c r="E5" s="198"/>
      <c r="F5" s="198"/>
      <c r="G5" s="198"/>
      <c r="H5" s="198"/>
      <c r="I5" s="198"/>
      <c r="J5" s="198"/>
      <c r="K5" s="198"/>
    </row>
    <row r="6" spans="1:11" ht="29.25" customHeight="1" x14ac:dyDescent="0.15">
      <c r="A6" s="198"/>
      <c r="B6" s="200"/>
      <c r="C6" s="300"/>
      <c r="D6" s="300"/>
      <c r="E6" s="300"/>
      <c r="F6" s="300"/>
      <c r="G6" s="300"/>
      <c r="H6" s="198"/>
      <c r="I6" s="198"/>
      <c r="J6" s="198"/>
      <c r="K6" s="198"/>
    </row>
    <row r="7" spans="1:11" ht="46.5" customHeight="1" x14ac:dyDescent="0.15">
      <c r="A7" s="198"/>
      <c r="B7" s="200"/>
      <c r="C7" s="301"/>
      <c r="D7" s="301"/>
      <c r="E7" s="301"/>
      <c r="F7" s="301"/>
      <c r="G7" s="301"/>
      <c r="H7" s="198"/>
      <c r="I7" s="198"/>
      <c r="J7" s="198"/>
      <c r="K7" s="198"/>
    </row>
    <row r="8" spans="1:11" ht="46.5" customHeight="1" x14ac:dyDescent="0.15">
      <c r="A8" s="198"/>
      <c r="B8" s="201"/>
      <c r="C8" s="302"/>
      <c r="D8" s="302"/>
      <c r="E8" s="302"/>
      <c r="F8" s="302"/>
      <c r="G8" s="302"/>
      <c r="H8" s="198"/>
      <c r="I8" s="198"/>
      <c r="J8" s="198"/>
      <c r="K8" s="198"/>
    </row>
    <row r="9" spans="1:11" x14ac:dyDescent="0.15">
      <c r="A9" s="198"/>
      <c r="B9" s="198"/>
      <c r="C9" s="198"/>
      <c r="D9" s="198"/>
      <c r="E9" s="198"/>
      <c r="F9" s="198"/>
      <c r="G9" s="198"/>
      <c r="H9" s="198"/>
      <c r="I9" s="198"/>
      <c r="J9" s="198"/>
      <c r="K9" s="198"/>
    </row>
    <row r="10" spans="1:11" x14ac:dyDescent="0.15">
      <c r="A10" s="198"/>
      <c r="B10" s="202" t="s">
        <v>338</v>
      </c>
      <c r="C10" s="203"/>
      <c r="D10" s="198"/>
      <c r="E10" s="198"/>
      <c r="F10" s="198"/>
      <c r="G10" s="198"/>
      <c r="H10" s="198"/>
      <c r="I10" s="198"/>
      <c r="J10" s="198"/>
      <c r="K10" s="198"/>
    </row>
    <row r="11" spans="1:11" x14ac:dyDescent="0.15">
      <c r="A11" s="198"/>
      <c r="B11" s="204" t="s">
        <v>339</v>
      </c>
      <c r="C11" s="203" t="s">
        <v>341</v>
      </c>
      <c r="D11" s="198"/>
      <c r="E11" s="198"/>
      <c r="F11" s="198"/>
      <c r="G11" s="198"/>
      <c r="H11" s="198"/>
      <c r="I11" s="198"/>
      <c r="J11" s="198"/>
      <c r="K11" s="198"/>
    </row>
    <row r="12" spans="1:11" x14ac:dyDescent="0.15">
      <c r="A12" s="198"/>
      <c r="B12" s="203"/>
      <c r="C12" s="203" t="s">
        <v>340</v>
      </c>
      <c r="D12" s="198"/>
      <c r="E12" s="198"/>
      <c r="F12" s="198"/>
      <c r="G12" s="198"/>
      <c r="H12" s="198"/>
      <c r="I12" s="198"/>
      <c r="J12" s="198"/>
      <c r="K12" s="198"/>
    </row>
    <row r="13" spans="1:11" x14ac:dyDescent="0.15">
      <c r="A13" s="198"/>
      <c r="B13" s="198"/>
      <c r="C13" s="198"/>
      <c r="D13" s="198"/>
      <c r="E13" s="198"/>
      <c r="F13" s="198"/>
      <c r="G13" s="198"/>
      <c r="H13" s="198"/>
      <c r="I13" s="198"/>
      <c r="J13" s="198"/>
      <c r="K13" s="198"/>
    </row>
    <row r="14" spans="1:11" x14ac:dyDescent="0.15">
      <c r="A14" s="198"/>
      <c r="B14" s="116" t="s">
        <v>241</v>
      </c>
      <c r="C14" s="198"/>
      <c r="D14" s="198"/>
      <c r="E14" s="198"/>
      <c r="F14" s="198"/>
      <c r="G14" s="198"/>
      <c r="H14" s="198"/>
      <c r="I14" s="198"/>
      <c r="J14" s="198"/>
      <c r="K14" s="198"/>
    </row>
    <row r="15" spans="1:11" x14ac:dyDescent="0.15">
      <c r="A15" s="198"/>
      <c r="B15" s="198"/>
      <c r="C15" s="198"/>
      <c r="D15" s="198"/>
      <c r="E15" s="198"/>
      <c r="F15" s="198"/>
      <c r="G15" s="198"/>
      <c r="H15" s="198"/>
      <c r="I15" s="198"/>
      <c r="J15" s="198"/>
      <c r="K15" s="198"/>
    </row>
    <row r="18" spans="2:2" x14ac:dyDescent="0.15">
      <c r="B18" s="117"/>
    </row>
  </sheetData>
  <sheetProtection algorithmName="SHA-512" hashValue="Kn4JUD+MMOIMdEPYSREKwod5lrfmlUUrqkqvywRE+an8+qTl8NCgSqM8czWJu2LrLVdZEEs/gSUj2AyblHRLtA==" saltValue="6/t3zLmOjqYiWYfUYxa40A==" spinCount="100000" sheet="1" objects="1" scenarios="1" selectLockedCells="1" selectUnlockedCells="1"/>
  <mergeCells count="3">
    <mergeCell ref="C6:G6"/>
    <mergeCell ref="C7:G7"/>
    <mergeCell ref="C8:G8"/>
  </mergeCells>
  <phoneticPr fontId="18"/>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0F5CE-540B-4EED-890E-28962C528964}">
  <sheetPr codeName="Sheet4"/>
  <dimension ref="J1:T1"/>
  <sheetViews>
    <sheetView showGridLines="0" view="pageBreakPreview" zoomScaleNormal="100" zoomScaleSheetLayoutView="100" workbookViewId="0"/>
  </sheetViews>
  <sheetFormatPr defaultRowHeight="13.5" x14ac:dyDescent="0.15"/>
  <sheetData>
    <row r="1" spans="10:20" ht="18.75" x14ac:dyDescent="0.15">
      <c r="J1" s="138" t="s">
        <v>245</v>
      </c>
      <c r="T1" s="138" t="s">
        <v>246</v>
      </c>
    </row>
  </sheetData>
  <sheetProtection algorithmName="SHA-512" hashValue="68udJGwliicgd9umOAvEb5eNfIb2am9QcpotDN4a/aEQEfC8gVMdOAKt9I2NRAkYkXebS9AqqJbWGExewM7IBQ==" saltValue="t2uJS7ZyU50EFtAcdOI4yw==" spinCount="100000" sheet="1" objects="1" scenarios="1" selectLockedCells="1" selectUnlockedCells="1"/>
  <phoneticPr fontId="18"/>
  <pageMargins left="0.7" right="0.7" top="0.75" bottom="0.75" header="0.3" footer="0.3"/>
  <pageSetup paperSize="9" scale="89" orientation="portrait" r:id="rId1"/>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F6B51-08C8-46D3-AB99-DE935ED8A18A}">
  <sheetPr codeName="Sheet5"/>
  <dimension ref="A1:B27"/>
  <sheetViews>
    <sheetView showGridLines="0" view="pageBreakPreview" zoomScale="85" zoomScaleNormal="100" zoomScaleSheetLayoutView="85" workbookViewId="0"/>
  </sheetViews>
  <sheetFormatPr defaultColWidth="9" defaultRowHeight="13.5" x14ac:dyDescent="0.15"/>
  <cols>
    <col min="1" max="1" width="13.5" style="162" customWidth="1"/>
    <col min="2" max="2" width="86.875" style="162" customWidth="1"/>
    <col min="3" max="16384" width="9" style="162"/>
  </cols>
  <sheetData>
    <row r="1" spans="1:2" ht="30" customHeight="1" x14ac:dyDescent="0.15">
      <c r="A1" s="166" t="s">
        <v>46</v>
      </c>
    </row>
    <row r="2" spans="1:2" ht="22.5" customHeight="1" x14ac:dyDescent="0.15">
      <c r="A2" s="165" t="s">
        <v>51</v>
      </c>
      <c r="B2" s="197" t="s">
        <v>300</v>
      </c>
    </row>
    <row r="3" spans="1:2" ht="22.5" customHeight="1" x14ac:dyDescent="0.15">
      <c r="A3" s="165" t="s">
        <v>47</v>
      </c>
      <c r="B3" s="164" t="s">
        <v>330</v>
      </c>
    </row>
    <row r="4" spans="1:2" ht="19.5" customHeight="1" x14ac:dyDescent="0.15">
      <c r="A4" s="303" t="s">
        <v>52</v>
      </c>
      <c r="B4" s="306" t="s">
        <v>331</v>
      </c>
    </row>
    <row r="5" spans="1:2" ht="19.5" customHeight="1" x14ac:dyDescent="0.15">
      <c r="A5" s="304"/>
      <c r="B5" s="307"/>
    </row>
    <row r="6" spans="1:2" ht="19.5" customHeight="1" x14ac:dyDescent="0.15">
      <c r="A6" s="304"/>
      <c r="B6" s="307"/>
    </row>
    <row r="7" spans="1:2" ht="19.5" customHeight="1" x14ac:dyDescent="0.15">
      <c r="A7" s="304"/>
      <c r="B7" s="307"/>
    </row>
    <row r="8" spans="1:2" ht="19.5" customHeight="1" x14ac:dyDescent="0.15">
      <c r="A8" s="304"/>
      <c r="B8" s="307"/>
    </row>
    <row r="9" spans="1:2" ht="19.5" customHeight="1" x14ac:dyDescent="0.15">
      <c r="A9" s="304"/>
      <c r="B9" s="307"/>
    </row>
    <row r="10" spans="1:2" ht="19.5" customHeight="1" x14ac:dyDescent="0.15">
      <c r="A10" s="304"/>
      <c r="B10" s="307"/>
    </row>
    <row r="11" spans="1:2" ht="19.5" customHeight="1" x14ac:dyDescent="0.15">
      <c r="A11" s="304"/>
      <c r="B11" s="307"/>
    </row>
    <row r="12" spans="1:2" ht="19.5" customHeight="1" x14ac:dyDescent="0.15">
      <c r="A12" s="304"/>
      <c r="B12" s="307"/>
    </row>
    <row r="13" spans="1:2" ht="19.5" customHeight="1" x14ac:dyDescent="0.15">
      <c r="A13" s="304"/>
      <c r="B13" s="307"/>
    </row>
    <row r="14" spans="1:2" ht="19.5" customHeight="1" x14ac:dyDescent="0.15">
      <c r="A14" s="304"/>
      <c r="B14" s="307"/>
    </row>
    <row r="15" spans="1:2" ht="19.5" customHeight="1" x14ac:dyDescent="0.15">
      <c r="A15" s="304"/>
      <c r="B15" s="307"/>
    </row>
    <row r="16" spans="1:2" ht="19.5" customHeight="1" x14ac:dyDescent="0.15">
      <c r="A16" s="304"/>
      <c r="B16" s="307"/>
    </row>
    <row r="17" spans="1:2" ht="19.5" customHeight="1" x14ac:dyDescent="0.15">
      <c r="A17" s="304"/>
      <c r="B17" s="307"/>
    </row>
    <row r="18" spans="1:2" ht="19.5" customHeight="1" x14ac:dyDescent="0.15">
      <c r="A18" s="304"/>
      <c r="B18" s="307"/>
    </row>
    <row r="19" spans="1:2" ht="19.5" customHeight="1" x14ac:dyDescent="0.15">
      <c r="A19" s="304"/>
      <c r="B19" s="307"/>
    </row>
    <row r="20" spans="1:2" ht="19.5" customHeight="1" x14ac:dyDescent="0.15">
      <c r="A20" s="304"/>
      <c r="B20" s="307"/>
    </row>
    <row r="21" spans="1:2" ht="19.5" customHeight="1" x14ac:dyDescent="0.15">
      <c r="A21" s="304"/>
      <c r="B21" s="307"/>
    </row>
    <row r="22" spans="1:2" ht="19.5" customHeight="1" x14ac:dyDescent="0.15">
      <c r="A22" s="304"/>
      <c r="B22" s="307"/>
    </row>
    <row r="23" spans="1:2" ht="19.5" customHeight="1" x14ac:dyDescent="0.15">
      <c r="A23" s="304"/>
      <c r="B23" s="307"/>
    </row>
    <row r="24" spans="1:2" ht="19.5" customHeight="1" x14ac:dyDescent="0.15">
      <c r="A24" s="304"/>
      <c r="B24" s="307"/>
    </row>
    <row r="25" spans="1:2" ht="19.5" customHeight="1" x14ac:dyDescent="0.15">
      <c r="A25" s="304"/>
      <c r="B25" s="307"/>
    </row>
    <row r="26" spans="1:2" ht="19.5" customHeight="1" x14ac:dyDescent="0.15">
      <c r="A26" s="304"/>
      <c r="B26" s="307"/>
    </row>
    <row r="27" spans="1:2" ht="19.5" customHeight="1" x14ac:dyDescent="0.15">
      <c r="A27" s="305"/>
      <c r="B27" s="308"/>
    </row>
  </sheetData>
  <sheetProtection algorithmName="SHA-512" hashValue="z9AY9NV4W/YcH+Krgz7qFKnoolKFj72uFp3EzrtssOmhV23h/MCqLbFg9GMSrh3+KTmZI4LraBDvIsFSSejDJw==" saltValue="+wdD3qGnavBp4n2qbOrpNg==" spinCount="100000" sheet="1" objects="1" scenarios="1"/>
  <mergeCells count="2">
    <mergeCell ref="A4:A27"/>
    <mergeCell ref="B4:B27"/>
  </mergeCells>
  <phoneticPr fontId="18"/>
  <hyperlinks>
    <hyperlink ref="B2" r:id="rId1" display="st-kataban@sii.or.jp" xr:uid="{E72B9D7A-5C4C-4F37-81CD-FFA2F22B067C}"/>
  </hyperlinks>
  <pageMargins left="0.7" right="0.7" top="0.75" bottom="0.75" header="0.3" footer="0.3"/>
  <pageSetup paperSize="9" scale="74"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49CE3-EDBE-4436-AC53-F51A05CF6F6C}">
  <sheetPr codeName="Sheet6">
    <tabColor theme="0" tint="-0.249977111117893"/>
  </sheetPr>
  <dimension ref="B1:J86"/>
  <sheetViews>
    <sheetView workbookViewId="0"/>
  </sheetViews>
  <sheetFormatPr defaultRowHeight="13.5" x14ac:dyDescent="0.15"/>
  <cols>
    <col min="2" max="2" width="14" bestFit="1" customWidth="1"/>
    <col min="3" max="3" width="14.125" bestFit="1" customWidth="1"/>
    <col min="4" max="4" width="15.5" bestFit="1" customWidth="1"/>
    <col min="5" max="5" width="30.875" bestFit="1" customWidth="1"/>
    <col min="6" max="6" width="13.375" bestFit="1" customWidth="1"/>
    <col min="7" max="7" width="10.5" bestFit="1" customWidth="1"/>
    <col min="8" max="8" width="12.125" bestFit="1" customWidth="1"/>
    <col min="9" max="9" width="14.125" bestFit="1" customWidth="1"/>
    <col min="10" max="10" width="3" bestFit="1" customWidth="1"/>
  </cols>
  <sheetData>
    <row r="1" spans="2:10" ht="14.25" thickBot="1" x14ac:dyDescent="0.2"/>
    <row r="2" spans="2:10" ht="14.25" thickBot="1" x14ac:dyDescent="0.2">
      <c r="B2" s="106" t="s">
        <v>190</v>
      </c>
      <c r="C2" s="309" t="s">
        <v>189</v>
      </c>
      <c r="D2" s="309" t="s">
        <v>188</v>
      </c>
      <c r="E2" s="103" t="s">
        <v>187</v>
      </c>
      <c r="F2" s="101" t="s">
        <v>186</v>
      </c>
      <c r="G2" s="101" t="s">
        <v>69</v>
      </c>
      <c r="H2" s="101" t="s">
        <v>185</v>
      </c>
      <c r="I2" s="102" t="s">
        <v>133</v>
      </c>
      <c r="J2" s="101">
        <v>1</v>
      </c>
    </row>
    <row r="3" spans="2:10" ht="14.25" thickBot="1" x14ac:dyDescent="0.2">
      <c r="B3" s="99" t="s">
        <v>184</v>
      </c>
      <c r="C3" s="310"/>
      <c r="D3" s="310"/>
      <c r="E3" s="104" t="s">
        <v>118</v>
      </c>
      <c r="F3" s="101" t="s">
        <v>183</v>
      </c>
      <c r="G3" s="101" t="s">
        <v>69</v>
      </c>
      <c r="H3" s="101" t="s">
        <v>182</v>
      </c>
      <c r="I3" s="107" t="s">
        <v>70</v>
      </c>
      <c r="J3" s="101">
        <v>2</v>
      </c>
    </row>
    <row r="4" spans="2:10" ht="14.25" thickBot="1" x14ac:dyDescent="0.2">
      <c r="B4" s="98"/>
      <c r="C4" s="310"/>
      <c r="D4" s="310"/>
      <c r="E4" s="106" t="s">
        <v>181</v>
      </c>
      <c r="F4" s="312" t="s">
        <v>180</v>
      </c>
      <c r="G4" s="108" t="s">
        <v>116</v>
      </c>
      <c r="H4" s="312" t="s">
        <v>105</v>
      </c>
      <c r="I4" s="102" t="s">
        <v>179</v>
      </c>
      <c r="J4" s="101">
        <v>3</v>
      </c>
    </row>
    <row r="5" spans="2:10" ht="14.25" thickBot="1" x14ac:dyDescent="0.2">
      <c r="B5" s="98"/>
      <c r="C5" s="310"/>
      <c r="D5" s="310"/>
      <c r="E5" s="99" t="s">
        <v>178</v>
      </c>
      <c r="F5" s="313"/>
      <c r="G5" s="101" t="s">
        <v>123</v>
      </c>
      <c r="H5" s="313"/>
      <c r="I5" s="100" t="s">
        <v>107</v>
      </c>
      <c r="J5" s="101">
        <v>4</v>
      </c>
    </row>
    <row r="6" spans="2:10" ht="14.25" thickBot="1" x14ac:dyDescent="0.2">
      <c r="B6" s="98"/>
      <c r="C6" s="310"/>
      <c r="D6" s="310"/>
      <c r="E6" s="98"/>
      <c r="F6" s="314"/>
      <c r="G6" s="101" t="s">
        <v>122</v>
      </c>
      <c r="H6" s="313"/>
      <c r="I6" s="100" t="s">
        <v>70</v>
      </c>
      <c r="J6" s="101">
        <v>5</v>
      </c>
    </row>
    <row r="7" spans="2:10" ht="14.25" thickBot="1" x14ac:dyDescent="0.2">
      <c r="B7" s="98"/>
      <c r="C7" s="310"/>
      <c r="D7" s="310"/>
      <c r="E7" s="98"/>
      <c r="F7" s="312" t="s">
        <v>177</v>
      </c>
      <c r="G7" s="108" t="s">
        <v>116</v>
      </c>
      <c r="H7" s="313"/>
      <c r="I7" s="96"/>
      <c r="J7" s="101">
        <v>6</v>
      </c>
    </row>
    <row r="8" spans="2:10" ht="14.25" thickBot="1" x14ac:dyDescent="0.2">
      <c r="B8" s="98"/>
      <c r="C8" s="310"/>
      <c r="D8" s="310"/>
      <c r="E8" s="98"/>
      <c r="F8" s="313"/>
      <c r="G8" s="101" t="s">
        <v>123</v>
      </c>
      <c r="H8" s="313"/>
      <c r="I8" s="96"/>
      <c r="J8" s="101">
        <v>7</v>
      </c>
    </row>
    <row r="9" spans="2:10" ht="14.25" thickBot="1" x14ac:dyDescent="0.2">
      <c r="B9" s="98"/>
      <c r="C9" s="310"/>
      <c r="D9" s="310"/>
      <c r="E9" s="95"/>
      <c r="F9" s="314"/>
      <c r="G9" s="101" t="s">
        <v>122</v>
      </c>
      <c r="H9" s="314"/>
      <c r="I9" s="96"/>
      <c r="J9" s="101">
        <v>8</v>
      </c>
    </row>
    <row r="10" spans="2:10" ht="14.25" thickBot="1" x14ac:dyDescent="0.2">
      <c r="B10" s="98"/>
      <c r="C10" s="310"/>
      <c r="D10" s="310"/>
      <c r="E10" s="103" t="s">
        <v>176</v>
      </c>
      <c r="F10" s="312" t="s">
        <v>125</v>
      </c>
      <c r="G10" s="108" t="s">
        <v>116</v>
      </c>
      <c r="H10" s="312" t="s">
        <v>175</v>
      </c>
      <c r="I10" s="96"/>
      <c r="J10" s="101">
        <v>9</v>
      </c>
    </row>
    <row r="11" spans="2:10" ht="14.25" thickBot="1" x14ac:dyDescent="0.2">
      <c r="B11" s="98"/>
      <c r="C11" s="310"/>
      <c r="D11" s="310"/>
      <c r="E11" s="99" t="s">
        <v>174</v>
      </c>
      <c r="F11" s="313"/>
      <c r="G11" s="101" t="s">
        <v>123</v>
      </c>
      <c r="H11" s="313"/>
      <c r="I11" s="96"/>
      <c r="J11" s="101">
        <v>10</v>
      </c>
    </row>
    <row r="12" spans="2:10" ht="14.25" thickBot="1" x14ac:dyDescent="0.2">
      <c r="B12" s="98"/>
      <c r="C12" s="310"/>
      <c r="D12" s="310"/>
      <c r="E12" s="98"/>
      <c r="F12" s="314"/>
      <c r="G12" s="101" t="s">
        <v>122</v>
      </c>
      <c r="H12" s="314"/>
      <c r="I12" s="96"/>
      <c r="J12" s="101">
        <v>11</v>
      </c>
    </row>
    <row r="13" spans="2:10" ht="14.25" thickBot="1" x14ac:dyDescent="0.2">
      <c r="B13" s="98"/>
      <c r="C13" s="310"/>
      <c r="D13" s="310"/>
      <c r="E13" s="98"/>
      <c r="F13" s="312" t="s">
        <v>117</v>
      </c>
      <c r="G13" s="108" t="s">
        <v>116</v>
      </c>
      <c r="H13" s="101" t="s">
        <v>173</v>
      </c>
      <c r="I13" s="96"/>
      <c r="J13" s="101">
        <v>12</v>
      </c>
    </row>
    <row r="14" spans="2:10" ht="14.25" thickBot="1" x14ac:dyDescent="0.2">
      <c r="B14" s="98"/>
      <c r="C14" s="310"/>
      <c r="D14" s="310"/>
      <c r="E14" s="98"/>
      <c r="F14" s="313"/>
      <c r="G14" s="101" t="s">
        <v>123</v>
      </c>
      <c r="H14" s="312" t="s">
        <v>172</v>
      </c>
      <c r="I14" s="96"/>
      <c r="J14" s="101">
        <v>13</v>
      </c>
    </row>
    <row r="15" spans="2:10" ht="14.25" thickBot="1" x14ac:dyDescent="0.2">
      <c r="B15" s="98"/>
      <c r="C15" s="310"/>
      <c r="D15" s="311"/>
      <c r="E15" s="95"/>
      <c r="F15" s="314"/>
      <c r="G15" s="101" t="s">
        <v>122</v>
      </c>
      <c r="H15" s="314"/>
      <c r="I15" s="94"/>
      <c r="J15" s="101">
        <v>14</v>
      </c>
    </row>
    <row r="16" spans="2:10" ht="14.25" thickBot="1" x14ac:dyDescent="0.2">
      <c r="B16" s="98"/>
      <c r="C16" s="310"/>
      <c r="D16" s="309" t="s">
        <v>88</v>
      </c>
      <c r="E16" s="315" t="s">
        <v>171</v>
      </c>
      <c r="F16" s="309" t="s">
        <v>170</v>
      </c>
      <c r="G16" s="108" t="s">
        <v>162</v>
      </c>
      <c r="H16" s="312" t="s">
        <v>169</v>
      </c>
      <c r="I16" s="102" t="s">
        <v>86</v>
      </c>
      <c r="J16" s="101">
        <v>15</v>
      </c>
    </row>
    <row r="17" spans="2:10" ht="14.25" thickBot="1" x14ac:dyDescent="0.2">
      <c r="B17" s="98"/>
      <c r="C17" s="310"/>
      <c r="D17" s="310"/>
      <c r="E17" s="316"/>
      <c r="F17" s="311"/>
      <c r="G17" s="101" t="s">
        <v>168</v>
      </c>
      <c r="H17" s="314"/>
      <c r="I17" s="100" t="s">
        <v>167</v>
      </c>
      <c r="J17" s="101">
        <v>16</v>
      </c>
    </row>
    <row r="18" spans="2:10" ht="24.75" thickBot="1" x14ac:dyDescent="0.2">
      <c r="B18" s="98"/>
      <c r="C18" s="310"/>
      <c r="D18" s="310"/>
      <c r="E18" s="316"/>
      <c r="F18" s="309" t="s">
        <v>166</v>
      </c>
      <c r="G18" s="102" t="s">
        <v>162</v>
      </c>
      <c r="H18" s="97" t="s">
        <v>191</v>
      </c>
      <c r="I18" s="100" t="s">
        <v>70</v>
      </c>
      <c r="J18" s="110">
        <v>17</v>
      </c>
    </row>
    <row r="19" spans="2:10" ht="14.25" thickBot="1" x14ac:dyDescent="0.2">
      <c r="B19" s="98"/>
      <c r="C19" s="310"/>
      <c r="D19" s="310"/>
      <c r="E19" s="316"/>
      <c r="F19" s="310"/>
      <c r="G19" s="101" t="s">
        <v>165</v>
      </c>
      <c r="H19" s="312" t="s">
        <v>155</v>
      </c>
      <c r="I19" s="96"/>
      <c r="J19" s="101">
        <v>18</v>
      </c>
    </row>
    <row r="20" spans="2:10" ht="14.25" thickBot="1" x14ac:dyDescent="0.2">
      <c r="B20" s="98"/>
      <c r="C20" s="310"/>
      <c r="D20" s="310"/>
      <c r="E20" s="316"/>
      <c r="F20" s="311"/>
      <c r="G20" s="101" t="s">
        <v>164</v>
      </c>
      <c r="H20" s="314"/>
      <c r="I20" s="96"/>
      <c r="J20" s="101">
        <v>19</v>
      </c>
    </row>
    <row r="21" spans="2:10" ht="14.25" thickBot="1" x14ac:dyDescent="0.2">
      <c r="B21" s="98"/>
      <c r="C21" s="310"/>
      <c r="D21" s="310"/>
      <c r="E21" s="316"/>
      <c r="F21" s="309" t="s">
        <v>163</v>
      </c>
      <c r="G21" s="108" t="s">
        <v>162</v>
      </c>
      <c r="H21" s="312" t="s">
        <v>155</v>
      </c>
      <c r="I21" s="96"/>
      <c r="J21" s="101">
        <v>20</v>
      </c>
    </row>
    <row r="22" spans="2:10" ht="14.25" thickBot="1" x14ac:dyDescent="0.2">
      <c r="B22" s="98"/>
      <c r="C22" s="310"/>
      <c r="D22" s="310"/>
      <c r="E22" s="316"/>
      <c r="F22" s="310"/>
      <c r="G22" s="101" t="s">
        <v>161</v>
      </c>
      <c r="H22" s="313"/>
      <c r="I22" s="96"/>
      <c r="J22" s="101">
        <v>21</v>
      </c>
    </row>
    <row r="23" spans="2:10" ht="14.25" thickBot="1" x14ac:dyDescent="0.2">
      <c r="B23" s="98"/>
      <c r="C23" s="310"/>
      <c r="D23" s="310"/>
      <c r="E23" s="316"/>
      <c r="F23" s="311"/>
      <c r="G23" s="101" t="s">
        <v>156</v>
      </c>
      <c r="H23" s="314"/>
      <c r="I23" s="96"/>
      <c r="J23" s="101">
        <v>22</v>
      </c>
    </row>
    <row r="24" spans="2:10" ht="14.25" thickBot="1" x14ac:dyDescent="0.2">
      <c r="B24" s="98"/>
      <c r="C24" s="310"/>
      <c r="D24" s="310"/>
      <c r="E24" s="316"/>
      <c r="F24" s="309" t="s">
        <v>160</v>
      </c>
      <c r="G24" s="108" t="s">
        <v>159</v>
      </c>
      <c r="H24" s="101" t="s">
        <v>155</v>
      </c>
      <c r="I24" s="96"/>
      <c r="J24" s="101">
        <v>23</v>
      </c>
    </row>
    <row r="25" spans="2:10" ht="14.25" thickBot="1" x14ac:dyDescent="0.2">
      <c r="B25" s="98"/>
      <c r="C25" s="310"/>
      <c r="D25" s="310"/>
      <c r="E25" s="316"/>
      <c r="F25" s="310"/>
      <c r="G25" s="101" t="s">
        <v>158</v>
      </c>
      <c r="H25" s="101" t="s">
        <v>157</v>
      </c>
      <c r="I25" s="96"/>
      <c r="J25" s="101">
        <v>24</v>
      </c>
    </row>
    <row r="26" spans="2:10" ht="14.25" thickBot="1" x14ac:dyDescent="0.2">
      <c r="B26" s="98"/>
      <c r="C26" s="311"/>
      <c r="D26" s="311"/>
      <c r="E26" s="317"/>
      <c r="F26" s="311"/>
      <c r="G26" s="101" t="s">
        <v>156</v>
      </c>
      <c r="H26" s="101" t="s">
        <v>155</v>
      </c>
      <c r="I26" s="94"/>
      <c r="J26" s="101">
        <v>25</v>
      </c>
    </row>
    <row r="27" spans="2:10" ht="14.25" thickBot="1" x14ac:dyDescent="0.2">
      <c r="B27" s="98"/>
      <c r="C27" s="102" t="s">
        <v>154</v>
      </c>
      <c r="D27" s="309" t="s">
        <v>153</v>
      </c>
      <c r="E27" s="103" t="s">
        <v>152</v>
      </c>
      <c r="F27" s="101" t="s">
        <v>142</v>
      </c>
      <c r="G27" s="101" t="s">
        <v>69</v>
      </c>
      <c r="H27" s="101" t="s">
        <v>141</v>
      </c>
      <c r="I27" s="102" t="s">
        <v>151</v>
      </c>
      <c r="J27" s="101">
        <v>26</v>
      </c>
    </row>
    <row r="28" spans="2:10" ht="14.25" thickBot="1" x14ac:dyDescent="0.2">
      <c r="B28" s="98"/>
      <c r="C28" s="100" t="s">
        <v>150</v>
      </c>
      <c r="D28" s="310"/>
      <c r="E28" s="109" t="s">
        <v>149</v>
      </c>
      <c r="F28" s="97" t="s">
        <v>192</v>
      </c>
      <c r="G28" s="97" t="s">
        <v>69</v>
      </c>
      <c r="H28" s="312" t="s">
        <v>148</v>
      </c>
      <c r="I28" s="100" t="s">
        <v>70</v>
      </c>
      <c r="J28" s="110">
        <v>27</v>
      </c>
    </row>
    <row r="29" spans="2:10" ht="14.25" thickBot="1" x14ac:dyDescent="0.2">
      <c r="B29" s="98"/>
      <c r="C29" s="96"/>
      <c r="D29" s="310"/>
      <c r="E29" s="95"/>
      <c r="F29" s="101" t="s">
        <v>138</v>
      </c>
      <c r="G29" s="101" t="s">
        <v>69</v>
      </c>
      <c r="H29" s="314"/>
      <c r="I29" s="96"/>
      <c r="J29" s="101">
        <v>28</v>
      </c>
    </row>
    <row r="30" spans="2:10" ht="14.25" thickBot="1" x14ac:dyDescent="0.2">
      <c r="B30" s="98"/>
      <c r="C30" s="96"/>
      <c r="D30" s="310"/>
      <c r="E30" s="103" t="s">
        <v>147</v>
      </c>
      <c r="F30" s="101" t="s">
        <v>142</v>
      </c>
      <c r="G30" s="101" t="s">
        <v>69</v>
      </c>
      <c r="H30" s="101" t="s">
        <v>146</v>
      </c>
      <c r="I30" s="96"/>
      <c r="J30" s="101">
        <v>29</v>
      </c>
    </row>
    <row r="31" spans="2:10" ht="14.25" thickBot="1" x14ac:dyDescent="0.2">
      <c r="B31" s="98"/>
      <c r="C31" s="96"/>
      <c r="D31" s="310"/>
      <c r="E31" s="109" t="s">
        <v>140</v>
      </c>
      <c r="F31" s="97" t="s">
        <v>192</v>
      </c>
      <c r="G31" s="97" t="s">
        <v>69</v>
      </c>
      <c r="H31" s="97" t="s">
        <v>145</v>
      </c>
      <c r="I31" s="96"/>
      <c r="J31" s="110">
        <v>30</v>
      </c>
    </row>
    <row r="32" spans="2:10" ht="14.25" thickBot="1" x14ac:dyDescent="0.2">
      <c r="B32" s="98"/>
      <c r="C32" s="96"/>
      <c r="D32" s="310"/>
      <c r="E32" s="95"/>
      <c r="F32" s="101" t="s">
        <v>138</v>
      </c>
      <c r="G32" s="101" t="s">
        <v>69</v>
      </c>
      <c r="H32" s="101" t="s">
        <v>144</v>
      </c>
      <c r="I32" s="96"/>
      <c r="J32" s="101">
        <v>31</v>
      </c>
    </row>
    <row r="33" spans="2:10" ht="14.25" thickBot="1" x14ac:dyDescent="0.2">
      <c r="B33" s="98"/>
      <c r="C33" s="96"/>
      <c r="D33" s="310"/>
      <c r="E33" s="103" t="s">
        <v>143</v>
      </c>
      <c r="F33" s="101" t="s">
        <v>142</v>
      </c>
      <c r="G33" s="101" t="s">
        <v>69</v>
      </c>
      <c r="H33" s="101" t="s">
        <v>141</v>
      </c>
      <c r="I33" s="96"/>
      <c r="J33" s="101">
        <v>32</v>
      </c>
    </row>
    <row r="34" spans="2:10" ht="14.25" thickBot="1" x14ac:dyDescent="0.2">
      <c r="B34" s="98"/>
      <c r="C34" s="96"/>
      <c r="D34" s="310"/>
      <c r="E34" s="109" t="s">
        <v>140</v>
      </c>
      <c r="F34" s="97" t="s">
        <v>192</v>
      </c>
      <c r="G34" s="97" t="s">
        <v>69</v>
      </c>
      <c r="H34" s="97" t="s">
        <v>139</v>
      </c>
      <c r="I34" s="96"/>
      <c r="J34" s="110">
        <v>33</v>
      </c>
    </row>
    <row r="35" spans="2:10" ht="14.25" thickBot="1" x14ac:dyDescent="0.2">
      <c r="B35" s="98"/>
      <c r="C35" s="96"/>
      <c r="D35" s="311"/>
      <c r="E35" s="95"/>
      <c r="F35" s="101" t="s">
        <v>138</v>
      </c>
      <c r="G35" s="101" t="s">
        <v>69</v>
      </c>
      <c r="H35" s="101" t="s">
        <v>137</v>
      </c>
      <c r="I35" s="94"/>
      <c r="J35" s="101">
        <v>34</v>
      </c>
    </row>
    <row r="36" spans="2:10" ht="14.25" thickBot="1" x14ac:dyDescent="0.2">
      <c r="B36" s="98"/>
      <c r="C36" s="96"/>
      <c r="D36" s="309" t="s">
        <v>136</v>
      </c>
      <c r="E36" s="103" t="s">
        <v>135</v>
      </c>
      <c r="F36" s="312" t="s">
        <v>134</v>
      </c>
      <c r="G36" s="108" t="s">
        <v>97</v>
      </c>
      <c r="H36" s="101" t="s">
        <v>124</v>
      </c>
      <c r="I36" s="102" t="s">
        <v>133</v>
      </c>
      <c r="J36" s="101">
        <v>35</v>
      </c>
    </row>
    <row r="37" spans="2:10" ht="14.25" thickBot="1" x14ac:dyDescent="0.2">
      <c r="B37" s="98"/>
      <c r="C37" s="96"/>
      <c r="D37" s="310"/>
      <c r="E37" s="99" t="s">
        <v>118</v>
      </c>
      <c r="F37" s="313"/>
      <c r="G37" s="108" t="s">
        <v>132</v>
      </c>
      <c r="H37" s="312" t="s">
        <v>131</v>
      </c>
      <c r="I37" s="100" t="s">
        <v>107</v>
      </c>
      <c r="J37" s="101">
        <v>36</v>
      </c>
    </row>
    <row r="38" spans="2:10" ht="14.25" thickBot="1" x14ac:dyDescent="0.2">
      <c r="B38" s="98"/>
      <c r="C38" s="96"/>
      <c r="D38" s="310"/>
      <c r="E38" s="98"/>
      <c r="F38" s="314"/>
      <c r="G38" s="108" t="s">
        <v>130</v>
      </c>
      <c r="H38" s="314"/>
      <c r="I38" s="100" t="s">
        <v>70</v>
      </c>
      <c r="J38" s="101">
        <v>37</v>
      </c>
    </row>
    <row r="39" spans="2:10" ht="14.25" thickBot="1" x14ac:dyDescent="0.2">
      <c r="B39" s="98"/>
      <c r="C39" s="96"/>
      <c r="D39" s="310"/>
      <c r="E39" s="98"/>
      <c r="F39" s="312" t="s">
        <v>129</v>
      </c>
      <c r="G39" s="108" t="s">
        <v>97</v>
      </c>
      <c r="H39" s="101" t="s">
        <v>124</v>
      </c>
      <c r="I39" s="96"/>
      <c r="J39" s="101">
        <v>38</v>
      </c>
    </row>
    <row r="40" spans="2:10" ht="14.25" thickBot="1" x14ac:dyDescent="0.2">
      <c r="B40" s="98"/>
      <c r="C40" s="96"/>
      <c r="D40" s="310"/>
      <c r="E40" s="95"/>
      <c r="F40" s="314"/>
      <c r="G40" s="108" t="s">
        <v>128</v>
      </c>
      <c r="H40" s="101" t="s">
        <v>127</v>
      </c>
      <c r="I40" s="96"/>
      <c r="J40" s="101">
        <v>39</v>
      </c>
    </row>
    <row r="41" spans="2:10" ht="14.25" thickBot="1" x14ac:dyDescent="0.2">
      <c r="B41" s="98"/>
      <c r="C41" s="96"/>
      <c r="D41" s="310"/>
      <c r="E41" s="103" t="s">
        <v>126</v>
      </c>
      <c r="F41" s="312" t="s">
        <v>125</v>
      </c>
      <c r="G41" s="108" t="s">
        <v>116</v>
      </c>
      <c r="H41" s="312" t="s">
        <v>124</v>
      </c>
      <c r="I41" s="96"/>
      <c r="J41" s="101">
        <v>40</v>
      </c>
    </row>
    <row r="42" spans="2:10" ht="14.25" thickBot="1" x14ac:dyDescent="0.2">
      <c r="B42" s="98"/>
      <c r="C42" s="96"/>
      <c r="D42" s="310"/>
      <c r="E42" s="99" t="s">
        <v>118</v>
      </c>
      <c r="F42" s="313"/>
      <c r="G42" s="101" t="s">
        <v>123</v>
      </c>
      <c r="H42" s="313"/>
      <c r="I42" s="96"/>
      <c r="J42" s="101">
        <v>41</v>
      </c>
    </row>
    <row r="43" spans="2:10" ht="14.25" thickBot="1" x14ac:dyDescent="0.2">
      <c r="B43" s="98"/>
      <c r="C43" s="96"/>
      <c r="D43" s="310"/>
      <c r="E43" s="98"/>
      <c r="F43" s="314"/>
      <c r="G43" s="101" t="s">
        <v>122</v>
      </c>
      <c r="H43" s="314"/>
      <c r="I43" s="96"/>
      <c r="J43" s="101">
        <v>42</v>
      </c>
    </row>
    <row r="44" spans="2:10" ht="14.25" thickBot="1" x14ac:dyDescent="0.2">
      <c r="B44" s="98"/>
      <c r="C44" s="96"/>
      <c r="D44" s="310"/>
      <c r="E44" s="98"/>
      <c r="F44" s="312" t="s">
        <v>117</v>
      </c>
      <c r="G44" s="108" t="s">
        <v>116</v>
      </c>
      <c r="H44" s="312" t="s">
        <v>124</v>
      </c>
      <c r="I44" s="96"/>
      <c r="J44" s="101">
        <v>43</v>
      </c>
    </row>
    <row r="45" spans="2:10" ht="14.25" thickBot="1" x14ac:dyDescent="0.2">
      <c r="B45" s="98"/>
      <c r="C45" s="96"/>
      <c r="D45" s="310"/>
      <c r="E45" s="98"/>
      <c r="F45" s="313"/>
      <c r="G45" s="101" t="s">
        <v>123</v>
      </c>
      <c r="H45" s="313"/>
      <c r="I45" s="96"/>
      <c r="J45" s="101">
        <v>44</v>
      </c>
    </row>
    <row r="46" spans="2:10" ht="14.25" thickBot="1" x14ac:dyDescent="0.2">
      <c r="B46" s="98"/>
      <c r="C46" s="96"/>
      <c r="D46" s="310"/>
      <c r="E46" s="95"/>
      <c r="F46" s="314"/>
      <c r="G46" s="101" t="s">
        <v>122</v>
      </c>
      <c r="H46" s="314"/>
      <c r="I46" s="96"/>
      <c r="J46" s="101">
        <v>45</v>
      </c>
    </row>
    <row r="47" spans="2:10" ht="14.25" thickBot="1" x14ac:dyDescent="0.2">
      <c r="B47" s="98"/>
      <c r="C47" s="96"/>
      <c r="D47" s="310"/>
      <c r="E47" s="103" t="s">
        <v>121</v>
      </c>
      <c r="F47" s="309" t="s">
        <v>120</v>
      </c>
      <c r="G47" s="108" t="s">
        <v>116</v>
      </c>
      <c r="H47" s="101" t="s">
        <v>119</v>
      </c>
      <c r="I47" s="96"/>
      <c r="J47" s="101">
        <v>46</v>
      </c>
    </row>
    <row r="48" spans="2:10" ht="14.25" thickBot="1" x14ac:dyDescent="0.2">
      <c r="B48" s="98"/>
      <c r="C48" s="96"/>
      <c r="D48" s="310"/>
      <c r="E48" s="99" t="s">
        <v>118</v>
      </c>
      <c r="F48" s="311"/>
      <c r="G48" s="101" t="s">
        <v>114</v>
      </c>
      <c r="H48" s="101" t="s">
        <v>113</v>
      </c>
      <c r="I48" s="96"/>
      <c r="J48" s="101">
        <v>47</v>
      </c>
    </row>
    <row r="49" spans="2:10" ht="14.25" thickBot="1" x14ac:dyDescent="0.2">
      <c r="B49" s="98"/>
      <c r="C49" s="96"/>
      <c r="D49" s="310"/>
      <c r="E49" s="98"/>
      <c r="F49" s="312" t="s">
        <v>117</v>
      </c>
      <c r="G49" s="108" t="s">
        <v>116</v>
      </c>
      <c r="H49" s="101" t="s">
        <v>115</v>
      </c>
      <c r="I49" s="96"/>
      <c r="J49" s="101">
        <v>48</v>
      </c>
    </row>
    <row r="50" spans="2:10" ht="14.25" thickBot="1" x14ac:dyDescent="0.2">
      <c r="B50" s="98"/>
      <c r="C50" s="94"/>
      <c r="D50" s="311"/>
      <c r="E50" s="95"/>
      <c r="F50" s="314"/>
      <c r="G50" s="101" t="s">
        <v>114</v>
      </c>
      <c r="H50" s="101" t="s">
        <v>113</v>
      </c>
      <c r="I50" s="94"/>
      <c r="J50" s="101">
        <v>49</v>
      </c>
    </row>
    <row r="51" spans="2:10" ht="14.25" thickBot="1" x14ac:dyDescent="0.2">
      <c r="B51" s="109"/>
      <c r="C51" s="102" t="s">
        <v>112</v>
      </c>
      <c r="D51" s="309" t="s">
        <v>111</v>
      </c>
      <c r="E51" s="103" t="s">
        <v>110</v>
      </c>
      <c r="F51" s="312" t="s">
        <v>67</v>
      </c>
      <c r="G51" s="108" t="s">
        <v>97</v>
      </c>
      <c r="H51" s="312" t="s">
        <v>105</v>
      </c>
      <c r="I51" s="102" t="s">
        <v>109</v>
      </c>
      <c r="J51" s="101">
        <v>50</v>
      </c>
    </row>
    <row r="52" spans="2:10" ht="14.25" thickBot="1" x14ac:dyDescent="0.2">
      <c r="B52" s="99"/>
      <c r="C52" s="100" t="s">
        <v>108</v>
      </c>
      <c r="D52" s="310"/>
      <c r="E52" s="99" t="s">
        <v>104</v>
      </c>
      <c r="F52" s="313"/>
      <c r="G52" s="108" t="s">
        <v>96</v>
      </c>
      <c r="H52" s="313"/>
      <c r="I52" s="100" t="s">
        <v>107</v>
      </c>
      <c r="J52" s="101">
        <v>51</v>
      </c>
    </row>
    <row r="53" spans="2:10" ht="14.25" thickBot="1" x14ac:dyDescent="0.2">
      <c r="B53" s="98"/>
      <c r="C53" s="96"/>
      <c r="D53" s="310"/>
      <c r="E53" s="98"/>
      <c r="F53" s="314"/>
      <c r="G53" s="101" t="s">
        <v>95</v>
      </c>
      <c r="H53" s="313"/>
      <c r="I53" s="100" t="s">
        <v>70</v>
      </c>
      <c r="J53" s="101">
        <v>52</v>
      </c>
    </row>
    <row r="54" spans="2:10" ht="14.25" thickBot="1" x14ac:dyDescent="0.2">
      <c r="B54" s="98"/>
      <c r="C54" s="96"/>
      <c r="D54" s="310"/>
      <c r="E54" s="98"/>
      <c r="F54" s="97" t="s">
        <v>103</v>
      </c>
      <c r="G54" s="108" t="s">
        <v>97</v>
      </c>
      <c r="H54" s="313"/>
      <c r="I54" s="96"/>
      <c r="J54" s="101">
        <v>53</v>
      </c>
    </row>
    <row r="55" spans="2:10" ht="14.25" thickBot="1" x14ac:dyDescent="0.2">
      <c r="B55" s="98"/>
      <c r="C55" s="96"/>
      <c r="D55" s="310"/>
      <c r="E55" s="98"/>
      <c r="F55" s="105" t="s">
        <v>102</v>
      </c>
      <c r="G55" s="108" t="s">
        <v>96</v>
      </c>
      <c r="H55" s="313"/>
      <c r="I55" s="96"/>
      <c r="J55" s="101">
        <v>54</v>
      </c>
    </row>
    <row r="56" spans="2:10" ht="14.25" thickBot="1" x14ac:dyDescent="0.2">
      <c r="B56" s="98"/>
      <c r="C56" s="96"/>
      <c r="D56" s="310"/>
      <c r="E56" s="98"/>
      <c r="F56" s="94"/>
      <c r="G56" s="101" t="s">
        <v>95</v>
      </c>
      <c r="H56" s="314"/>
      <c r="I56" s="96"/>
      <c r="J56" s="101">
        <v>55</v>
      </c>
    </row>
    <row r="57" spans="2:10" ht="14.25" thickBot="1" x14ac:dyDescent="0.2">
      <c r="B57" s="98"/>
      <c r="C57" s="96"/>
      <c r="D57" s="310"/>
      <c r="E57" s="98"/>
      <c r="F57" s="97" t="s">
        <v>101</v>
      </c>
      <c r="G57" s="108" t="s">
        <v>97</v>
      </c>
      <c r="H57" s="312" t="s">
        <v>100</v>
      </c>
      <c r="I57" s="96"/>
      <c r="J57" s="101">
        <v>56</v>
      </c>
    </row>
    <row r="58" spans="2:10" ht="14.25" thickBot="1" x14ac:dyDescent="0.2">
      <c r="B58" s="98"/>
      <c r="C58" s="96"/>
      <c r="D58" s="310"/>
      <c r="E58" s="98"/>
      <c r="F58" s="105" t="s">
        <v>99</v>
      </c>
      <c r="G58" s="108" t="s">
        <v>96</v>
      </c>
      <c r="H58" s="313"/>
      <c r="I58" s="96"/>
      <c r="J58" s="101">
        <v>57</v>
      </c>
    </row>
    <row r="59" spans="2:10" ht="14.25" thickBot="1" x14ac:dyDescent="0.2">
      <c r="B59" s="98"/>
      <c r="C59" s="96"/>
      <c r="D59" s="310"/>
      <c r="E59" s="98"/>
      <c r="F59" s="94"/>
      <c r="G59" s="101" t="s">
        <v>95</v>
      </c>
      <c r="H59" s="313"/>
      <c r="I59" s="96"/>
      <c r="J59" s="101">
        <v>58</v>
      </c>
    </row>
    <row r="60" spans="2:10" ht="14.25" thickBot="1" x14ac:dyDescent="0.2">
      <c r="B60" s="98"/>
      <c r="C60" s="96"/>
      <c r="D60" s="310"/>
      <c r="E60" s="98"/>
      <c r="F60" s="312" t="s">
        <v>98</v>
      </c>
      <c r="G60" s="108" t="s">
        <v>97</v>
      </c>
      <c r="H60" s="313"/>
      <c r="I60" s="96"/>
      <c r="J60" s="101">
        <v>59</v>
      </c>
    </row>
    <row r="61" spans="2:10" ht="14.25" thickBot="1" x14ac:dyDescent="0.2">
      <c r="B61" s="98"/>
      <c r="C61" s="96"/>
      <c r="D61" s="310"/>
      <c r="E61" s="98"/>
      <c r="F61" s="313"/>
      <c r="G61" s="108" t="s">
        <v>96</v>
      </c>
      <c r="H61" s="313"/>
      <c r="I61" s="96"/>
      <c r="J61" s="101">
        <v>60</v>
      </c>
    </row>
    <row r="62" spans="2:10" ht="14.25" thickBot="1" x14ac:dyDescent="0.2">
      <c r="B62" s="98"/>
      <c r="C62" s="96"/>
      <c r="D62" s="310"/>
      <c r="E62" s="95"/>
      <c r="F62" s="314"/>
      <c r="G62" s="101" t="s">
        <v>95</v>
      </c>
      <c r="H62" s="314"/>
      <c r="I62" s="96"/>
      <c r="J62" s="101">
        <v>61</v>
      </c>
    </row>
    <row r="63" spans="2:10" ht="14.25" thickBot="1" x14ac:dyDescent="0.2">
      <c r="B63" s="98"/>
      <c r="C63" s="96"/>
      <c r="D63" s="310"/>
      <c r="E63" s="103" t="s">
        <v>106</v>
      </c>
      <c r="F63" s="312" t="s">
        <v>67</v>
      </c>
      <c r="G63" s="108" t="s">
        <v>97</v>
      </c>
      <c r="H63" s="312" t="s">
        <v>105</v>
      </c>
      <c r="I63" s="96"/>
      <c r="J63" s="101">
        <v>62</v>
      </c>
    </row>
    <row r="64" spans="2:10" ht="14.25" thickBot="1" x14ac:dyDescent="0.2">
      <c r="B64" s="98"/>
      <c r="C64" s="96"/>
      <c r="D64" s="310"/>
      <c r="E64" s="99" t="s">
        <v>104</v>
      </c>
      <c r="F64" s="313"/>
      <c r="G64" s="108" t="s">
        <v>96</v>
      </c>
      <c r="H64" s="313"/>
      <c r="I64" s="96"/>
      <c r="J64" s="101">
        <v>63</v>
      </c>
    </row>
    <row r="65" spans="2:10" ht="14.25" thickBot="1" x14ac:dyDescent="0.2">
      <c r="B65" s="98"/>
      <c r="C65" s="96"/>
      <c r="D65" s="310"/>
      <c r="E65" s="98"/>
      <c r="F65" s="314"/>
      <c r="G65" s="101" t="s">
        <v>95</v>
      </c>
      <c r="H65" s="313"/>
      <c r="I65" s="96"/>
      <c r="J65" s="101">
        <v>64</v>
      </c>
    </row>
    <row r="66" spans="2:10" ht="14.25" thickBot="1" x14ac:dyDescent="0.2">
      <c r="B66" s="98"/>
      <c r="C66" s="96"/>
      <c r="D66" s="310"/>
      <c r="E66" s="98"/>
      <c r="F66" s="97" t="s">
        <v>103</v>
      </c>
      <c r="G66" s="108" t="s">
        <v>97</v>
      </c>
      <c r="H66" s="313"/>
      <c r="I66" s="96"/>
      <c r="J66" s="101">
        <v>65</v>
      </c>
    </row>
    <row r="67" spans="2:10" ht="14.25" thickBot="1" x14ac:dyDescent="0.2">
      <c r="B67" s="98"/>
      <c r="C67" s="96"/>
      <c r="D67" s="310"/>
      <c r="E67" s="98"/>
      <c r="F67" s="105" t="s">
        <v>102</v>
      </c>
      <c r="G67" s="108" t="s">
        <v>96</v>
      </c>
      <c r="H67" s="313"/>
      <c r="I67" s="96"/>
      <c r="J67" s="101">
        <v>66</v>
      </c>
    </row>
    <row r="68" spans="2:10" ht="14.25" thickBot="1" x14ac:dyDescent="0.2">
      <c r="B68" s="98"/>
      <c r="C68" s="96"/>
      <c r="D68" s="310"/>
      <c r="E68" s="98"/>
      <c r="F68" s="94"/>
      <c r="G68" s="101" t="s">
        <v>95</v>
      </c>
      <c r="H68" s="314"/>
      <c r="I68" s="96"/>
      <c r="J68" s="101">
        <v>67</v>
      </c>
    </row>
    <row r="69" spans="2:10" ht="14.25" thickBot="1" x14ac:dyDescent="0.2">
      <c r="B69" s="98"/>
      <c r="C69" s="96"/>
      <c r="D69" s="310"/>
      <c r="E69" s="98"/>
      <c r="F69" s="97" t="s">
        <v>101</v>
      </c>
      <c r="G69" s="108" t="s">
        <v>97</v>
      </c>
      <c r="H69" s="312" t="s">
        <v>100</v>
      </c>
      <c r="I69" s="96"/>
      <c r="J69" s="101">
        <v>68</v>
      </c>
    </row>
    <row r="70" spans="2:10" ht="14.25" thickBot="1" x14ac:dyDescent="0.2">
      <c r="B70" s="98"/>
      <c r="C70" s="96"/>
      <c r="D70" s="310"/>
      <c r="E70" s="98"/>
      <c r="F70" s="105" t="s">
        <v>99</v>
      </c>
      <c r="G70" s="108" t="s">
        <v>96</v>
      </c>
      <c r="H70" s="313"/>
      <c r="I70" s="96"/>
      <c r="J70" s="101">
        <v>69</v>
      </c>
    </row>
    <row r="71" spans="2:10" ht="14.25" thickBot="1" x14ac:dyDescent="0.2">
      <c r="B71" s="98"/>
      <c r="C71" s="96"/>
      <c r="D71" s="310"/>
      <c r="E71" s="98"/>
      <c r="F71" s="94"/>
      <c r="G71" s="101" t="s">
        <v>95</v>
      </c>
      <c r="H71" s="313"/>
      <c r="I71" s="96"/>
      <c r="J71" s="101">
        <v>70</v>
      </c>
    </row>
    <row r="72" spans="2:10" ht="14.25" thickBot="1" x14ac:dyDescent="0.2">
      <c r="B72" s="98"/>
      <c r="C72" s="96"/>
      <c r="D72" s="310"/>
      <c r="E72" s="98"/>
      <c r="F72" s="312" t="s">
        <v>98</v>
      </c>
      <c r="G72" s="108" t="s">
        <v>97</v>
      </c>
      <c r="H72" s="313"/>
      <c r="I72" s="96"/>
      <c r="J72" s="101">
        <v>71</v>
      </c>
    </row>
    <row r="73" spans="2:10" ht="14.25" thickBot="1" x14ac:dyDescent="0.2">
      <c r="B73" s="98"/>
      <c r="C73" s="96"/>
      <c r="D73" s="310"/>
      <c r="E73" s="98"/>
      <c r="F73" s="313"/>
      <c r="G73" s="108" t="s">
        <v>96</v>
      </c>
      <c r="H73" s="313"/>
      <c r="I73" s="96"/>
      <c r="J73" s="101">
        <v>72</v>
      </c>
    </row>
    <row r="74" spans="2:10" ht="14.25" thickBot="1" x14ac:dyDescent="0.2">
      <c r="B74" s="98"/>
      <c r="C74" s="94"/>
      <c r="D74" s="311"/>
      <c r="E74" s="95"/>
      <c r="F74" s="314"/>
      <c r="G74" s="101" t="s">
        <v>95</v>
      </c>
      <c r="H74" s="314"/>
      <c r="I74" s="94"/>
      <c r="J74" s="101">
        <v>73</v>
      </c>
    </row>
    <row r="75" spans="2:10" ht="24" thickBot="1" x14ac:dyDescent="0.2">
      <c r="B75" s="98"/>
      <c r="C75" s="112" t="s">
        <v>212</v>
      </c>
      <c r="D75" s="315" t="s">
        <v>94</v>
      </c>
      <c r="E75" s="315" t="s">
        <v>93</v>
      </c>
      <c r="F75" s="97" t="s">
        <v>193</v>
      </c>
      <c r="G75" s="97" t="s">
        <v>69</v>
      </c>
      <c r="H75" s="97" t="s">
        <v>92</v>
      </c>
      <c r="I75" s="102" t="s">
        <v>91</v>
      </c>
      <c r="J75" s="110">
        <v>74</v>
      </c>
    </row>
    <row r="76" spans="2:10" ht="24" thickBot="1" x14ac:dyDescent="0.2">
      <c r="B76" s="98"/>
      <c r="C76" s="96"/>
      <c r="D76" s="316"/>
      <c r="E76" s="316"/>
      <c r="F76" s="97" t="s">
        <v>194</v>
      </c>
      <c r="G76" s="97" t="s">
        <v>69</v>
      </c>
      <c r="H76" s="97" t="s">
        <v>90</v>
      </c>
      <c r="I76" s="96"/>
      <c r="J76" s="110">
        <v>75</v>
      </c>
    </row>
    <row r="77" spans="2:10" ht="24.75" thickBot="1" x14ac:dyDescent="0.2">
      <c r="B77" s="106" t="s">
        <v>197</v>
      </c>
      <c r="C77" s="309" t="s">
        <v>84</v>
      </c>
      <c r="D77" s="315" t="s">
        <v>89</v>
      </c>
      <c r="E77" s="111" t="s">
        <v>196</v>
      </c>
      <c r="F77" s="97" t="s">
        <v>87</v>
      </c>
      <c r="G77" s="97" t="s">
        <v>69</v>
      </c>
      <c r="H77" s="97" t="s">
        <v>195</v>
      </c>
      <c r="I77" s="102" t="s">
        <v>86</v>
      </c>
      <c r="J77" s="110">
        <v>76</v>
      </c>
    </row>
    <row r="78" spans="2:10" ht="24" thickBot="1" x14ac:dyDescent="0.2">
      <c r="B78" s="98"/>
      <c r="C78" s="310"/>
      <c r="D78" s="316"/>
      <c r="E78" s="98"/>
      <c r="F78" s="97" t="s">
        <v>85</v>
      </c>
      <c r="G78" s="97" t="s">
        <v>69</v>
      </c>
      <c r="H78" s="97" t="s">
        <v>198</v>
      </c>
      <c r="I78" s="96"/>
      <c r="J78" s="110">
        <v>77</v>
      </c>
    </row>
    <row r="79" spans="2:10" ht="24.75" thickBot="1" x14ac:dyDescent="0.2">
      <c r="B79" s="106" t="s">
        <v>202</v>
      </c>
      <c r="C79" s="309" t="s">
        <v>84</v>
      </c>
      <c r="D79" s="315" t="s">
        <v>83</v>
      </c>
      <c r="E79" s="111" t="s">
        <v>200</v>
      </c>
      <c r="F79" s="97" t="s">
        <v>199</v>
      </c>
      <c r="G79" s="97" t="s">
        <v>82</v>
      </c>
      <c r="H79" s="97" t="s">
        <v>81</v>
      </c>
      <c r="I79" s="112" t="s">
        <v>201</v>
      </c>
      <c r="J79" s="110">
        <v>78</v>
      </c>
    </row>
    <row r="80" spans="2:10" ht="14.25" thickBot="1" x14ac:dyDescent="0.2">
      <c r="B80" s="98"/>
      <c r="C80" s="310"/>
      <c r="D80" s="316"/>
      <c r="E80" s="103" t="s">
        <v>75</v>
      </c>
      <c r="F80" s="101" t="s">
        <v>74</v>
      </c>
      <c r="G80" s="101" t="s">
        <v>69</v>
      </c>
      <c r="H80" s="101" t="s">
        <v>80</v>
      </c>
      <c r="I80" s="102" t="s">
        <v>79</v>
      </c>
      <c r="J80" s="101">
        <v>79</v>
      </c>
    </row>
    <row r="81" spans="2:10" ht="22.5" thickBot="1" x14ac:dyDescent="0.2">
      <c r="B81" s="98"/>
      <c r="C81" s="310"/>
      <c r="D81" s="316"/>
      <c r="E81" s="113" t="s">
        <v>205</v>
      </c>
      <c r="F81" s="97" t="s">
        <v>204</v>
      </c>
      <c r="G81" s="112" t="s">
        <v>203</v>
      </c>
      <c r="H81" s="97" t="s">
        <v>78</v>
      </c>
      <c r="I81" s="100" t="s">
        <v>70</v>
      </c>
      <c r="J81" s="110">
        <v>80</v>
      </c>
    </row>
    <row r="82" spans="2:10" ht="22.5" thickBot="1" x14ac:dyDescent="0.2">
      <c r="B82" s="98"/>
      <c r="C82" s="310"/>
      <c r="D82" s="316"/>
      <c r="E82" s="98"/>
      <c r="F82" s="97" t="s">
        <v>207</v>
      </c>
      <c r="G82" s="112" t="s">
        <v>206</v>
      </c>
      <c r="H82" s="97" t="s">
        <v>77</v>
      </c>
      <c r="I82" s="96"/>
      <c r="J82" s="110">
        <v>81</v>
      </c>
    </row>
    <row r="83" spans="2:10" ht="23.25" thickBot="1" x14ac:dyDescent="0.2">
      <c r="B83" s="98"/>
      <c r="C83" s="310"/>
      <c r="D83" s="316"/>
      <c r="E83" s="98"/>
      <c r="F83" s="97" t="s">
        <v>208</v>
      </c>
      <c r="G83" s="97" t="s">
        <v>69</v>
      </c>
      <c r="H83" s="97" t="s">
        <v>76</v>
      </c>
      <c r="I83" s="96"/>
      <c r="J83" s="110">
        <v>82</v>
      </c>
    </row>
    <row r="84" spans="2:10" ht="14.25" thickBot="1" x14ac:dyDescent="0.2">
      <c r="B84" s="98"/>
      <c r="C84" s="310"/>
      <c r="D84" s="316"/>
      <c r="E84" s="103" t="s">
        <v>75</v>
      </c>
      <c r="F84" s="101" t="s">
        <v>74</v>
      </c>
      <c r="G84" s="101" t="s">
        <v>69</v>
      </c>
      <c r="H84" s="101" t="s">
        <v>73</v>
      </c>
      <c r="I84" s="102" t="s">
        <v>72</v>
      </c>
      <c r="J84" s="101">
        <v>83</v>
      </c>
    </row>
    <row r="85" spans="2:10" ht="22.5" thickBot="1" x14ac:dyDescent="0.2">
      <c r="B85" s="98"/>
      <c r="C85" s="310"/>
      <c r="D85" s="316"/>
      <c r="E85" s="113" t="s">
        <v>211</v>
      </c>
      <c r="F85" s="97" t="s">
        <v>209</v>
      </c>
      <c r="G85" s="97" t="s">
        <v>69</v>
      </c>
      <c r="H85" s="97" t="s">
        <v>71</v>
      </c>
      <c r="I85" s="100" t="s">
        <v>70</v>
      </c>
      <c r="J85" s="110">
        <v>84</v>
      </c>
    </row>
    <row r="86" spans="2:10" ht="22.5" x14ac:dyDescent="0.15">
      <c r="B86" s="98"/>
      <c r="C86" s="310"/>
      <c r="D86" s="316"/>
      <c r="E86" s="98"/>
      <c r="F86" s="97" t="s">
        <v>210</v>
      </c>
      <c r="G86" s="97" t="s">
        <v>69</v>
      </c>
      <c r="H86" s="97" t="s">
        <v>68</v>
      </c>
      <c r="I86" s="96"/>
      <c r="J86" s="110">
        <v>85</v>
      </c>
    </row>
  </sheetData>
  <mergeCells count="45">
    <mergeCell ref="D75:D76"/>
    <mergeCell ref="E75:E76"/>
    <mergeCell ref="C77:C78"/>
    <mergeCell ref="D77:D78"/>
    <mergeCell ref="C79:C86"/>
    <mergeCell ref="D79:D86"/>
    <mergeCell ref="D51:D74"/>
    <mergeCell ref="F51:F53"/>
    <mergeCell ref="H51:H56"/>
    <mergeCell ref="H57:H62"/>
    <mergeCell ref="F60:F62"/>
    <mergeCell ref="F63:F65"/>
    <mergeCell ref="H63:H68"/>
    <mergeCell ref="H69:H74"/>
    <mergeCell ref="F72:F74"/>
    <mergeCell ref="H21:H23"/>
    <mergeCell ref="F24:F26"/>
    <mergeCell ref="D27:D35"/>
    <mergeCell ref="H28:H29"/>
    <mergeCell ref="D36:D50"/>
    <mergeCell ref="F36:F38"/>
    <mergeCell ref="H37:H38"/>
    <mergeCell ref="F39:F40"/>
    <mergeCell ref="F41:F43"/>
    <mergeCell ref="H41:H43"/>
    <mergeCell ref="F44:F46"/>
    <mergeCell ref="H44:H46"/>
    <mergeCell ref="F47:F48"/>
    <mergeCell ref="F49:F50"/>
    <mergeCell ref="C2:C26"/>
    <mergeCell ref="D2:D15"/>
    <mergeCell ref="F4:F6"/>
    <mergeCell ref="H4:H9"/>
    <mergeCell ref="F7:F9"/>
    <mergeCell ref="F10:F12"/>
    <mergeCell ref="H10:H12"/>
    <mergeCell ref="F13:F15"/>
    <mergeCell ref="H14:H15"/>
    <mergeCell ref="D16:D26"/>
    <mergeCell ref="E16:E26"/>
    <mergeCell ref="F16:F17"/>
    <mergeCell ref="H16:H17"/>
    <mergeCell ref="F18:F20"/>
    <mergeCell ref="H19:H20"/>
    <mergeCell ref="F21:F23"/>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A468C-B310-4A33-8F1D-0656D0997116}">
  <sheetPr codeName="Sheet7">
    <tabColor theme="0" tint="-0.499984740745262"/>
  </sheetPr>
  <dimension ref="A2:L88"/>
  <sheetViews>
    <sheetView zoomScale="85" zoomScaleNormal="85" workbookViewId="0"/>
  </sheetViews>
  <sheetFormatPr defaultColWidth="9" defaultRowHeight="15.75" x14ac:dyDescent="0.15"/>
  <cols>
    <col min="1" max="1" width="14.375" style="168" bestFit="1" customWidth="1"/>
    <col min="2" max="2" width="19.625" style="168" bestFit="1" customWidth="1"/>
    <col min="3" max="3" width="14.375" style="168" bestFit="1" customWidth="1"/>
    <col min="4" max="4" width="12.375" style="168" bestFit="1" customWidth="1"/>
    <col min="5" max="5" width="14.625" style="168" bestFit="1" customWidth="1"/>
    <col min="6" max="6" width="14.375" style="168" bestFit="1" customWidth="1"/>
    <col min="7" max="7" width="17.875" style="168" bestFit="1" customWidth="1"/>
    <col min="8" max="8" width="14.625" style="168" bestFit="1" customWidth="1"/>
    <col min="9" max="9" width="31" style="168" bestFit="1" customWidth="1"/>
    <col min="10" max="10" width="19.375" style="168" bestFit="1" customWidth="1"/>
    <col min="11" max="11" width="30" style="168" bestFit="1" customWidth="1"/>
    <col min="12" max="12" width="35.875" style="168" bestFit="1" customWidth="1"/>
    <col min="13" max="16384" width="9" style="168"/>
  </cols>
  <sheetData>
    <row r="2" spans="1:12" x14ac:dyDescent="0.15">
      <c r="A2" s="173" t="s">
        <v>58</v>
      </c>
      <c r="B2" s="173" t="s">
        <v>260</v>
      </c>
      <c r="C2" s="173" t="s">
        <v>261</v>
      </c>
      <c r="D2" s="173" t="s">
        <v>301</v>
      </c>
      <c r="E2" s="174" t="s">
        <v>262</v>
      </c>
      <c r="F2" s="174" t="s">
        <v>263</v>
      </c>
      <c r="G2" s="174" t="s">
        <v>264</v>
      </c>
      <c r="H2" s="174" t="s">
        <v>271</v>
      </c>
      <c r="I2" s="173" t="s">
        <v>272</v>
      </c>
      <c r="J2" s="173" t="s">
        <v>273</v>
      </c>
      <c r="K2" s="167" t="s">
        <v>277</v>
      </c>
      <c r="L2" s="167" t="s">
        <v>278</v>
      </c>
    </row>
    <row r="3" spans="1:12" x14ac:dyDescent="0.15">
      <c r="A3" s="175" t="s">
        <v>265</v>
      </c>
      <c r="B3" s="175" t="s">
        <v>266</v>
      </c>
      <c r="C3" s="175" t="s">
        <v>266</v>
      </c>
      <c r="D3" s="175" t="s">
        <v>266</v>
      </c>
      <c r="E3" s="175" t="s">
        <v>266</v>
      </c>
      <c r="F3" s="175" t="s">
        <v>266</v>
      </c>
      <c r="G3" s="175" t="s">
        <v>266</v>
      </c>
      <c r="H3" s="175" t="s">
        <v>266</v>
      </c>
      <c r="I3" s="175" t="s">
        <v>265</v>
      </c>
      <c r="J3" s="175" t="s">
        <v>266</v>
      </c>
      <c r="K3" s="176" t="s">
        <v>266</v>
      </c>
      <c r="L3" s="176" t="s">
        <v>266</v>
      </c>
    </row>
    <row r="4" spans="1:12" x14ac:dyDescent="0.15">
      <c r="A4" s="177" t="s">
        <v>239</v>
      </c>
      <c r="B4" s="169" t="s">
        <v>258</v>
      </c>
      <c r="C4" s="178">
        <v>1</v>
      </c>
      <c r="D4" s="179" t="s">
        <v>7</v>
      </c>
      <c r="E4" s="171" t="s">
        <v>267</v>
      </c>
      <c r="F4" s="171" t="s">
        <v>268</v>
      </c>
      <c r="G4" s="171" t="s">
        <v>7</v>
      </c>
      <c r="H4" s="171" t="s">
        <v>274</v>
      </c>
      <c r="I4" s="177">
        <v>2012</v>
      </c>
      <c r="J4" s="179" t="s">
        <v>7</v>
      </c>
      <c r="K4" s="170" t="s">
        <v>43</v>
      </c>
      <c r="L4" s="170" t="s">
        <v>257</v>
      </c>
    </row>
    <row r="5" spans="1:12" x14ac:dyDescent="0.15">
      <c r="B5" s="170" t="s">
        <v>214</v>
      </c>
      <c r="C5" s="178">
        <v>2</v>
      </c>
      <c r="D5" s="179" t="s">
        <v>276</v>
      </c>
      <c r="E5" s="171" t="s">
        <v>269</v>
      </c>
      <c r="F5" s="171" t="s">
        <v>270</v>
      </c>
      <c r="G5" s="172"/>
      <c r="H5" s="171" t="s">
        <v>275</v>
      </c>
      <c r="I5" s="177">
        <v>2013</v>
      </c>
      <c r="J5" s="179" t="s">
        <v>276</v>
      </c>
      <c r="K5" s="170" t="s">
        <v>279</v>
      </c>
      <c r="L5" s="170" t="s">
        <v>280</v>
      </c>
    </row>
    <row r="6" spans="1:12" x14ac:dyDescent="0.15">
      <c r="B6" s="170" t="s">
        <v>215</v>
      </c>
      <c r="C6" s="178">
        <v>3</v>
      </c>
      <c r="E6" s="172"/>
      <c r="F6" s="172"/>
      <c r="H6" s="172"/>
      <c r="I6" s="177">
        <v>2014</v>
      </c>
      <c r="K6" s="170" t="s">
        <v>281</v>
      </c>
      <c r="L6" s="170" t="s">
        <v>282</v>
      </c>
    </row>
    <row r="7" spans="1:12" x14ac:dyDescent="0.15">
      <c r="C7" s="178">
        <v>4</v>
      </c>
      <c r="I7" s="177">
        <v>2015</v>
      </c>
    </row>
    <row r="8" spans="1:12" x14ac:dyDescent="0.15">
      <c r="C8" s="178">
        <v>5</v>
      </c>
      <c r="I8" s="177">
        <v>2016</v>
      </c>
    </row>
    <row r="9" spans="1:12" x14ac:dyDescent="0.15">
      <c r="C9" s="178">
        <v>6</v>
      </c>
      <c r="I9" s="177">
        <v>2017</v>
      </c>
    </row>
    <row r="10" spans="1:12" x14ac:dyDescent="0.15">
      <c r="C10" s="178">
        <v>7</v>
      </c>
      <c r="I10" s="177">
        <v>2018</v>
      </c>
    </row>
    <row r="11" spans="1:12" x14ac:dyDescent="0.15">
      <c r="C11" s="178">
        <v>8</v>
      </c>
      <c r="I11" s="177">
        <v>2019</v>
      </c>
    </row>
    <row r="12" spans="1:12" x14ac:dyDescent="0.15">
      <c r="C12" s="178">
        <v>9</v>
      </c>
      <c r="I12" s="177">
        <v>2020</v>
      </c>
    </row>
    <row r="13" spans="1:12" x14ac:dyDescent="0.15">
      <c r="C13" s="178">
        <v>10</v>
      </c>
      <c r="I13" s="177">
        <v>2021</v>
      </c>
    </row>
    <row r="14" spans="1:12" x14ac:dyDescent="0.15">
      <c r="C14" s="178">
        <v>11</v>
      </c>
      <c r="I14" s="177">
        <v>2022</v>
      </c>
    </row>
    <row r="15" spans="1:12" x14ac:dyDescent="0.15">
      <c r="C15" s="178">
        <v>12</v>
      </c>
      <c r="I15" s="177">
        <v>2023</v>
      </c>
    </row>
    <row r="16" spans="1:12" x14ac:dyDescent="0.15">
      <c r="C16" s="178">
        <v>13</v>
      </c>
    </row>
    <row r="17" spans="3:3" x14ac:dyDescent="0.15">
      <c r="C17" s="178">
        <v>14</v>
      </c>
    </row>
    <row r="18" spans="3:3" x14ac:dyDescent="0.15">
      <c r="C18" s="178">
        <v>15</v>
      </c>
    </row>
    <row r="19" spans="3:3" x14ac:dyDescent="0.15">
      <c r="C19" s="178">
        <v>16</v>
      </c>
    </row>
    <row r="20" spans="3:3" x14ac:dyDescent="0.15">
      <c r="C20" s="178">
        <v>17</v>
      </c>
    </row>
    <row r="21" spans="3:3" x14ac:dyDescent="0.15">
      <c r="C21" s="178">
        <v>18</v>
      </c>
    </row>
    <row r="22" spans="3:3" x14ac:dyDescent="0.15">
      <c r="C22" s="178">
        <v>19</v>
      </c>
    </row>
    <row r="23" spans="3:3" x14ac:dyDescent="0.15">
      <c r="C23" s="178">
        <v>20</v>
      </c>
    </row>
    <row r="24" spans="3:3" x14ac:dyDescent="0.15">
      <c r="C24" s="178">
        <v>21</v>
      </c>
    </row>
    <row r="25" spans="3:3" x14ac:dyDescent="0.15">
      <c r="C25" s="178">
        <v>22</v>
      </c>
    </row>
    <row r="26" spans="3:3" x14ac:dyDescent="0.15">
      <c r="C26" s="178">
        <v>23</v>
      </c>
    </row>
    <row r="27" spans="3:3" x14ac:dyDescent="0.15">
      <c r="C27" s="178">
        <v>24</v>
      </c>
    </row>
    <row r="28" spans="3:3" x14ac:dyDescent="0.15">
      <c r="C28" s="178">
        <v>25</v>
      </c>
    </row>
    <row r="29" spans="3:3" x14ac:dyDescent="0.15">
      <c r="C29" s="178">
        <v>26</v>
      </c>
    </row>
    <row r="30" spans="3:3" x14ac:dyDescent="0.15">
      <c r="C30" s="178">
        <v>27</v>
      </c>
    </row>
    <row r="31" spans="3:3" x14ac:dyDescent="0.15">
      <c r="C31" s="178">
        <v>28</v>
      </c>
    </row>
    <row r="32" spans="3:3" x14ac:dyDescent="0.15">
      <c r="C32" s="178">
        <v>29</v>
      </c>
    </row>
    <row r="33" spans="3:3" x14ac:dyDescent="0.15">
      <c r="C33" s="178">
        <v>30</v>
      </c>
    </row>
    <row r="34" spans="3:3" x14ac:dyDescent="0.15">
      <c r="C34" s="178">
        <v>31</v>
      </c>
    </row>
    <row r="35" spans="3:3" x14ac:dyDescent="0.15">
      <c r="C35" s="178">
        <v>32</v>
      </c>
    </row>
    <row r="36" spans="3:3" x14ac:dyDescent="0.15">
      <c r="C36" s="178">
        <v>33</v>
      </c>
    </row>
    <row r="37" spans="3:3" x14ac:dyDescent="0.15">
      <c r="C37" s="178">
        <v>34</v>
      </c>
    </row>
    <row r="38" spans="3:3" x14ac:dyDescent="0.15">
      <c r="C38" s="178">
        <v>35</v>
      </c>
    </row>
    <row r="39" spans="3:3" x14ac:dyDescent="0.15">
      <c r="C39" s="178">
        <v>36</v>
      </c>
    </row>
    <row r="40" spans="3:3" x14ac:dyDescent="0.15">
      <c r="C40" s="178">
        <v>37</v>
      </c>
    </row>
    <row r="41" spans="3:3" x14ac:dyDescent="0.15">
      <c r="C41" s="178">
        <v>38</v>
      </c>
    </row>
    <row r="42" spans="3:3" x14ac:dyDescent="0.15">
      <c r="C42" s="178">
        <v>39</v>
      </c>
    </row>
    <row r="43" spans="3:3" x14ac:dyDescent="0.15">
      <c r="C43" s="178">
        <v>40</v>
      </c>
    </row>
    <row r="44" spans="3:3" x14ac:dyDescent="0.15">
      <c r="C44" s="178">
        <v>41</v>
      </c>
    </row>
    <row r="45" spans="3:3" x14ac:dyDescent="0.15">
      <c r="C45" s="178">
        <v>42</v>
      </c>
    </row>
    <row r="46" spans="3:3" x14ac:dyDescent="0.15">
      <c r="C46" s="178">
        <v>43</v>
      </c>
    </row>
    <row r="47" spans="3:3" x14ac:dyDescent="0.15">
      <c r="C47" s="178">
        <v>44</v>
      </c>
    </row>
    <row r="48" spans="3:3" x14ac:dyDescent="0.15">
      <c r="C48" s="178">
        <v>45</v>
      </c>
    </row>
    <row r="49" spans="3:3" x14ac:dyDescent="0.15">
      <c r="C49" s="178">
        <v>46</v>
      </c>
    </row>
    <row r="50" spans="3:3" x14ac:dyDescent="0.15">
      <c r="C50" s="178">
        <v>47</v>
      </c>
    </row>
    <row r="51" spans="3:3" x14ac:dyDescent="0.15">
      <c r="C51" s="178">
        <v>48</v>
      </c>
    </row>
    <row r="52" spans="3:3" x14ac:dyDescent="0.15">
      <c r="C52" s="178">
        <v>49</v>
      </c>
    </row>
    <row r="53" spans="3:3" x14ac:dyDescent="0.15">
      <c r="C53" s="178">
        <v>50</v>
      </c>
    </row>
    <row r="54" spans="3:3" x14ac:dyDescent="0.15">
      <c r="C54" s="178">
        <v>51</v>
      </c>
    </row>
    <row r="55" spans="3:3" x14ac:dyDescent="0.15">
      <c r="C55" s="178">
        <v>52</v>
      </c>
    </row>
    <row r="56" spans="3:3" x14ac:dyDescent="0.15">
      <c r="C56" s="178">
        <v>53</v>
      </c>
    </row>
    <row r="57" spans="3:3" x14ac:dyDescent="0.15">
      <c r="C57" s="178">
        <v>54</v>
      </c>
    </row>
    <row r="58" spans="3:3" x14ac:dyDescent="0.15">
      <c r="C58" s="178">
        <v>55</v>
      </c>
    </row>
    <row r="59" spans="3:3" x14ac:dyDescent="0.15">
      <c r="C59" s="178">
        <v>56</v>
      </c>
    </row>
    <row r="60" spans="3:3" x14ac:dyDescent="0.15">
      <c r="C60" s="178">
        <v>57</v>
      </c>
    </row>
    <row r="61" spans="3:3" x14ac:dyDescent="0.15">
      <c r="C61" s="178">
        <v>58</v>
      </c>
    </row>
    <row r="62" spans="3:3" x14ac:dyDescent="0.15">
      <c r="C62" s="178">
        <v>59</v>
      </c>
    </row>
    <row r="63" spans="3:3" x14ac:dyDescent="0.15">
      <c r="C63" s="178">
        <v>60</v>
      </c>
    </row>
    <row r="64" spans="3:3" x14ac:dyDescent="0.15">
      <c r="C64" s="178">
        <v>61</v>
      </c>
    </row>
    <row r="65" spans="3:3" x14ac:dyDescent="0.15">
      <c r="C65" s="178">
        <v>62</v>
      </c>
    </row>
    <row r="66" spans="3:3" x14ac:dyDescent="0.15">
      <c r="C66" s="178">
        <v>63</v>
      </c>
    </row>
    <row r="67" spans="3:3" x14ac:dyDescent="0.15">
      <c r="C67" s="178">
        <v>64</v>
      </c>
    </row>
    <row r="68" spans="3:3" x14ac:dyDescent="0.15">
      <c r="C68" s="178">
        <v>65</v>
      </c>
    </row>
    <row r="69" spans="3:3" x14ac:dyDescent="0.15">
      <c r="C69" s="178">
        <v>66</v>
      </c>
    </row>
    <row r="70" spans="3:3" x14ac:dyDescent="0.15">
      <c r="C70" s="178">
        <v>67</v>
      </c>
    </row>
    <row r="71" spans="3:3" x14ac:dyDescent="0.15">
      <c r="C71" s="178">
        <v>68</v>
      </c>
    </row>
    <row r="72" spans="3:3" x14ac:dyDescent="0.15">
      <c r="C72" s="178">
        <v>69</v>
      </c>
    </row>
    <row r="73" spans="3:3" x14ac:dyDescent="0.15">
      <c r="C73" s="178">
        <v>70</v>
      </c>
    </row>
    <row r="74" spans="3:3" x14ac:dyDescent="0.15">
      <c r="C74" s="178">
        <v>71</v>
      </c>
    </row>
    <row r="75" spans="3:3" x14ac:dyDescent="0.15">
      <c r="C75" s="178">
        <v>72</v>
      </c>
    </row>
    <row r="76" spans="3:3" x14ac:dyDescent="0.15">
      <c r="C76" s="178">
        <v>73</v>
      </c>
    </row>
    <row r="77" spans="3:3" x14ac:dyDescent="0.15">
      <c r="C77" s="178">
        <v>74</v>
      </c>
    </row>
    <row r="78" spans="3:3" x14ac:dyDescent="0.15">
      <c r="C78" s="178">
        <v>75</v>
      </c>
    </row>
    <row r="79" spans="3:3" x14ac:dyDescent="0.15">
      <c r="C79" s="178">
        <v>76</v>
      </c>
    </row>
    <row r="80" spans="3:3" x14ac:dyDescent="0.15">
      <c r="C80" s="178">
        <v>77</v>
      </c>
    </row>
    <row r="81" spans="3:3" x14ac:dyDescent="0.15">
      <c r="C81" s="178">
        <v>78</v>
      </c>
    </row>
    <row r="82" spans="3:3" x14ac:dyDescent="0.15">
      <c r="C82" s="178">
        <v>79</v>
      </c>
    </row>
    <row r="83" spans="3:3" x14ac:dyDescent="0.15">
      <c r="C83" s="178">
        <v>80</v>
      </c>
    </row>
    <row r="84" spans="3:3" x14ac:dyDescent="0.15">
      <c r="C84" s="178">
        <v>81</v>
      </c>
    </row>
    <row r="85" spans="3:3" x14ac:dyDescent="0.15">
      <c r="C85" s="178">
        <v>82</v>
      </c>
    </row>
    <row r="86" spans="3:3" x14ac:dyDescent="0.15">
      <c r="C86" s="178">
        <v>83</v>
      </c>
    </row>
    <row r="87" spans="3:3" x14ac:dyDescent="0.15">
      <c r="C87" s="178">
        <v>84</v>
      </c>
    </row>
    <row r="88" spans="3:3" x14ac:dyDescent="0.15">
      <c r="C88" s="178">
        <v>85</v>
      </c>
    </row>
  </sheetData>
  <phoneticPr fontId="1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1" tint="0.499984740745262"/>
  </sheetPr>
  <dimension ref="B2:F3"/>
  <sheetViews>
    <sheetView workbookViewId="0"/>
  </sheetViews>
  <sheetFormatPr defaultRowHeight="13.5" x14ac:dyDescent="0.15"/>
  <cols>
    <col min="2" max="2" width="14.875" customWidth="1"/>
    <col min="3" max="3" width="16.125" customWidth="1"/>
    <col min="4" max="4" width="63.125" bestFit="1" customWidth="1"/>
    <col min="6" max="6" width="10.5" bestFit="1" customWidth="1"/>
  </cols>
  <sheetData>
    <row r="2" spans="2:6" x14ac:dyDescent="0.15">
      <c r="B2" s="9" t="s">
        <v>26</v>
      </c>
      <c r="C2" s="9" t="s">
        <v>27</v>
      </c>
      <c r="D2" s="9" t="s">
        <v>28</v>
      </c>
      <c r="E2" s="9" t="s">
        <v>30</v>
      </c>
      <c r="F2" s="9" t="s">
        <v>29</v>
      </c>
    </row>
    <row r="3" spans="2:6" x14ac:dyDescent="0.15">
      <c r="B3" s="9" t="str">
        <f>IF(新規登録用!$C$2&lt;&gt;0,新規登録用!$C$2,"要確認")</f>
        <v>要確認</v>
      </c>
      <c r="C3" s="9" t="str">
        <f>IF(新規登録用!C13&lt;&gt;0,新規登録用!C13,"要確認")</f>
        <v>要確認</v>
      </c>
      <c r="D3" s="9" t="str">
        <f ca="1">MID(CELL("filename",A1),FIND("[",CELL("filename",A1))+1,FIND("]",CELL("filename",A1))-FIND("[",CELL("filename",A1))-1)</f>
        <v>r4h_kt36_seihinkatabanlist_insatsu.xlsx</v>
      </c>
      <c r="E3" s="9" t="str">
        <f>IF(新規登録用!$G$4&lt;&gt;0,新規登録用!$G$4,"要確認")</f>
        <v>要確認</v>
      </c>
      <c r="F3" s="10">
        <f ca="1">TODAY()</f>
        <v>44977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入力例</vt:lpstr>
      <vt:lpstr>新規登録用</vt:lpstr>
      <vt:lpstr>基準値</vt:lpstr>
      <vt:lpstr>＜参考＞カテゴリー一覧</vt:lpstr>
      <vt:lpstr>登録申請メールテンプレート</vt:lpstr>
      <vt:lpstr>カテゴリ―番号※非表示</vt:lpstr>
      <vt:lpstr>※編集不可※選択項目</vt:lpstr>
      <vt:lpstr>読み取り用(非表示)</vt:lpstr>
      <vt:lpstr>入力例!_</vt:lpstr>
      <vt:lpstr>_</vt:lpstr>
      <vt:lpstr>'＜参考＞カテゴリー一覧'!Print_Area</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2023-02-20T05:32:46Z</dcterms:modified>
</cp:coreProperties>
</file>