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updateLinks="never" defaultThemeVersion="124226"/>
  <workbookProtection workbookPassword="B6C9" lockStructure="1"/>
  <bookViews>
    <workbookView xWindow="-15" yWindow="-15" windowWidth="12600" windowHeight="11775" tabRatio="668" activeTab="1"/>
  </bookViews>
  <sheets>
    <sheet name="既存設備" sheetId="12" r:id="rId1"/>
    <sheet name="導入予定設備" sheetId="23" r:id="rId2"/>
    <sheet name="&lt;コンデンシング&gt;マスタ" sheetId="20" state="hidden" r:id="rId3"/>
  </sheets>
  <externalReferences>
    <externalReference r:id="rId4"/>
    <externalReference r:id="rId5"/>
  </externalReferences>
  <definedNames>
    <definedName name="◆蛍光灯種類" localSheetId="1">#REF!</definedName>
    <definedName name="◆蛍光灯種類">#REF!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'&lt;コンデンシング&gt;マスタ'!$A$1:$M$76</definedName>
    <definedName name="_xlnm.Print_Area" localSheetId="0">既存設備!$A$1:$AI$49</definedName>
    <definedName name="_xlnm.Print_Area" localSheetId="1">導入予定設備!$A$1:$AJ$49</definedName>
    <definedName name="_xlnm.Print_Titles" localSheetId="0">既存設備!$4:$30</definedName>
    <definedName name="_xlnm.Print_Titles" localSheetId="1">導入予定設備!$4:$30</definedName>
    <definedName name="カタログ値" localSheetId="1">#REF!</definedName>
    <definedName name="カタログ値">#REF!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45621"/>
</workbook>
</file>

<file path=xl/calcChain.xml><?xml version="1.0" encoding="utf-8"?>
<calcChain xmlns="http://schemas.openxmlformats.org/spreadsheetml/2006/main">
  <c r="I22" i="23" l="1"/>
  <c r="I24" i="23"/>
  <c r="R43" i="23"/>
  <c r="R42" i="23"/>
  <c r="R41" i="23"/>
  <c r="R40" i="23"/>
  <c r="R39" i="23"/>
  <c r="R38" i="23"/>
  <c r="R37" i="23"/>
  <c r="R36" i="23"/>
  <c r="R35" i="23"/>
  <c r="R34" i="23"/>
  <c r="R33" i="23"/>
  <c r="R32" i="23"/>
  <c r="I25" i="23"/>
  <c r="I25" i="12"/>
  <c r="B18" i="23"/>
  <c r="B18" i="12"/>
  <c r="R44" i="12" l="1"/>
  <c r="R44" i="23" l="1"/>
  <c r="N43" i="23"/>
  <c r="W43" i="23" s="1"/>
  <c r="I43" i="23"/>
  <c r="N42" i="23"/>
  <c r="W42" i="23" s="1"/>
  <c r="I42" i="23"/>
  <c r="N41" i="23"/>
  <c r="W41" i="23" s="1"/>
  <c r="I41" i="23"/>
  <c r="N40" i="23"/>
  <c r="W40" i="23" s="1"/>
  <c r="I40" i="23"/>
  <c r="N39" i="23"/>
  <c r="W39" i="23" s="1"/>
  <c r="I39" i="23"/>
  <c r="N38" i="23"/>
  <c r="W38" i="23" s="1"/>
  <c r="I38" i="23"/>
  <c r="N37" i="23"/>
  <c r="W37" i="23" s="1"/>
  <c r="I37" i="23"/>
  <c r="N36" i="23"/>
  <c r="W36" i="23" s="1"/>
  <c r="I36" i="23"/>
  <c r="N35" i="23"/>
  <c r="W35" i="23" s="1"/>
  <c r="I35" i="23"/>
  <c r="N34" i="23"/>
  <c r="W34" i="23" s="1"/>
  <c r="I34" i="23"/>
  <c r="N33" i="23"/>
  <c r="W33" i="23" s="1"/>
  <c r="I33" i="23"/>
  <c r="N32" i="23"/>
  <c r="W32" i="23" s="1"/>
  <c r="I32" i="23"/>
  <c r="AJ31" i="23"/>
  <c r="AK26" i="23"/>
  <c r="AK22" i="23"/>
  <c r="AN17" i="23"/>
  <c r="AN19" i="23" s="1"/>
  <c r="N43" i="12"/>
  <c r="W43" i="12" s="1"/>
  <c r="N42" i="12"/>
  <c r="W42" i="12" s="1"/>
  <c r="N41" i="12"/>
  <c r="W41" i="12" s="1"/>
  <c r="N40" i="12"/>
  <c r="W40" i="12" s="1"/>
  <c r="N39" i="12"/>
  <c r="W39" i="12" s="1"/>
  <c r="N38" i="12"/>
  <c r="W38" i="12" s="1"/>
  <c r="N37" i="12"/>
  <c r="W37" i="12" s="1"/>
  <c r="N36" i="12"/>
  <c r="N35" i="12"/>
  <c r="N34" i="12"/>
  <c r="W34" i="12" s="1"/>
  <c r="N33" i="12"/>
  <c r="W33" i="12" s="1"/>
  <c r="N32" i="12"/>
  <c r="W32" i="12" s="1"/>
  <c r="I43" i="12"/>
  <c r="I42" i="12"/>
  <c r="I41" i="12"/>
  <c r="I40" i="12"/>
  <c r="I39" i="12"/>
  <c r="I38" i="12"/>
  <c r="I37" i="12"/>
  <c r="I36" i="12"/>
  <c r="I35" i="12"/>
  <c r="I34" i="12"/>
  <c r="I33" i="12"/>
  <c r="I32" i="12"/>
  <c r="W35" i="12" l="1"/>
  <c r="W36" i="12"/>
  <c r="AK19" i="23"/>
  <c r="AK20" i="23"/>
  <c r="W44" i="23"/>
  <c r="AK26" i="12"/>
  <c r="W44" i="12" l="1"/>
  <c r="AN17" i="12"/>
  <c r="AK22" i="12" l="1"/>
  <c r="AN19" i="12" l="1"/>
  <c r="AK20" i="12" l="1"/>
  <c r="AJ31" i="12" s="1"/>
  <c r="AK19" i="12"/>
</calcChain>
</file>

<file path=xl/sharedStrings.xml><?xml version="1.0" encoding="utf-8"?>
<sst xmlns="http://schemas.openxmlformats.org/spreadsheetml/2006/main" count="155" uniqueCount="96">
  <si>
    <t>月</t>
    <rPh sb="0" eb="1">
      <t>ツキ</t>
    </rPh>
    <phoneticPr fontId="5"/>
  </si>
  <si>
    <t>■設備情報</t>
    <rPh sb="1" eb="3">
      <t>セツビ</t>
    </rPh>
    <rPh sb="3" eb="5">
      <t>ジョウホウ</t>
    </rPh>
    <phoneticPr fontId="5"/>
  </si>
  <si>
    <t>製品名</t>
    <rPh sb="0" eb="3">
      <t>セイヒンメイ</t>
    </rPh>
    <phoneticPr fontId="5"/>
  </si>
  <si>
    <t>□□株式会社</t>
    <rPh sb="2" eb="6">
      <t>カブシキガイシャ</t>
    </rPh>
    <phoneticPr fontId="1"/>
  </si>
  <si>
    <t>年間稼働時間</t>
    <rPh sb="0" eb="2">
      <t>ネンカン</t>
    </rPh>
    <rPh sb="2" eb="4">
      <t>カドウ</t>
    </rPh>
    <rPh sb="4" eb="6">
      <t>ジカン</t>
    </rPh>
    <phoneticPr fontId="1"/>
  </si>
  <si>
    <t>計算方法</t>
    <rPh sb="0" eb="2">
      <t>ケイサン</t>
    </rPh>
    <rPh sb="2" eb="4">
      <t>ホウホウ</t>
    </rPh>
    <phoneticPr fontId="1"/>
  </si>
  <si>
    <t>200～399</t>
  </si>
  <si>
    <t>400～599</t>
  </si>
  <si>
    <t>600～799</t>
  </si>
  <si>
    <t>800～999</t>
  </si>
  <si>
    <t>1000以上～</t>
  </si>
  <si>
    <t>～199以下</t>
  </si>
  <si>
    <t>kW</t>
    <phoneticPr fontId="1"/>
  </si>
  <si>
    <t>電気</t>
    <rPh sb="0" eb="2">
      <t>デンキ</t>
    </rPh>
    <phoneticPr fontId="1"/>
  </si>
  <si>
    <t>定格COP</t>
    <rPh sb="0" eb="2">
      <t>テイカク</t>
    </rPh>
    <phoneticPr fontId="1"/>
  </si>
  <si>
    <t>IPLV</t>
    <phoneticPr fontId="1"/>
  </si>
  <si>
    <t>能力区分</t>
    <rPh sb="0" eb="2">
      <t>ノウリョク</t>
    </rPh>
    <rPh sb="2" eb="4">
      <t>クブン</t>
    </rPh>
    <phoneticPr fontId="1"/>
  </si>
  <si>
    <t>(h)</t>
    <phoneticPr fontId="1"/>
  </si>
  <si>
    <t>(kWh)</t>
    <phoneticPr fontId="1"/>
  </si>
  <si>
    <t>IPLV負荷率</t>
    <rPh sb="4" eb="6">
      <t>フカ</t>
    </rPh>
    <rPh sb="6" eb="7">
      <t>リツ</t>
    </rPh>
    <phoneticPr fontId="1"/>
  </si>
  <si>
    <t>(％)</t>
    <phoneticPr fontId="1"/>
  </si>
  <si>
    <t>冷凍能力
USRT換算</t>
    <rPh sb="0" eb="2">
      <t>レイトウ</t>
    </rPh>
    <rPh sb="2" eb="4">
      <t>ノウリョク</t>
    </rPh>
    <rPh sb="9" eb="11">
      <t>カンサン</t>
    </rPh>
    <phoneticPr fontId="1"/>
  </si>
  <si>
    <t>→58.5%を固定値。かつ事業者の判断で任意の負荷率を可能する。</t>
    <rPh sb="7" eb="10">
      <t>コテイチ</t>
    </rPh>
    <rPh sb="13" eb="16">
      <t>ジギョウシャ</t>
    </rPh>
    <rPh sb="17" eb="19">
      <t>ハンダン</t>
    </rPh>
    <rPh sb="20" eb="22">
      <t>ニンイ</t>
    </rPh>
    <rPh sb="23" eb="25">
      <t>フカ</t>
    </rPh>
    <rPh sb="25" eb="26">
      <t>リツ</t>
    </rPh>
    <rPh sb="27" eb="29">
      <t>カノウ</t>
    </rPh>
    <phoneticPr fontId="1"/>
  </si>
  <si>
    <t>　※COP負荷率を用いる場合は、事業者任意入力とする。</t>
    <rPh sb="5" eb="7">
      <t>フカ</t>
    </rPh>
    <rPh sb="7" eb="8">
      <t>リツ</t>
    </rPh>
    <rPh sb="9" eb="10">
      <t>モチ</t>
    </rPh>
    <rPh sb="12" eb="14">
      <t>バアイ</t>
    </rPh>
    <rPh sb="16" eb="19">
      <t>ジギョウシャ</t>
    </rPh>
    <rPh sb="19" eb="21">
      <t>ニンイ</t>
    </rPh>
    <rPh sb="21" eb="23">
      <t>ニュウリョク</t>
    </rPh>
    <phoneticPr fontId="1"/>
  </si>
  <si>
    <t>■定格冷凍能力→USRTの場合は、×3.52でkW単位に変換する。</t>
    <rPh sb="1" eb="3">
      <t>テイカク</t>
    </rPh>
    <rPh sb="3" eb="5">
      <t>レイトウ</t>
    </rPh>
    <rPh sb="5" eb="7">
      <t>ノウリョク</t>
    </rPh>
    <rPh sb="13" eb="15">
      <t>バアイ</t>
    </rPh>
    <rPh sb="25" eb="27">
      <t>タンイ</t>
    </rPh>
    <rPh sb="28" eb="30">
      <t>ヘンカン</t>
    </rPh>
    <phoneticPr fontId="1"/>
  </si>
  <si>
    <t>　　　　　　　　　　　　ｋWの場合は、÷3.52でUSRTに変換。　※1USRT＝3.52kW</t>
    <rPh sb="15" eb="17">
      <t>バアイ</t>
    </rPh>
    <rPh sb="30" eb="32">
      <t>ヘンカン</t>
    </rPh>
    <phoneticPr fontId="1"/>
  </si>
  <si>
    <t>稼働時間</t>
    <rPh sb="0" eb="2">
      <t>カドウ</t>
    </rPh>
    <rPh sb="2" eb="4">
      <t>ジカン</t>
    </rPh>
    <phoneticPr fontId="1"/>
  </si>
  <si>
    <t>■基本情報</t>
    <rPh sb="1" eb="3">
      <t>キホン</t>
    </rPh>
    <rPh sb="3" eb="5">
      <t>ジョウホウ</t>
    </rPh>
    <phoneticPr fontId="5"/>
  </si>
  <si>
    <t>型番</t>
    <phoneticPr fontId="5"/>
  </si>
  <si>
    <t>設置年</t>
    <phoneticPr fontId="5"/>
  </si>
  <si>
    <t>既存/導入予定</t>
    <rPh sb="0" eb="2">
      <t>キゾン</t>
    </rPh>
    <rPh sb="3" eb="5">
      <t>ドウニュウ</t>
    </rPh>
    <rPh sb="5" eb="7">
      <t>ヨテイ</t>
    </rPh>
    <phoneticPr fontId="5"/>
  </si>
  <si>
    <t>台数</t>
    <rPh sb="0" eb="2">
      <t>ダイスウ</t>
    </rPh>
    <phoneticPr fontId="5"/>
  </si>
  <si>
    <t>既存設備</t>
  </si>
  <si>
    <t>1950年以前</t>
  </si>
  <si>
    <t>設置年</t>
    <rPh sb="0" eb="2">
      <t>セッチ</t>
    </rPh>
    <rPh sb="2" eb="3">
      <t>ネン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</si>
  <si>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</si>
  <si>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</si>
  <si>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定格冷凍能力(補正)</t>
    <rPh sb="0" eb="2">
      <t>テイカク</t>
    </rPh>
    <rPh sb="2" eb="4">
      <t>レイトウ</t>
    </rPh>
    <rPh sb="4" eb="6">
      <t>ノウリョク</t>
    </rPh>
    <rPh sb="7" eb="9">
      <t>ホセイ</t>
    </rPh>
    <phoneticPr fontId="1"/>
  </si>
  <si>
    <t>■仕様</t>
    <rPh sb="1" eb="3">
      <t>シヨウ</t>
    </rPh>
    <phoneticPr fontId="1"/>
  </si>
  <si>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5"/>
  </si>
  <si>
    <t>■稼働条件</t>
    <rPh sb="1" eb="3">
      <t>カドウ</t>
    </rPh>
    <rPh sb="3" eb="5">
      <t>ジョウケン</t>
    </rPh>
    <phoneticPr fontId="5"/>
  </si>
  <si>
    <t>←設置年を登録</t>
  </si>
  <si>
    <t>←台数を登録（半角）</t>
    <phoneticPr fontId="1"/>
  </si>
  <si>
    <t>入力項目</t>
    <rPh sb="0" eb="2">
      <t>ニュウリョク</t>
    </rPh>
    <rPh sb="2" eb="4">
      <t>コウモク</t>
    </rPh>
    <phoneticPr fontId="1"/>
  </si>
  <si>
    <t>台</t>
    <rPh sb="0" eb="1">
      <t>ダイ</t>
    </rPh>
    <phoneticPr fontId="1"/>
  </si>
  <si>
    <t>時間</t>
    <rPh sb="0" eb="2">
      <t>ジカン</t>
    </rPh>
    <phoneticPr fontId="1"/>
  </si>
  <si>
    <t>メーカー</t>
    <phoneticPr fontId="5"/>
  </si>
  <si>
    <t>定格消費電力</t>
    <rPh sb="0" eb="2">
      <t>テイカク</t>
    </rPh>
    <rPh sb="2" eb="4">
      <t>ショウヒ</t>
    </rPh>
    <rPh sb="4" eb="6">
      <t>デンリョク</t>
    </rPh>
    <phoneticPr fontId="5"/>
  </si>
  <si>
    <t>kW</t>
  </si>
  <si>
    <t>負荷率</t>
    <rPh sb="0" eb="2">
      <t>フカ</t>
    </rPh>
    <rPh sb="2" eb="3">
      <t>リツ</t>
    </rPh>
    <phoneticPr fontId="1"/>
  </si>
  <si>
    <t>定格消費電力</t>
    <rPh sb="0" eb="2">
      <t>テイカク</t>
    </rPh>
    <rPh sb="2" eb="4">
      <t>ショウヒ</t>
    </rPh>
    <rPh sb="4" eb="6">
      <t>デンリョク</t>
    </rPh>
    <phoneticPr fontId="1"/>
  </si>
  <si>
    <t>◆設置年</t>
    <rPh sb="1" eb="3">
      <t>セッチ</t>
    </rPh>
    <rPh sb="3" eb="4">
      <t>ネン</t>
    </rPh>
    <phoneticPr fontId="1"/>
  </si>
  <si>
    <t>導入予定設備</t>
    <rPh sb="0" eb="2">
      <t>ドウニュウ</t>
    </rPh>
    <rPh sb="2" eb="4">
      <t>ヨテイ</t>
    </rPh>
    <rPh sb="4" eb="6">
      <t>セツビ</t>
    </rPh>
    <phoneticPr fontId="1"/>
  </si>
  <si>
    <t>NEW-1234TB</t>
    <phoneticPr fontId="1"/>
  </si>
  <si>
    <t>新しいコンデンシング</t>
    <rPh sb="0" eb="1">
      <t>アタラ</t>
    </rPh>
    <phoneticPr fontId="1"/>
  </si>
  <si>
    <t>有り</t>
    <rPh sb="0" eb="1">
      <t>ア</t>
    </rPh>
    <phoneticPr fontId="1"/>
  </si>
  <si>
    <t>負荷率</t>
    <rPh sb="0" eb="2">
      <t>フカ</t>
    </rPh>
    <rPh sb="2" eb="3">
      <t>リツ</t>
    </rPh>
    <phoneticPr fontId="1"/>
  </si>
  <si>
    <t>℃</t>
    <phoneticPr fontId="5"/>
  </si>
  <si>
    <t>インバータ制御</t>
    <rPh sb="5" eb="7">
      <t>セイギョ</t>
    </rPh>
    <phoneticPr fontId="1"/>
  </si>
  <si>
    <t>◆負荷率</t>
    <rPh sb="1" eb="3">
      <t>フカ</t>
    </rPh>
    <rPh sb="3" eb="4">
      <t>リツ</t>
    </rPh>
    <phoneticPr fontId="1"/>
  </si>
  <si>
    <t>無し</t>
  </si>
  <si>
    <t>無し</t>
    <rPh sb="0" eb="1">
      <t>ナ</t>
    </rPh>
    <phoneticPr fontId="1"/>
  </si>
  <si>
    <t>←上記蒸発温度の定格消費電力を入力</t>
    <rPh sb="1" eb="3">
      <t>ジョウキ</t>
    </rPh>
    <rPh sb="3" eb="5">
      <t>ジョウハツ</t>
    </rPh>
    <rPh sb="5" eb="7">
      <t>オンド</t>
    </rPh>
    <rPh sb="8" eb="10">
      <t>テイカク</t>
    </rPh>
    <rPh sb="10" eb="12">
      <t>ショウヒ</t>
    </rPh>
    <rPh sb="12" eb="14">
      <t>デンリョク</t>
    </rPh>
    <phoneticPr fontId="1"/>
  </si>
  <si>
    <t>←インバータ制御の有無</t>
    <rPh sb="6" eb="8">
      <t>セイギョ</t>
    </rPh>
    <rPh sb="9" eb="11">
      <t>ウム</t>
    </rPh>
    <phoneticPr fontId="1"/>
  </si>
  <si>
    <t>←負荷率を入力</t>
    <rPh sb="1" eb="3">
      <t>フカ</t>
    </rPh>
    <rPh sb="3" eb="4">
      <t>リツ</t>
    </rPh>
    <rPh sb="5" eb="7">
      <t>ニュウリョク</t>
    </rPh>
    <phoneticPr fontId="1"/>
  </si>
  <si>
    <t>←設備のメーカー名を入力</t>
    <phoneticPr fontId="1"/>
  </si>
  <si>
    <t>←設備の製品名を入力</t>
    <phoneticPr fontId="1"/>
  </si>
  <si>
    <t>←設備の型番を入力</t>
    <phoneticPr fontId="1"/>
  </si>
  <si>
    <t>←設備のメーカー名を入力</t>
    <phoneticPr fontId="5"/>
  </si>
  <si>
    <t>←設備の製品名を入力</t>
    <phoneticPr fontId="5"/>
  </si>
  <si>
    <t>←設備の型番を入力</t>
    <phoneticPr fontId="5"/>
  </si>
  <si>
    <t>種別</t>
    <rPh sb="0" eb="2">
      <t>シュベツ</t>
    </rPh>
    <phoneticPr fontId="5"/>
  </si>
  <si>
    <t>◆種別</t>
    <rPh sb="1" eb="3">
      <t>シュベツ</t>
    </rPh>
    <phoneticPr fontId="1"/>
  </si>
  <si>
    <t>コンデンシングユニット</t>
  </si>
  <si>
    <t>コンデンシングユニット</t>
    <phoneticPr fontId="1"/>
  </si>
  <si>
    <t>冷凍冷蔵ユニット</t>
    <rPh sb="0" eb="2">
      <t>レイトウ</t>
    </rPh>
    <rPh sb="2" eb="4">
      <t>レイゾウ</t>
    </rPh>
    <phoneticPr fontId="1"/>
  </si>
  <si>
    <t>コンデンシングユニット・冷凍冷蔵ユニットマスタ</t>
    <rPh sb="12" eb="14">
      <t>レイトウ</t>
    </rPh>
    <rPh sb="14" eb="16">
      <t>レイゾウ</t>
    </rPh>
    <phoneticPr fontId="1"/>
  </si>
  <si>
    <t>蒸発温度</t>
    <rPh sb="0" eb="2">
      <t>ジョウハツ</t>
    </rPh>
    <rPh sb="2" eb="4">
      <t>オンド</t>
    </rPh>
    <phoneticPr fontId="1"/>
  </si>
  <si>
    <t>庫内温度</t>
    <rPh sb="0" eb="2">
      <t>コナイ</t>
    </rPh>
    <rPh sb="2" eb="4">
      <t>オンド</t>
    </rPh>
    <phoneticPr fontId="1"/>
  </si>
  <si>
    <t>←実使用の温度を入力</t>
    <rPh sb="1" eb="2">
      <t>ジツ</t>
    </rPh>
    <rPh sb="2" eb="4">
      <t>シヨウ</t>
    </rPh>
    <rPh sb="5" eb="7">
      <t>オンド</t>
    </rPh>
    <rPh sb="8" eb="10">
      <t>ニュウリョク</t>
    </rPh>
    <phoneticPr fontId="1"/>
  </si>
  <si>
    <t>蒸発温度 -20℃以上</t>
    <rPh sb="0" eb="2">
      <t>ジョウハツ</t>
    </rPh>
    <rPh sb="2" eb="4">
      <t>オンド</t>
    </rPh>
    <rPh sb="9" eb="11">
      <t>イジョウ</t>
    </rPh>
    <phoneticPr fontId="1"/>
  </si>
  <si>
    <t>蒸発温度 -20℃未満</t>
    <rPh sb="0" eb="2">
      <t>ジョウハツ</t>
    </rPh>
    <rPh sb="2" eb="4">
      <t>オンド</t>
    </rPh>
    <rPh sb="9" eb="11">
      <t>ミマン</t>
    </rPh>
    <phoneticPr fontId="1"/>
  </si>
  <si>
    <t>温度帯</t>
    <rPh sb="0" eb="2">
      <t>オンド</t>
    </rPh>
    <rPh sb="2" eb="3">
      <t>タイ</t>
    </rPh>
    <phoneticPr fontId="5"/>
  </si>
  <si>
    <t>高温・低温（冷蔵用）</t>
    <rPh sb="0" eb="2">
      <t>コウオン</t>
    </rPh>
    <rPh sb="3" eb="5">
      <t>テイオン</t>
    </rPh>
    <rPh sb="6" eb="8">
      <t>レイゾウ</t>
    </rPh>
    <rPh sb="8" eb="9">
      <t>ヨウ</t>
    </rPh>
    <phoneticPr fontId="1"/>
  </si>
  <si>
    <t>低温（冷凍用）</t>
    <rPh sb="0" eb="2">
      <t>テイオン</t>
    </rPh>
    <rPh sb="3" eb="6">
      <t>レイトウヨウ</t>
    </rPh>
    <phoneticPr fontId="1"/>
  </si>
  <si>
    <t>←24時間365日稼働しない場合は変更可</t>
    <rPh sb="3" eb="5">
      <t>ジカン</t>
    </rPh>
    <rPh sb="8" eb="9">
      <t>ヒ</t>
    </rPh>
    <rPh sb="9" eb="11">
      <t>カドウ</t>
    </rPh>
    <rPh sb="14" eb="16">
      <t>バアイ</t>
    </rPh>
    <rPh sb="17" eb="19">
      <t>ヘンコウ</t>
    </rPh>
    <rPh sb="19" eb="20">
      <t>カ</t>
    </rPh>
    <phoneticPr fontId="1"/>
  </si>
  <si>
    <t>古いコンデンシング</t>
    <rPh sb="0" eb="1">
      <t>フル</t>
    </rPh>
    <phoneticPr fontId="1"/>
  </si>
  <si>
    <t>OLD-1234TB</t>
    <phoneticPr fontId="5"/>
  </si>
  <si>
    <r>
      <rPr>
        <b/>
        <sz val="12"/>
        <color theme="1"/>
        <rFont val="ＭＳ 明朝"/>
        <family val="1"/>
        <charset val="128"/>
      </rPr>
      <t>　</t>
    </r>
    <r>
      <rPr>
        <b/>
        <u/>
        <sz val="12"/>
        <color theme="1"/>
        <rFont val="ＭＳ 明朝"/>
        <family val="1"/>
        <charset val="128"/>
      </rPr>
      <t>コンデンシングユニット・冷凍冷蔵ユニット　SII省電力計算フォーマット</t>
    </r>
    <rPh sb="13" eb="15">
      <t>レイトウ</t>
    </rPh>
    <rPh sb="15" eb="17">
      <t>レイゾウ</t>
    </rPh>
    <rPh sb="25" eb="26">
      <t>ショウ</t>
    </rPh>
    <rPh sb="26" eb="28">
      <t>デンリョク</t>
    </rPh>
    <rPh sb="28" eb="30">
      <t>ケイサン</t>
    </rPh>
    <phoneticPr fontId="5"/>
  </si>
  <si>
    <t>■電力使用量</t>
    <rPh sb="1" eb="3">
      <t>デンリョク</t>
    </rPh>
    <rPh sb="3" eb="6">
      <t>シヨウリョウ</t>
    </rPh>
    <phoneticPr fontId="5"/>
  </si>
  <si>
    <t>電力使用量</t>
    <rPh sb="0" eb="2">
      <t>デンリョク</t>
    </rPh>
    <rPh sb="2" eb="5">
      <t>シヨウリョウ</t>
    </rPh>
    <phoneticPr fontId="1"/>
  </si>
  <si>
    <r>
      <rPr>
        <sz val="8"/>
        <color rgb="FFFF0000"/>
        <rFont val="ＭＳ 明朝"/>
        <family val="1"/>
        <charset val="128"/>
      </rPr>
      <t>【電力使用量】</t>
    </r>
    <r>
      <rPr>
        <sz val="8"/>
        <color rgb="FF0070C0"/>
        <rFont val="ＭＳ 明朝"/>
        <family val="1"/>
        <charset val="128"/>
      </rPr>
      <t xml:space="preserve">
 </t>
    </r>
    <r>
      <rPr>
        <sz val="8"/>
        <color rgb="FFFF0000"/>
        <rFont val="ＭＳ 明朝"/>
        <family val="1"/>
        <charset val="128"/>
      </rPr>
      <t>赤枠内の数値を補助事業
 ポータルに転記</t>
    </r>
    <rPh sb="1" eb="3">
      <t>デンリョク</t>
    </rPh>
    <rPh sb="3" eb="6">
      <t>シヨウリョウ</t>
    </rPh>
    <rPh sb="9" eb="10">
      <t>アカ</t>
    </rPh>
    <rPh sb="10" eb="11">
      <t>ワク</t>
    </rPh>
    <rPh sb="11" eb="12">
      <t>ナイ</t>
    </rPh>
    <rPh sb="13" eb="15">
      <t>スウチ</t>
    </rPh>
    <rPh sb="16" eb="18">
      <t>ホジョ</t>
    </rPh>
    <rPh sb="18" eb="20">
      <t>ジギョウ</t>
    </rPh>
    <rPh sb="27" eb="29">
      <t>テンキ</t>
    </rPh>
    <phoneticPr fontId="1"/>
  </si>
  <si>
    <r>
      <rPr>
        <sz val="8"/>
        <color rgb="FFFF0000"/>
        <rFont val="ＭＳ 明朝"/>
        <family val="1"/>
        <charset val="128"/>
      </rPr>
      <t>【電力使用量】</t>
    </r>
    <r>
      <rPr>
        <sz val="8"/>
        <color rgb="FF0070C0"/>
        <rFont val="ＭＳ 明朝"/>
        <family val="1"/>
        <charset val="128"/>
      </rPr>
      <t xml:space="preserve">
 </t>
    </r>
    <r>
      <rPr>
        <sz val="8"/>
        <color rgb="FFFF0000"/>
        <rFont val="ＭＳ 明朝"/>
        <family val="1"/>
        <charset val="128"/>
      </rPr>
      <t xml:space="preserve">赤枠内の数値を補助事業
 ポータルに転記
</t>
    </r>
    <rPh sb="1" eb="3">
      <t>デンリョク</t>
    </rPh>
    <rPh sb="3" eb="6">
      <t>シヨウリョウ</t>
    </rPh>
    <rPh sb="9" eb="10">
      <t>アカ</t>
    </rPh>
    <rPh sb="10" eb="11">
      <t>ワク</t>
    </rPh>
    <rPh sb="11" eb="12">
      <t>ナイ</t>
    </rPh>
    <rPh sb="13" eb="15">
      <t>スウチ</t>
    </rPh>
    <rPh sb="16" eb="18">
      <t>ホジョ</t>
    </rPh>
    <rPh sb="18" eb="20">
      <t>ジギョウ</t>
    </rPh>
    <rPh sb="27" eb="29">
      <t>テンキ</t>
    </rPh>
    <phoneticPr fontId="1"/>
  </si>
  <si>
    <t>様式 1-4　NO.</t>
    <phoneticPr fontId="5"/>
  </si>
  <si>
    <t>様式 1-3　NO.</t>
    <phoneticPr fontId="5"/>
  </si>
  <si>
    <t>既存設備に関する電力使用量の計算結果と実際の電力使用量に乖離がある場合は、実際の電力使用量に合うように負荷率を調整してください。</t>
    <rPh sb="8" eb="10">
      <t>デンリョク</t>
    </rPh>
    <rPh sb="22" eb="24">
      <t>デンリョク</t>
    </rPh>
    <rPh sb="40" eb="42">
      <t>デンリョク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</si>
</sst>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6" formatCode="&quot;¥&quot;#,##0;[Red]&quot;¥&quot;\-#,##0"/>
    <numFmt numFmtId="176" formatCode="0.0%"/>
    <numFmt numFmtId="177" formatCode="0&quot;月&quot;"/>
    <numFmt numFmtId="178" formatCode="&quot;(&quot;@&quot;)&quot;"/>
    <numFmt numFmtId="179" formatCode="#,##0\ &quot;h&quot;"/>
    <numFmt numFmtId="180" formatCode="0&quot;台&quot;"/>
    <numFmt numFmtId="181" formatCode="#,##0\ &quot;USRT&quot;"/>
    <numFmt numFmtId="182" formatCode="#,##0.0_ ;[Red]\-#,##0.0\ "/>
    <numFmt numFmtId="183" formatCode="0.00_ "/>
    <numFmt numFmtId="184" formatCode="#,##0.0\ &quot;kW&quot;"/>
    <numFmt numFmtId="185" formatCode="0&quot;年&quot;"/>
    <numFmt numFmtId="186" formatCode="#,##0.0;[Red]\-#,##0.0"/>
    <numFmt numFmtId="187" formatCode="0_ "/>
    <numFmt numFmtId="188" formatCode="0.000"/>
    <numFmt numFmtId="189" formatCode="#,##0.000_ "/>
    <numFmt numFmtId="190" formatCode="#,##0.00_ ;[Red]\-#,##0.00\ "/>
    <numFmt numFmtId="191" formatCode="#,##0.00_ "/>
    <numFmt numFmtId="192" formatCode="0.00_);[Red]\(0.00\)"/>
  </numFmts>
  <fonts count="3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color indexed="8"/>
      <name val="ＭＳ Ｐゴシック"/>
      <family val="3"/>
      <charset val="128"/>
    </font>
    <font>
      <sz val="11"/>
      <color theme="1"/>
      <name val="ＭＳ Ｐゴシック"/>
      <family val="2"/>
      <charset val="128"/>
    </font>
    <font>
      <b/>
      <sz val="12"/>
      <color theme="3"/>
      <name val="ＭＳ Ｐゴシック"/>
      <family val="3"/>
      <charset val="128"/>
      <scheme val="minor"/>
    </font>
    <font>
      <sz val="11"/>
      <color theme="3"/>
      <name val="ＭＳ Ｐゴシック"/>
      <family val="3"/>
      <charset val="128"/>
      <scheme val="minor"/>
    </font>
    <font>
      <b/>
      <i/>
      <sz val="11"/>
      <color theme="1"/>
      <name val="ＭＳ Ｐゴシック"/>
      <family val="3"/>
      <charset val="128"/>
    </font>
    <font>
      <sz val="11"/>
      <name val="ＭＳ Ｐゴシック"/>
      <family val="2"/>
      <charset val="128"/>
      <scheme val="minor"/>
    </font>
    <font>
      <sz val="7"/>
      <name val="ＭＳ 明朝"/>
      <family val="1"/>
      <charset val="128"/>
    </font>
    <font>
      <sz val="11"/>
      <name val="ＭＳ Ｐゴシック"/>
      <family val="3"/>
      <charset val="128"/>
      <scheme val="minor"/>
    </font>
    <font>
      <u/>
      <sz val="9"/>
      <color indexed="12"/>
      <name val="ＭＳ Ｐゴシック"/>
      <family val="3"/>
      <charset val="128"/>
    </font>
    <font>
      <sz val="11"/>
      <color rgb="FFFF0000"/>
      <name val="ＭＳ Ｐゴシック"/>
      <family val="2"/>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b/>
      <u/>
      <sz val="14"/>
      <color theme="1"/>
      <name val="ＭＳ 明朝"/>
      <family val="1"/>
      <charset val="128"/>
    </font>
    <font>
      <sz val="10"/>
      <color theme="0" tint="-0.34998626667073579"/>
      <name val="ＭＳ Ｐゴシック"/>
      <family val="2"/>
      <charset val="128"/>
      <scheme val="minor"/>
    </font>
    <font>
      <sz val="8"/>
      <color rgb="FF0070C0"/>
      <name val="ＭＳ 明朝"/>
      <family val="1"/>
      <charset val="128"/>
    </font>
    <font>
      <b/>
      <sz val="10"/>
      <color rgb="FFFF0000"/>
      <name val="ＭＳ Ｐゴシック"/>
      <family val="3"/>
      <charset val="128"/>
    </font>
    <font>
      <sz val="10"/>
      <color rgb="FF0000FF"/>
      <name val="ＭＳ 明朝"/>
      <family val="1"/>
      <charset val="128"/>
    </font>
    <font>
      <sz val="12"/>
      <name val="Osaka"/>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theme="3"/>
      </left>
      <right/>
      <top/>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0" fontId="6" fillId="0" borderId="0">
      <alignment vertical="center"/>
    </xf>
    <xf numFmtId="0" fontId="7" fillId="0" borderId="0"/>
    <xf numFmtId="9" fontId="3" fillId="0" borderId="0" applyFont="0" applyFill="0" applyBorder="0" applyAlignment="0" applyProtection="0"/>
    <xf numFmtId="0" fontId="9" fillId="0" borderId="0" applyNumberFormat="0" applyFill="0" applyBorder="0" applyAlignment="0" applyProtection="0">
      <alignment vertical="top"/>
      <protection locked="0"/>
    </xf>
    <xf numFmtId="38" fontId="10"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alignment vertical="center"/>
    </xf>
    <xf numFmtId="0" fontId="4" fillId="0" borderId="0">
      <alignment vertical="center"/>
    </xf>
    <xf numFmtId="0" fontId="4" fillId="0" borderId="0">
      <alignment vertical="center"/>
    </xf>
    <xf numFmtId="0" fontId="12" fillId="0" borderId="0">
      <alignment vertical="center"/>
    </xf>
    <xf numFmtId="0" fontId="4" fillId="0" borderId="0">
      <alignment vertical="center"/>
    </xf>
    <xf numFmtId="38" fontId="4" fillId="0" borderId="0" applyFont="0" applyFill="0" applyBorder="0" applyAlignment="0" applyProtection="0">
      <alignment vertical="center"/>
    </xf>
    <xf numFmtId="38" fontId="12" fillId="0" borderId="0" applyFont="0" applyFill="0" applyBorder="0" applyAlignment="0" applyProtection="0">
      <alignment vertical="center"/>
    </xf>
    <xf numFmtId="38" fontId="3" fillId="0" borderId="0"/>
    <xf numFmtId="176" fontId="3" fillId="0" borderId="0"/>
    <xf numFmtId="0" fontId="3" fillId="0" borderId="0"/>
    <xf numFmtId="0" fontId="3" fillId="0" borderId="0"/>
    <xf numFmtId="0" fontId="3" fillId="0" borderId="0"/>
    <xf numFmtId="0" fontId="3" fillId="0" borderId="0"/>
    <xf numFmtId="9" fontId="13"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xf numFmtId="0" fontId="20"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30" fillId="0" borderId="0"/>
    <xf numFmtId="0" fontId="3" fillId="0" borderId="0">
      <alignment vertical="center"/>
    </xf>
    <xf numFmtId="0" fontId="7" fillId="0" borderId="0"/>
    <xf numFmtId="0" fontId="4" fillId="0" borderId="0">
      <alignment vertical="center"/>
    </xf>
    <xf numFmtId="9" fontId="4" fillId="0" borderId="0" applyFont="0" applyFill="0" applyBorder="0" applyAlignment="0" applyProtection="0">
      <alignment vertical="center"/>
    </xf>
    <xf numFmtId="0" fontId="1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13"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188">
    <xf numFmtId="0" fontId="0" fillId="0" borderId="0" xfId="0">
      <alignment vertical="center"/>
    </xf>
    <xf numFmtId="0" fontId="0" fillId="0" borderId="0" xfId="0" applyAlignment="1">
      <alignment horizontal="right" vertical="center"/>
    </xf>
    <xf numFmtId="0" fontId="16" fillId="0" borderId="0" xfId="0" applyFont="1">
      <alignment vertical="center"/>
    </xf>
    <xf numFmtId="0" fontId="0" fillId="0" borderId="0" xfId="0" applyFill="1" applyBorder="1">
      <alignment vertical="center"/>
    </xf>
    <xf numFmtId="0" fontId="0" fillId="0" borderId="0" xfId="0" applyBorder="1" applyAlignment="1">
      <alignment horizontal="right" vertical="center" shrinkToFit="1"/>
    </xf>
    <xf numFmtId="0" fontId="0" fillId="0" borderId="0" xfId="0" applyNumberFormat="1" applyFill="1" applyBorder="1">
      <alignment vertical="center"/>
    </xf>
    <xf numFmtId="0" fontId="3" fillId="0" borderId="1" xfId="3" applyBorder="1" applyAlignment="1">
      <alignment horizontal="left"/>
    </xf>
    <xf numFmtId="0" fontId="3" fillId="0" borderId="1" xfId="3" applyBorder="1" applyAlignment="1">
      <alignment horizontal="left"/>
    </xf>
    <xf numFmtId="0" fontId="3" fillId="0" borderId="12" xfId="3" applyFont="1" applyFill="1" applyBorder="1" applyAlignment="1">
      <alignment horizontal="left"/>
    </xf>
    <xf numFmtId="0" fontId="0" fillId="0" borderId="0" xfId="0">
      <alignment vertical="center"/>
    </xf>
    <xf numFmtId="0" fontId="0" fillId="0" borderId="1" xfId="0" applyBorder="1">
      <alignment vertical="center"/>
    </xf>
    <xf numFmtId="0" fontId="22" fillId="0" borderId="0" xfId="5" applyFont="1" applyAlignment="1" applyProtection="1">
      <alignment vertical="center"/>
      <protection hidden="1"/>
    </xf>
    <xf numFmtId="0" fontId="0" fillId="0" borderId="0" xfId="0" applyProtection="1">
      <alignment vertical="center"/>
      <protection hidden="1"/>
    </xf>
    <xf numFmtId="0" fontId="0" fillId="0" borderId="1" xfId="0" applyFill="1" applyBorder="1">
      <alignment vertical="center"/>
    </xf>
    <xf numFmtId="0" fontId="15" fillId="0" borderId="0" xfId="0" applyFont="1" applyFill="1" applyBorder="1">
      <alignment vertical="center"/>
    </xf>
    <xf numFmtId="0" fontId="3" fillId="0" borderId="0" xfId="3" applyFont="1" applyFill="1" applyBorder="1" applyAlignment="1">
      <alignment horizontal="left"/>
    </xf>
    <xf numFmtId="2" fontId="0" fillId="0" borderId="1" xfId="0" applyNumberFormat="1" applyBorder="1">
      <alignment vertical="center"/>
    </xf>
    <xf numFmtId="0" fontId="33" fillId="0" borderId="0" xfId="5" applyFont="1" applyAlignment="1" applyProtection="1">
      <alignment vertical="top" wrapText="1"/>
      <protection hidden="1"/>
    </xf>
    <xf numFmtId="0" fontId="33" fillId="0" borderId="0" xfId="5" applyFont="1" applyBorder="1" applyAlignment="1" applyProtection="1">
      <alignment vertical="top" wrapText="1"/>
      <protection hidden="1"/>
    </xf>
    <xf numFmtId="0" fontId="27" fillId="0" borderId="0" xfId="5" applyFont="1" applyFill="1" applyBorder="1" applyAlignment="1" applyProtection="1">
      <alignment horizontal="left" vertical="center" shrinkToFit="1"/>
      <protection hidden="1"/>
    </xf>
    <xf numFmtId="0" fontId="28" fillId="0" borderId="0" xfId="5" quotePrefix="1" applyFont="1" applyFill="1" applyBorder="1" applyAlignment="1" applyProtection="1">
      <alignment horizontal="center" vertical="center"/>
      <protection hidden="1"/>
    </xf>
    <xf numFmtId="0" fontId="27" fillId="0" borderId="0" xfId="5" applyFont="1" applyFill="1" applyBorder="1" applyAlignment="1" applyProtection="1">
      <alignment horizontal="left" vertical="center" wrapText="1" shrinkToFit="1"/>
      <protection hidden="1"/>
    </xf>
    <xf numFmtId="0" fontId="33" fillId="0" borderId="13" xfId="5" applyFont="1" applyBorder="1" applyAlignment="1" applyProtection="1">
      <alignment horizontal="left" vertical="top" wrapText="1"/>
      <protection hidden="1"/>
    </xf>
    <xf numFmtId="0" fontId="33" fillId="0" borderId="0" xfId="5" applyFont="1" applyBorder="1" applyAlignment="1" applyProtection="1">
      <alignment horizontal="left" vertical="top" wrapText="1"/>
      <protection hidden="1"/>
    </xf>
    <xf numFmtId="0" fontId="27" fillId="0" borderId="0" xfId="5" applyFont="1" applyFill="1" applyBorder="1" applyAlignment="1" applyProtection="1">
      <alignment horizontal="left" vertical="center" shrinkToFit="1"/>
      <protection hidden="1"/>
    </xf>
    <xf numFmtId="0" fontId="27" fillId="0" borderId="0" xfId="5" applyFont="1" applyFill="1" applyBorder="1" applyAlignment="1" applyProtection="1">
      <alignment horizontal="left" vertical="center" wrapText="1" shrinkToFit="1"/>
      <protection hidden="1"/>
    </xf>
    <xf numFmtId="189" fontId="31" fillId="0" borderId="0" xfId="5" applyNumberFormat="1" applyFont="1" applyBorder="1" applyAlignment="1" applyProtection="1">
      <alignment horizontal="left" vertical="center" wrapText="1" shrinkToFit="1"/>
      <protection hidden="1"/>
    </xf>
    <xf numFmtId="0" fontId="28" fillId="0" borderId="0" xfId="5" quotePrefix="1" applyFont="1" applyFill="1" applyBorder="1" applyAlignment="1" applyProtection="1">
      <alignment horizontal="center" vertical="center"/>
      <protection hidden="1"/>
    </xf>
    <xf numFmtId="0" fontId="14" fillId="0" borderId="19" xfId="0" applyFont="1" applyFill="1" applyBorder="1" applyAlignment="1">
      <alignment horizontal="left" vertical="center"/>
    </xf>
    <xf numFmtId="0" fontId="14" fillId="0" borderId="0" xfId="0" applyFont="1" applyFill="1" applyBorder="1" applyAlignment="1">
      <alignment horizontal="left" vertical="center"/>
    </xf>
    <xf numFmtId="0" fontId="24" fillId="0" borderId="0" xfId="5" applyFont="1" applyAlignment="1" applyProtection="1">
      <alignment horizontal="left" vertical="center"/>
      <protection hidden="1"/>
    </xf>
    <xf numFmtId="0" fontId="25" fillId="0" borderId="0" xfId="5" applyFont="1" applyAlignment="1" applyProtection="1">
      <alignment vertical="center"/>
      <protection hidden="1"/>
    </xf>
    <xf numFmtId="0" fontId="8" fillId="0" borderId="0" xfId="5" applyFont="1" applyAlignment="1" applyProtection="1">
      <alignment vertical="center"/>
      <protection hidden="1"/>
    </xf>
    <xf numFmtId="0" fontId="17" fillId="0" borderId="0" xfId="0" applyFont="1" applyProtection="1">
      <alignment vertical="center"/>
      <protection hidden="1"/>
    </xf>
    <xf numFmtId="0" fontId="24" fillId="0" borderId="0" xfId="5" applyFont="1" applyAlignment="1" applyProtection="1">
      <alignment horizontal="left" vertical="center"/>
      <protection hidden="1"/>
    </xf>
    <xf numFmtId="0" fontId="23" fillId="0" borderId="0" xfId="5" applyFont="1" applyAlignment="1" applyProtection="1">
      <alignment horizontal="left" vertical="center"/>
      <protection hidden="1"/>
    </xf>
    <xf numFmtId="0" fontId="17" fillId="0" borderId="0" xfId="0" applyFont="1" applyAlignment="1" applyProtection="1">
      <alignment horizontal="left" vertical="center"/>
      <protection hidden="1"/>
    </xf>
    <xf numFmtId="0" fontId="8" fillId="2" borderId="5" xfId="5" applyFont="1" applyFill="1" applyBorder="1" applyAlignment="1" applyProtection="1">
      <alignment horizontal="center" vertical="center"/>
      <protection hidden="1"/>
    </xf>
    <xf numFmtId="0" fontId="8" fillId="2" borderId="6" xfId="5" applyFont="1" applyFill="1" applyBorder="1" applyAlignment="1" applyProtection="1">
      <alignment horizontal="center" vertical="center"/>
      <protection hidden="1"/>
    </xf>
    <xf numFmtId="0" fontId="8" fillId="2" borderId="7" xfId="5" applyFont="1" applyFill="1" applyBorder="1" applyAlignment="1" applyProtection="1">
      <alignment horizontal="center" vertical="center"/>
      <protection hidden="1"/>
    </xf>
    <xf numFmtId="0" fontId="8" fillId="0" borderId="8" xfId="5" applyFont="1" applyBorder="1" applyAlignment="1" applyProtection="1">
      <alignment horizontal="left" vertical="center"/>
      <protection hidden="1"/>
    </xf>
    <xf numFmtId="0" fontId="8" fillId="0" borderId="0" xfId="5" applyFont="1" applyAlignment="1" applyProtection="1">
      <alignment horizontal="left" vertical="center"/>
      <protection hidden="1"/>
    </xf>
    <xf numFmtId="0" fontId="8" fillId="4" borderId="5" xfId="5" applyFont="1" applyFill="1" applyBorder="1" applyAlignment="1" applyProtection="1">
      <alignment horizontal="center" vertical="center" shrinkToFit="1"/>
      <protection hidden="1"/>
    </xf>
    <xf numFmtId="0" fontId="8" fillId="4" borderId="6" xfId="5" applyFont="1" applyFill="1" applyBorder="1" applyAlignment="1" applyProtection="1">
      <alignment horizontal="center" vertical="center" shrinkToFit="1"/>
      <protection hidden="1"/>
    </xf>
    <xf numFmtId="0" fontId="8" fillId="4" borderId="7" xfId="5" applyFont="1" applyFill="1" applyBorder="1" applyAlignment="1" applyProtection="1">
      <alignment horizontal="center" vertical="center" shrinkToFit="1"/>
      <protection hidden="1"/>
    </xf>
    <xf numFmtId="0" fontId="8" fillId="5" borderId="5" xfId="5" applyFont="1" applyFill="1" applyBorder="1" applyAlignment="1" applyProtection="1">
      <alignment horizontal="left" vertical="center" shrinkToFit="1"/>
      <protection hidden="1"/>
    </xf>
    <xf numFmtId="0" fontId="8" fillId="5" borderId="6" xfId="5" applyFont="1" applyFill="1" applyBorder="1" applyAlignment="1" applyProtection="1">
      <alignment horizontal="left" vertical="center" shrinkToFit="1"/>
      <protection hidden="1"/>
    </xf>
    <xf numFmtId="0" fontId="8" fillId="5" borderId="7" xfId="5" applyFont="1" applyFill="1" applyBorder="1" applyAlignment="1" applyProtection="1">
      <alignment horizontal="left" vertical="center" shrinkToFit="1"/>
      <protection hidden="1"/>
    </xf>
    <xf numFmtId="0" fontId="22" fillId="4" borderId="5" xfId="5" applyFont="1" applyFill="1" applyBorder="1" applyAlignment="1" applyProtection="1">
      <alignment horizontal="center" vertical="center" shrinkToFit="1"/>
      <protection hidden="1"/>
    </xf>
    <xf numFmtId="0" fontId="22" fillId="4" borderId="6" xfId="5" applyFont="1" applyFill="1" applyBorder="1" applyAlignment="1" applyProtection="1">
      <alignment horizontal="center" vertical="center" shrinkToFit="1"/>
      <protection hidden="1"/>
    </xf>
    <xf numFmtId="0" fontId="22" fillId="4" borderId="7" xfId="5" applyFont="1" applyFill="1" applyBorder="1" applyAlignment="1" applyProtection="1">
      <alignment horizontal="center" vertical="center" shrinkToFit="1"/>
      <protection hidden="1"/>
    </xf>
    <xf numFmtId="0" fontId="8" fillId="0" borderId="0" xfId="5" applyFont="1" applyFill="1" applyBorder="1" applyAlignment="1" applyProtection="1">
      <alignment vertical="center"/>
      <protection hidden="1"/>
    </xf>
    <xf numFmtId="0" fontId="8" fillId="0" borderId="0" xfId="5" applyFont="1" applyFill="1" applyBorder="1" applyAlignment="1" applyProtection="1">
      <alignment horizontal="left" vertical="center" shrinkToFit="1"/>
      <protection hidden="1"/>
    </xf>
    <xf numFmtId="0" fontId="8" fillId="0" borderId="0" xfId="5" applyFont="1" applyAlignment="1" applyProtection="1">
      <alignment vertical="center" shrinkToFit="1"/>
      <protection hidden="1"/>
    </xf>
    <xf numFmtId="0" fontId="8" fillId="4" borderId="1" xfId="5" applyFont="1" applyFill="1" applyBorder="1" applyAlignment="1" applyProtection="1">
      <alignment horizontal="center" vertical="center" shrinkToFit="1"/>
      <protection hidden="1"/>
    </xf>
    <xf numFmtId="0" fontId="8" fillId="0" borderId="8" xfId="5" applyFont="1" applyFill="1" applyBorder="1" applyAlignment="1" applyProtection="1">
      <alignment vertical="center" shrinkToFit="1"/>
      <protection hidden="1"/>
    </xf>
    <xf numFmtId="0" fontId="8" fillId="0" borderId="0" xfId="5" applyFont="1" applyFill="1" applyBorder="1" applyAlignment="1" applyProtection="1">
      <alignment vertical="center" shrinkToFit="1"/>
      <protection hidden="1"/>
    </xf>
    <xf numFmtId="0" fontId="26" fillId="0" borderId="0" xfId="0" applyFont="1" applyBorder="1" applyProtection="1">
      <alignment vertical="center"/>
      <protection hidden="1"/>
    </xf>
    <xf numFmtId="0" fontId="21" fillId="0" borderId="0" xfId="0" applyFont="1" applyBorder="1" applyProtection="1">
      <alignment vertical="center"/>
      <protection hidden="1"/>
    </xf>
    <xf numFmtId="0" fontId="0" fillId="0" borderId="0" xfId="0" applyBorder="1" applyProtection="1">
      <alignment vertical="center"/>
      <protection hidden="1"/>
    </xf>
    <xf numFmtId="0" fontId="17" fillId="0" borderId="0" xfId="0" applyFont="1" applyFill="1" applyBorder="1" applyAlignment="1" applyProtection="1">
      <alignment horizontal="center" vertical="center"/>
      <protection hidden="1"/>
    </xf>
    <xf numFmtId="0" fontId="17" fillId="0" borderId="1" xfId="0" applyFont="1" applyBorder="1" applyAlignment="1" applyProtection="1">
      <alignment vertical="center" wrapText="1"/>
      <protection hidden="1"/>
    </xf>
    <xf numFmtId="181" fontId="17" fillId="0" borderId="1" xfId="0" applyNumberFormat="1" applyFont="1" applyBorder="1" applyProtection="1">
      <alignment vertical="center"/>
      <protection hidden="1"/>
    </xf>
    <xf numFmtId="0" fontId="8" fillId="0" borderId="1" xfId="5" applyFont="1" applyBorder="1" applyAlignment="1" applyProtection="1">
      <alignment horizontal="center" vertical="center" shrinkToFit="1"/>
      <protection hidden="1"/>
    </xf>
    <xf numFmtId="184" fontId="8" fillId="5" borderId="1" xfId="33" applyNumberFormat="1" applyFont="1" applyFill="1" applyBorder="1" applyAlignment="1" applyProtection="1">
      <alignment horizontal="center" vertical="center" shrinkToFit="1"/>
      <protection hidden="1"/>
    </xf>
    <xf numFmtId="184" fontId="8" fillId="5" borderId="5" xfId="33" applyNumberFormat="1" applyFont="1" applyFill="1" applyBorder="1" applyAlignment="1" applyProtection="1">
      <alignment horizontal="center" vertical="center" shrinkToFit="1"/>
      <protection hidden="1"/>
    </xf>
    <xf numFmtId="2" fontId="17" fillId="3" borderId="1" xfId="0" applyNumberFormat="1" applyFont="1" applyFill="1" applyBorder="1" applyAlignment="1" applyProtection="1">
      <alignment horizontal="center" vertical="center" shrinkToFit="1"/>
      <protection hidden="1"/>
    </xf>
    <xf numFmtId="0" fontId="17" fillId="0" borderId="1" xfId="0" applyFont="1" applyBorder="1" applyProtection="1">
      <alignment vertical="center"/>
      <protection hidden="1"/>
    </xf>
    <xf numFmtId="0" fontId="17" fillId="0" borderId="1" xfId="0" applyFont="1" applyFill="1" applyBorder="1" applyAlignment="1" applyProtection="1">
      <alignment horizontal="center" vertical="center" shrinkToFit="1"/>
      <protection hidden="1"/>
    </xf>
    <xf numFmtId="0" fontId="8" fillId="0" borderId="13" xfId="5" applyFont="1" applyFill="1" applyBorder="1" applyAlignment="1" applyProtection="1">
      <alignment horizontal="center" vertical="center" shrinkToFit="1"/>
      <protection hidden="1"/>
    </xf>
    <xf numFmtId="3" fontId="8" fillId="0" borderId="13" xfId="33" applyNumberFormat="1" applyFont="1" applyFill="1" applyBorder="1" applyAlignment="1" applyProtection="1">
      <alignment horizontal="left" vertical="center" shrinkToFit="1"/>
      <protection hidden="1"/>
    </xf>
    <xf numFmtId="184" fontId="8" fillId="0" borderId="13" xfId="33" applyNumberFormat="1" applyFont="1" applyFill="1" applyBorder="1" applyAlignment="1" applyProtection="1">
      <alignment horizontal="center" vertical="center" shrinkToFit="1"/>
      <protection hidden="1"/>
    </xf>
    <xf numFmtId="0" fontId="8" fillId="0" borderId="0" xfId="5" applyFont="1" applyFill="1" applyBorder="1" applyAlignment="1" applyProtection="1">
      <alignment horizontal="center" vertical="center" shrinkToFit="1"/>
      <protection hidden="1"/>
    </xf>
    <xf numFmtId="0" fontId="17" fillId="4" borderId="1" xfId="0" applyFont="1" applyFill="1" applyBorder="1" applyProtection="1">
      <alignment vertical="center"/>
      <protection hidden="1"/>
    </xf>
    <xf numFmtId="179" fontId="8" fillId="0" borderId="5" xfId="33" applyNumberFormat="1" applyFont="1" applyFill="1" applyBorder="1" applyAlignment="1" applyProtection="1">
      <alignment horizontal="center" vertical="center" shrinkToFit="1"/>
      <protection hidden="1"/>
    </xf>
    <xf numFmtId="179" fontId="8" fillId="0" borderId="6" xfId="33" applyNumberFormat="1" applyFont="1" applyFill="1" applyBorder="1" applyAlignment="1" applyProtection="1">
      <alignment horizontal="center" vertical="center" shrinkToFit="1"/>
      <protection hidden="1"/>
    </xf>
    <xf numFmtId="179" fontId="8" fillId="0" borderId="7" xfId="33" applyNumberFormat="1" applyFont="1" applyFill="1" applyBorder="1" applyAlignment="1" applyProtection="1">
      <alignment horizontal="center" vertical="center" shrinkToFit="1"/>
      <protection hidden="1"/>
    </xf>
    <xf numFmtId="0" fontId="8" fillId="4" borderId="1" xfId="5" applyFont="1" applyFill="1" applyBorder="1" applyAlignment="1" applyProtection="1">
      <alignment horizontal="center" vertical="center" wrapText="1" shrinkToFit="1"/>
      <protection hidden="1"/>
    </xf>
    <xf numFmtId="0" fontId="18" fillId="0" borderId="0" xfId="5" applyFont="1" applyFill="1" applyBorder="1" applyAlignment="1" applyProtection="1">
      <alignment horizontal="center" vertical="center" wrapText="1" shrinkToFit="1"/>
      <protection hidden="1"/>
    </xf>
    <xf numFmtId="0" fontId="8" fillId="0" borderId="0" xfId="5" applyFont="1" applyFill="1" applyAlignment="1" applyProtection="1">
      <alignment vertical="center"/>
      <protection hidden="1"/>
    </xf>
    <xf numFmtId="0" fontId="17" fillId="0" borderId="0" xfId="0" applyFont="1" applyFill="1" applyAlignment="1" applyProtection="1">
      <alignment horizontal="left" vertical="center"/>
      <protection hidden="1"/>
    </xf>
    <xf numFmtId="0" fontId="17" fillId="0" borderId="0" xfId="0" applyFont="1" applyFill="1" applyProtection="1">
      <alignment vertical="center"/>
      <protection hidden="1"/>
    </xf>
    <xf numFmtId="2" fontId="17" fillId="0" borderId="0" xfId="0" applyNumberFormat="1" applyFont="1" applyFill="1" applyBorder="1" applyAlignment="1" applyProtection="1">
      <alignment horizontal="center" vertical="center" shrinkToFit="1"/>
      <protection hidden="1"/>
    </xf>
    <xf numFmtId="0" fontId="8" fillId="4" borderId="5" xfId="5" applyFont="1" applyFill="1" applyBorder="1" applyAlignment="1" applyProtection="1">
      <alignment horizontal="center" vertical="center" wrapText="1" shrinkToFit="1"/>
      <protection hidden="1"/>
    </xf>
    <xf numFmtId="0" fontId="8" fillId="4" borderId="6" xfId="5" applyFont="1" applyFill="1" applyBorder="1" applyAlignment="1" applyProtection="1">
      <alignment horizontal="center" vertical="center" wrapText="1" shrinkToFit="1"/>
      <protection hidden="1"/>
    </xf>
    <xf numFmtId="0" fontId="8" fillId="4" borderId="7" xfId="5" applyFont="1" applyFill="1" applyBorder="1" applyAlignment="1" applyProtection="1">
      <alignment horizontal="center" vertical="center" wrapText="1" shrinkToFit="1"/>
      <protection hidden="1"/>
    </xf>
    <xf numFmtId="0" fontId="17" fillId="3" borderId="1" xfId="0" applyFont="1" applyFill="1" applyBorder="1" applyAlignment="1" applyProtection="1">
      <alignment horizontal="center" vertical="center"/>
      <protection hidden="1"/>
    </xf>
    <xf numFmtId="0" fontId="19" fillId="0" borderId="0" xfId="0" applyFont="1" applyAlignment="1" applyProtection="1">
      <alignment vertical="center" shrinkToFit="1"/>
      <protection hidden="1"/>
    </xf>
    <xf numFmtId="180" fontId="8" fillId="0" borderId="6" xfId="5" applyNumberFormat="1" applyFont="1" applyFill="1" applyBorder="1" applyAlignment="1" applyProtection="1">
      <alignment horizontal="center" vertical="center" shrinkToFit="1"/>
      <protection hidden="1"/>
    </xf>
    <xf numFmtId="180" fontId="8" fillId="0" borderId="7" xfId="5" applyNumberFormat="1" applyFont="1" applyFill="1" applyBorder="1" applyAlignment="1" applyProtection="1">
      <alignment horizontal="center" vertical="center" shrinkToFit="1"/>
      <protection hidden="1"/>
    </xf>
    <xf numFmtId="0" fontId="8" fillId="0" borderId="0" xfId="5" applyFont="1" applyAlignment="1" applyProtection="1">
      <alignment horizontal="center" vertical="center" shrinkToFit="1"/>
      <protection hidden="1"/>
    </xf>
    <xf numFmtId="0" fontId="8" fillId="4" borderId="3" xfId="5" applyFont="1" applyFill="1" applyBorder="1" applyAlignment="1" applyProtection="1">
      <alignment horizontal="center" vertical="center" textRotation="255" shrinkToFit="1"/>
      <protection hidden="1"/>
    </xf>
    <xf numFmtId="0" fontId="8" fillId="4" borderId="13" xfId="5" applyFont="1" applyFill="1" applyBorder="1" applyAlignment="1" applyProtection="1">
      <alignment horizontal="center" vertical="center" textRotation="255" shrinkToFit="1"/>
      <protection hidden="1"/>
    </xf>
    <xf numFmtId="0" fontId="8" fillId="4" borderId="4" xfId="5" applyFont="1" applyFill="1" applyBorder="1" applyAlignment="1" applyProtection="1">
      <alignment horizontal="center" vertical="center" textRotation="255" shrinkToFit="1"/>
      <protection hidden="1"/>
    </xf>
    <xf numFmtId="0" fontId="8" fillId="4" borderId="3" xfId="0" applyFont="1" applyFill="1" applyBorder="1" applyAlignment="1" applyProtection="1">
      <alignment horizontal="center" vertical="center" shrinkToFit="1"/>
      <protection hidden="1"/>
    </xf>
    <xf numFmtId="0" fontId="8" fillId="4" borderId="13" xfId="0" applyFont="1" applyFill="1" applyBorder="1" applyAlignment="1" applyProtection="1">
      <alignment horizontal="center" vertical="center" shrinkToFit="1"/>
      <protection hidden="1"/>
    </xf>
    <xf numFmtId="0" fontId="8" fillId="4" borderId="4" xfId="0" applyFont="1" applyFill="1" applyBorder="1" applyAlignment="1" applyProtection="1">
      <alignment horizontal="center" vertical="center" shrinkToFit="1"/>
      <protection hidden="1"/>
    </xf>
    <xf numFmtId="0" fontId="8" fillId="4" borderId="2" xfId="5" applyFont="1" applyFill="1" applyBorder="1" applyAlignment="1" applyProtection="1">
      <alignment horizontal="center" vertical="center" shrinkToFit="1"/>
      <protection hidden="1"/>
    </xf>
    <xf numFmtId="0" fontId="8" fillId="4" borderId="3" xfId="5" applyFont="1" applyFill="1" applyBorder="1" applyAlignment="1" applyProtection="1">
      <alignment horizontal="center" vertical="center" shrinkToFit="1"/>
      <protection hidden="1"/>
    </xf>
    <xf numFmtId="0" fontId="8" fillId="4" borderId="13" xfId="5" applyFont="1" applyFill="1" applyBorder="1" applyAlignment="1" applyProtection="1">
      <alignment horizontal="center" vertical="center" shrinkToFit="1"/>
      <protection hidden="1"/>
    </xf>
    <xf numFmtId="0" fontId="8" fillId="4" borderId="4" xfId="5" applyFont="1" applyFill="1" applyBorder="1" applyAlignment="1" applyProtection="1">
      <alignment horizontal="center" vertical="center" shrinkToFit="1"/>
      <protection hidden="1"/>
    </xf>
    <xf numFmtId="0" fontId="8" fillId="0" borderId="8" xfId="5" applyFont="1" applyFill="1" applyBorder="1" applyAlignment="1" applyProtection="1">
      <alignment horizontal="center" vertical="center" shrinkToFit="1"/>
      <protection hidden="1"/>
    </xf>
    <xf numFmtId="0" fontId="8" fillId="0" borderId="0" xfId="5" applyFont="1" applyFill="1" applyBorder="1" applyAlignment="1" applyProtection="1">
      <alignment horizontal="center" vertical="center" shrinkToFit="1"/>
      <protection hidden="1"/>
    </xf>
    <xf numFmtId="0" fontId="8" fillId="4" borderId="8" xfId="5" applyFont="1" applyFill="1" applyBorder="1" applyAlignment="1" applyProtection="1">
      <alignment horizontal="center" vertical="center" textRotation="255" shrinkToFit="1"/>
      <protection hidden="1"/>
    </xf>
    <xf numFmtId="0" fontId="8" fillId="4" borderId="0" xfId="5" applyFont="1" applyFill="1" applyBorder="1" applyAlignment="1" applyProtection="1">
      <alignment horizontal="center" vertical="center" textRotation="255" shrinkToFit="1"/>
      <protection hidden="1"/>
    </xf>
    <xf numFmtId="0" fontId="8" fillId="4" borderId="9" xfId="5" applyFont="1" applyFill="1" applyBorder="1" applyAlignment="1" applyProtection="1">
      <alignment horizontal="center" vertical="center" textRotation="255" shrinkToFit="1"/>
      <protection hidden="1"/>
    </xf>
    <xf numFmtId="178" fontId="8" fillId="4" borderId="10" xfId="0" applyNumberFormat="1" applyFont="1" applyFill="1" applyBorder="1" applyAlignment="1" applyProtection="1">
      <alignment horizontal="center" vertical="center" shrinkToFit="1"/>
      <protection hidden="1"/>
    </xf>
    <xf numFmtId="178" fontId="8" fillId="4" borderId="12" xfId="0" applyNumberFormat="1" applyFont="1" applyFill="1" applyBorder="1" applyAlignment="1" applyProtection="1">
      <alignment horizontal="center" vertical="center" shrinkToFit="1"/>
      <protection hidden="1"/>
    </xf>
    <xf numFmtId="178" fontId="8" fillId="4" borderId="11" xfId="0" applyNumberFormat="1" applyFont="1" applyFill="1" applyBorder="1" applyAlignment="1" applyProtection="1">
      <alignment horizontal="center" vertical="center" shrinkToFit="1"/>
      <protection hidden="1"/>
    </xf>
    <xf numFmtId="0" fontId="8" fillId="4" borderId="14" xfId="5" applyFont="1" applyFill="1" applyBorder="1" applyAlignment="1" applyProtection="1">
      <alignment horizontal="center" vertical="center" shrinkToFit="1"/>
      <protection hidden="1"/>
    </xf>
    <xf numFmtId="0" fontId="8" fillId="4" borderId="10" xfId="5" applyFont="1" applyFill="1" applyBorder="1" applyAlignment="1" applyProtection="1">
      <alignment horizontal="center" vertical="center" shrinkToFit="1"/>
      <protection hidden="1"/>
    </xf>
    <xf numFmtId="0" fontId="8" fillId="4" borderId="12" xfId="5" applyFont="1" applyFill="1" applyBorder="1" applyAlignment="1" applyProtection="1">
      <alignment horizontal="center" vertical="center" shrinkToFit="1"/>
      <protection hidden="1"/>
    </xf>
    <xf numFmtId="0" fontId="8" fillId="4" borderId="8" xfId="5" applyFont="1" applyFill="1" applyBorder="1" applyAlignment="1" applyProtection="1">
      <alignment horizontal="center" vertical="center" shrinkToFit="1"/>
      <protection hidden="1"/>
    </xf>
    <xf numFmtId="0" fontId="8" fillId="4" borderId="0" xfId="5" applyFont="1" applyFill="1" applyBorder="1" applyAlignment="1" applyProtection="1">
      <alignment horizontal="center" vertical="center" shrinkToFit="1"/>
      <protection hidden="1"/>
    </xf>
    <xf numFmtId="0" fontId="8" fillId="4" borderId="9" xfId="5" applyFont="1" applyFill="1" applyBorder="1" applyAlignment="1" applyProtection="1">
      <alignment horizontal="center" vertical="center" shrinkToFit="1"/>
      <protection hidden="1"/>
    </xf>
    <xf numFmtId="0" fontId="21" fillId="0" borderId="1" xfId="0" applyFont="1" applyBorder="1" applyProtection="1">
      <alignment vertical="center"/>
      <protection hidden="1"/>
    </xf>
    <xf numFmtId="177" fontId="8" fillId="4" borderId="1" xfId="5" applyNumberFormat="1" applyFont="1" applyFill="1" applyBorder="1" applyAlignment="1" applyProtection="1">
      <alignment horizontal="center" vertical="center" shrinkToFit="1"/>
      <protection hidden="1"/>
    </xf>
    <xf numFmtId="183" fontId="8" fillId="0" borderId="1" xfId="0" applyNumberFormat="1" applyFont="1" applyFill="1" applyBorder="1" applyAlignment="1" applyProtection="1">
      <alignment horizontal="center" vertical="center" shrinkToFit="1"/>
      <protection hidden="1"/>
    </xf>
    <xf numFmtId="9" fontId="8" fillId="0" borderId="1" xfId="34" applyFont="1" applyFill="1" applyBorder="1" applyAlignment="1" applyProtection="1">
      <alignment horizontal="center" vertical="center" shrinkToFit="1"/>
      <protection hidden="1"/>
    </xf>
    <xf numFmtId="186" fontId="8" fillId="0" borderId="20" xfId="33" applyNumberFormat="1" applyFont="1" applyFill="1" applyBorder="1" applyAlignment="1" applyProtection="1">
      <alignment horizontal="center" vertical="center" shrinkToFit="1"/>
      <protection hidden="1"/>
    </xf>
    <xf numFmtId="186" fontId="8" fillId="0" borderId="21" xfId="33" applyNumberFormat="1" applyFont="1" applyFill="1" applyBorder="1" applyAlignment="1" applyProtection="1">
      <alignment horizontal="center" vertical="center" shrinkToFit="1"/>
      <protection hidden="1"/>
    </xf>
    <xf numFmtId="186" fontId="8" fillId="0" borderId="22" xfId="33" applyNumberFormat="1" applyFont="1" applyFill="1" applyBorder="1" applyAlignment="1" applyProtection="1">
      <alignment horizontal="center" vertical="center" shrinkToFit="1"/>
      <protection hidden="1"/>
    </xf>
    <xf numFmtId="188" fontId="8" fillId="0" borderId="0" xfId="5" applyNumberFormat="1" applyFont="1" applyFill="1" applyBorder="1" applyAlignment="1" applyProtection="1">
      <alignment horizontal="center" vertical="center" shrinkToFit="1"/>
      <protection hidden="1"/>
    </xf>
    <xf numFmtId="186" fontId="8" fillId="0" borderId="23" xfId="5" applyNumberFormat="1" applyFont="1" applyFill="1" applyBorder="1" applyAlignment="1" applyProtection="1">
      <alignment horizontal="center" vertical="center" shrinkToFit="1"/>
      <protection hidden="1"/>
    </xf>
    <xf numFmtId="186" fontId="8" fillId="0" borderId="6" xfId="5" applyNumberFormat="1" applyFont="1" applyFill="1" applyBorder="1" applyAlignment="1" applyProtection="1">
      <alignment horizontal="center" vertical="center" shrinkToFit="1"/>
      <protection hidden="1"/>
    </xf>
    <xf numFmtId="186" fontId="8" fillId="0" borderId="24" xfId="5" applyNumberFormat="1" applyFont="1" applyFill="1" applyBorder="1" applyAlignment="1" applyProtection="1">
      <alignment horizontal="center" vertical="center" shrinkToFit="1"/>
      <protection hidden="1"/>
    </xf>
    <xf numFmtId="176" fontId="19" fillId="0" borderId="1" xfId="34" applyNumberFormat="1" applyFont="1" applyBorder="1" applyProtection="1">
      <alignment vertical="center"/>
      <protection hidden="1"/>
    </xf>
    <xf numFmtId="177" fontId="8" fillId="4" borderId="15" xfId="5" applyNumberFormat="1" applyFont="1" applyFill="1" applyBorder="1" applyAlignment="1" applyProtection="1">
      <alignment horizontal="center" vertical="center" shrinkToFit="1"/>
      <protection hidden="1"/>
    </xf>
    <xf numFmtId="183" fontId="8" fillId="0" borderId="2" xfId="0" applyNumberFormat="1" applyFont="1" applyFill="1" applyBorder="1" applyAlignment="1" applyProtection="1">
      <alignment horizontal="center" vertical="center" shrinkToFit="1"/>
      <protection hidden="1"/>
    </xf>
    <xf numFmtId="9" fontId="8" fillId="0" borderId="2" xfId="34" applyFont="1" applyFill="1" applyBorder="1" applyAlignment="1" applyProtection="1">
      <alignment horizontal="center" vertical="center" shrinkToFit="1"/>
      <protection hidden="1"/>
    </xf>
    <xf numFmtId="186" fontId="8" fillId="0" borderId="25" xfId="5" applyNumberFormat="1" applyFont="1" applyFill="1" applyBorder="1" applyAlignment="1" applyProtection="1">
      <alignment horizontal="center" vertical="center" shrinkToFit="1"/>
      <protection hidden="1"/>
    </xf>
    <xf numFmtId="186" fontId="8" fillId="0" borderId="26" xfId="5" applyNumberFormat="1" applyFont="1" applyFill="1" applyBorder="1" applyAlignment="1" applyProtection="1">
      <alignment horizontal="center" vertical="center" shrinkToFit="1"/>
      <protection hidden="1"/>
    </xf>
    <xf numFmtId="186" fontId="8" fillId="0" borderId="27" xfId="5" applyNumberFormat="1" applyFont="1" applyFill="1" applyBorder="1" applyAlignment="1" applyProtection="1">
      <alignment horizontal="center" vertical="center" shrinkToFit="1"/>
      <protection hidden="1"/>
    </xf>
    <xf numFmtId="176" fontId="19" fillId="0" borderId="0" xfId="34" applyNumberFormat="1" applyFont="1" applyBorder="1" applyProtection="1">
      <alignment vertical="center"/>
      <protection hidden="1"/>
    </xf>
    <xf numFmtId="0" fontId="8" fillId="4" borderId="10" xfId="5" applyFont="1" applyFill="1" applyBorder="1" applyAlignment="1" applyProtection="1">
      <alignment horizontal="center" vertical="center" textRotation="255" shrinkToFit="1"/>
      <protection hidden="1"/>
    </xf>
    <xf numFmtId="0" fontId="8" fillId="4" borderId="12" xfId="5" applyFont="1" applyFill="1" applyBorder="1" applyAlignment="1" applyProtection="1">
      <alignment horizontal="center" vertical="center" textRotation="255" shrinkToFit="1"/>
      <protection hidden="1"/>
    </xf>
    <xf numFmtId="0" fontId="8" fillId="4" borderId="11" xfId="5" applyFont="1" applyFill="1" applyBorder="1" applyAlignment="1" applyProtection="1">
      <alignment horizontal="center" vertical="center" textRotation="255" shrinkToFit="1"/>
      <protection hidden="1"/>
    </xf>
    <xf numFmtId="0" fontId="8" fillId="4" borderId="11" xfId="5" applyFont="1" applyFill="1" applyBorder="1" applyAlignment="1" applyProtection="1">
      <alignment horizontal="center" vertical="center" shrinkToFit="1"/>
      <protection hidden="1"/>
    </xf>
    <xf numFmtId="182" fontId="8" fillId="0" borderId="16" xfId="33" applyNumberFormat="1" applyFont="1" applyBorder="1" applyAlignment="1" applyProtection="1">
      <alignment horizontal="center" vertical="center" shrinkToFit="1"/>
      <protection hidden="1"/>
    </xf>
    <xf numFmtId="182" fontId="8" fillId="0" borderId="17" xfId="33" applyNumberFormat="1" applyFont="1" applyBorder="1" applyAlignment="1" applyProtection="1">
      <alignment horizontal="center" vertical="center" shrinkToFit="1"/>
      <protection hidden="1"/>
    </xf>
    <xf numFmtId="183" fontId="8" fillId="0" borderId="18" xfId="5" applyNumberFormat="1" applyFont="1" applyBorder="1" applyAlignment="1" applyProtection="1">
      <alignment horizontal="center" vertical="center" shrinkToFit="1"/>
      <protection hidden="1"/>
    </xf>
    <xf numFmtId="190" fontId="8" fillId="0" borderId="18" xfId="33" applyNumberFormat="1" applyFont="1" applyFill="1" applyBorder="1" applyAlignment="1" applyProtection="1">
      <alignment horizontal="center" vertical="center" shrinkToFit="1"/>
      <protection hidden="1"/>
    </xf>
    <xf numFmtId="186" fontId="8" fillId="0" borderId="10" xfId="33" applyNumberFormat="1" applyFont="1" applyBorder="1" applyAlignment="1" applyProtection="1">
      <alignment horizontal="center" vertical="center" shrinkToFit="1"/>
      <protection hidden="1"/>
    </xf>
    <xf numFmtId="186" fontId="8" fillId="0" borderId="12" xfId="33" applyNumberFormat="1" applyFont="1" applyBorder="1" applyAlignment="1" applyProtection="1">
      <alignment horizontal="center" vertical="center" shrinkToFit="1"/>
      <protection hidden="1"/>
    </xf>
    <xf numFmtId="186" fontId="8" fillId="0" borderId="11" xfId="33" applyNumberFormat="1" applyFont="1" applyBorder="1" applyAlignment="1" applyProtection="1">
      <alignment horizontal="center" vertical="center" shrinkToFit="1"/>
      <protection hidden="1"/>
    </xf>
    <xf numFmtId="2" fontId="27" fillId="0" borderId="0" xfId="5" applyNumberFormat="1" applyFont="1" applyFill="1" applyBorder="1" applyAlignment="1" applyProtection="1">
      <alignment vertical="center" shrinkToFit="1"/>
      <protection hidden="1"/>
    </xf>
    <xf numFmtId="2" fontId="29" fillId="0" borderId="0" xfId="5" applyNumberFormat="1" applyFont="1" applyFill="1" applyBorder="1" applyAlignment="1" applyProtection="1">
      <alignment vertical="center" shrinkToFit="1"/>
      <protection hidden="1"/>
    </xf>
    <xf numFmtId="0" fontId="8" fillId="0" borderId="0" xfId="0" applyFont="1" applyFill="1" applyBorder="1" applyAlignment="1" applyProtection="1">
      <alignment horizontal="center" vertical="center"/>
      <protection hidden="1"/>
    </xf>
    <xf numFmtId="0" fontId="8" fillId="0" borderId="0" xfId="5" applyFont="1" applyAlignment="1" applyProtection="1">
      <alignment horizontal="left" vertical="center"/>
      <protection hidden="1"/>
    </xf>
    <xf numFmtId="0" fontId="22" fillId="2" borderId="5" xfId="5" applyFont="1" applyFill="1" applyBorder="1" applyAlignment="1" applyProtection="1">
      <alignment horizontal="left" vertical="center" shrinkToFit="1"/>
      <protection locked="0" hidden="1"/>
    </xf>
    <xf numFmtId="0" fontId="22" fillId="2" borderId="6" xfId="5" applyFont="1" applyFill="1" applyBorder="1" applyAlignment="1" applyProtection="1">
      <alignment horizontal="left" vertical="center" shrinkToFit="1"/>
      <protection locked="0" hidden="1"/>
    </xf>
    <xf numFmtId="0" fontId="22" fillId="2" borderId="7" xfId="5" applyFont="1" applyFill="1" applyBorder="1" applyAlignment="1" applyProtection="1">
      <alignment horizontal="left" vertical="center" shrinkToFit="1"/>
      <protection locked="0" hidden="1"/>
    </xf>
    <xf numFmtId="0" fontId="8" fillId="2" borderId="1" xfId="5" applyFont="1" applyFill="1" applyBorder="1" applyAlignment="1" applyProtection="1">
      <alignment horizontal="left" vertical="center" shrinkToFit="1"/>
      <protection locked="0" hidden="1"/>
    </xf>
    <xf numFmtId="0" fontId="8" fillId="2" borderId="5" xfId="5" applyFont="1" applyFill="1" applyBorder="1" applyAlignment="1" applyProtection="1">
      <alignment horizontal="left" vertical="center" shrinkToFit="1"/>
      <protection locked="0" hidden="1"/>
    </xf>
    <xf numFmtId="0" fontId="8" fillId="2" borderId="6" xfId="5" applyFont="1" applyFill="1" applyBorder="1" applyAlignment="1" applyProtection="1">
      <alignment horizontal="left" vertical="center" shrinkToFit="1"/>
      <protection locked="0" hidden="1"/>
    </xf>
    <xf numFmtId="3" fontId="8" fillId="2" borderId="5" xfId="33" applyNumberFormat="1" applyFont="1" applyFill="1" applyBorder="1" applyAlignment="1" applyProtection="1">
      <alignment horizontal="center" vertical="center" shrinkToFit="1"/>
      <protection locked="0" hidden="1"/>
    </xf>
    <xf numFmtId="3" fontId="8" fillId="2" borderId="6" xfId="33" applyNumberFormat="1" applyFont="1" applyFill="1" applyBorder="1" applyAlignment="1" applyProtection="1">
      <alignment horizontal="center" vertical="center" shrinkToFit="1"/>
      <protection locked="0" hidden="1"/>
    </xf>
    <xf numFmtId="3" fontId="8" fillId="2" borderId="7" xfId="33" applyNumberFormat="1" applyFont="1" applyFill="1" applyBorder="1" applyAlignment="1" applyProtection="1">
      <alignment horizontal="center" vertical="center" shrinkToFit="1"/>
      <protection locked="0" hidden="1"/>
    </xf>
    <xf numFmtId="4" fontId="8" fillId="2" borderId="5" xfId="33" applyNumberFormat="1" applyFont="1" applyFill="1" applyBorder="1" applyAlignment="1" applyProtection="1">
      <alignment horizontal="center" vertical="center" shrinkToFit="1"/>
      <protection locked="0" hidden="1"/>
    </xf>
    <xf numFmtId="4" fontId="8" fillId="2" borderId="6" xfId="33" applyNumberFormat="1" applyFont="1" applyFill="1" applyBorder="1" applyAlignment="1" applyProtection="1">
      <alignment horizontal="center" vertical="center" shrinkToFit="1"/>
      <protection locked="0" hidden="1"/>
    </xf>
    <xf numFmtId="4" fontId="8" fillId="2" borderId="7" xfId="33" applyNumberFormat="1" applyFont="1" applyFill="1" applyBorder="1" applyAlignment="1" applyProtection="1">
      <alignment horizontal="center" vertical="center" shrinkToFit="1"/>
      <protection locked="0" hidden="1"/>
    </xf>
    <xf numFmtId="191" fontId="8" fillId="2" borderId="5" xfId="33" applyNumberFormat="1" applyFont="1" applyFill="1" applyBorder="1" applyAlignment="1" applyProtection="1">
      <alignment horizontal="center" vertical="center" shrinkToFit="1"/>
      <protection locked="0" hidden="1"/>
    </xf>
    <xf numFmtId="191" fontId="8" fillId="2" borderId="6" xfId="33" applyNumberFormat="1" applyFont="1" applyFill="1" applyBorder="1" applyAlignment="1" applyProtection="1">
      <alignment horizontal="center" vertical="center" shrinkToFit="1"/>
      <protection locked="0" hidden="1"/>
    </xf>
    <xf numFmtId="0" fontId="8" fillId="2" borderId="7" xfId="5" applyFont="1" applyFill="1" applyBorder="1" applyAlignment="1" applyProtection="1">
      <alignment horizontal="left" vertical="center" shrinkToFit="1"/>
      <protection locked="0" hidden="1"/>
    </xf>
    <xf numFmtId="176" fontId="8" fillId="2" borderId="5" xfId="5" applyNumberFormat="1" applyFont="1" applyFill="1" applyBorder="1" applyAlignment="1" applyProtection="1">
      <alignment horizontal="center" vertical="center" shrinkToFit="1"/>
      <protection locked="0" hidden="1"/>
    </xf>
    <xf numFmtId="176" fontId="8" fillId="2" borderId="6" xfId="5" applyNumberFormat="1" applyFont="1" applyFill="1" applyBorder="1" applyAlignment="1" applyProtection="1">
      <alignment horizontal="center" vertical="center" shrinkToFit="1"/>
      <protection locked="0" hidden="1"/>
    </xf>
    <xf numFmtId="176" fontId="8" fillId="2" borderId="7" xfId="5" applyNumberFormat="1" applyFont="1" applyFill="1" applyBorder="1" applyAlignment="1" applyProtection="1">
      <alignment horizontal="center" vertical="center" shrinkToFit="1"/>
      <protection locked="0" hidden="1"/>
    </xf>
    <xf numFmtId="185" fontId="8" fillId="2" borderId="5" xfId="5" applyNumberFormat="1" applyFont="1" applyFill="1" applyBorder="1" applyAlignment="1" applyProtection="1">
      <alignment horizontal="left" vertical="center" shrinkToFit="1"/>
      <protection locked="0" hidden="1"/>
    </xf>
    <xf numFmtId="185" fontId="8" fillId="2" borderId="6" xfId="5" applyNumberFormat="1" applyFont="1" applyFill="1" applyBorder="1" applyAlignment="1" applyProtection="1">
      <alignment horizontal="left" vertical="center" shrinkToFit="1"/>
      <protection locked="0" hidden="1"/>
    </xf>
    <xf numFmtId="185" fontId="8" fillId="2" borderId="7" xfId="5" applyNumberFormat="1" applyFont="1" applyFill="1" applyBorder="1" applyAlignment="1" applyProtection="1">
      <alignment horizontal="left" vertical="center" shrinkToFit="1"/>
      <protection locked="0" hidden="1"/>
    </xf>
    <xf numFmtId="187" fontId="8" fillId="2" borderId="1" xfId="5" applyNumberFormat="1" applyFont="1" applyFill="1" applyBorder="1" applyAlignment="1" applyProtection="1">
      <alignment horizontal="center" vertical="center" shrinkToFit="1"/>
      <protection locked="0" hidden="1"/>
    </xf>
    <xf numFmtId="183" fontId="8" fillId="2" borderId="1" xfId="5" applyNumberFormat="1" applyFont="1" applyFill="1" applyBorder="1" applyAlignment="1" applyProtection="1">
      <alignment horizontal="center" vertical="center" shrinkToFit="1"/>
      <protection locked="0" hidden="1"/>
    </xf>
    <xf numFmtId="183" fontId="8" fillId="2" borderId="5" xfId="5" applyNumberFormat="1" applyFont="1" applyFill="1" applyBorder="1" applyAlignment="1" applyProtection="1">
      <alignment horizontal="center" vertical="center" shrinkToFit="1"/>
      <protection locked="0" hidden="1"/>
    </xf>
    <xf numFmtId="183" fontId="8" fillId="2" borderId="2" xfId="5" applyNumberFormat="1" applyFont="1" applyFill="1" applyBorder="1" applyAlignment="1" applyProtection="1">
      <alignment horizontal="center" vertical="center" shrinkToFit="1"/>
      <protection locked="0" hidden="1"/>
    </xf>
    <xf numFmtId="183" fontId="8" fillId="2" borderId="3" xfId="5" applyNumberFormat="1" applyFont="1" applyFill="1" applyBorder="1" applyAlignment="1" applyProtection="1">
      <alignment horizontal="center" vertical="center" shrinkToFit="1"/>
      <protection locked="0" hidden="1"/>
    </xf>
    <xf numFmtId="0" fontId="17" fillId="0" borderId="0" xfId="0" applyFont="1" applyAlignment="1" applyProtection="1">
      <alignment horizontal="center" vertical="center"/>
      <protection hidden="1"/>
    </xf>
    <xf numFmtId="192" fontId="8" fillId="0" borderId="5" xfId="33" applyNumberFormat="1" applyFont="1" applyFill="1" applyBorder="1" applyAlignment="1" applyProtection="1">
      <alignment horizontal="center" vertical="center" shrinkToFit="1"/>
      <protection hidden="1"/>
    </xf>
    <xf numFmtId="192" fontId="8" fillId="0" borderId="6" xfId="33" applyNumberFormat="1" applyFont="1" applyFill="1" applyBorder="1" applyAlignment="1" applyProtection="1">
      <alignment horizontal="center" vertical="center" shrinkToFit="1"/>
      <protection hidden="1"/>
    </xf>
    <xf numFmtId="0" fontId="8" fillId="0" borderId="1" xfId="5" applyFont="1" applyFill="1" applyBorder="1" applyAlignment="1" applyProtection="1">
      <alignment horizontal="left" vertical="center" shrinkToFit="1"/>
      <protection hidden="1"/>
    </xf>
    <xf numFmtId="0" fontId="8" fillId="0" borderId="5" xfId="5" applyFont="1" applyFill="1" applyBorder="1" applyAlignment="1" applyProtection="1">
      <alignment horizontal="left" vertical="center" shrinkToFit="1"/>
      <protection hidden="1"/>
    </xf>
    <xf numFmtId="0" fontId="8" fillId="0" borderId="6" xfId="5" applyFont="1" applyFill="1" applyBorder="1" applyAlignment="1" applyProtection="1">
      <alignment horizontal="left" vertical="center" shrinkToFit="1"/>
      <protection hidden="1"/>
    </xf>
    <xf numFmtId="0" fontId="8" fillId="0" borderId="7" xfId="5" applyFont="1" applyFill="1" applyBorder="1" applyAlignment="1" applyProtection="1">
      <alignment horizontal="left" vertical="center" shrinkToFit="1"/>
      <protection hidden="1"/>
    </xf>
    <xf numFmtId="192" fontId="8" fillId="0" borderId="1" xfId="5" applyNumberFormat="1" applyFont="1" applyFill="1" applyBorder="1" applyAlignment="1" applyProtection="1">
      <alignment horizontal="center" vertical="center" shrinkToFit="1"/>
      <protection hidden="1"/>
    </xf>
    <xf numFmtId="192" fontId="8" fillId="0" borderId="5" xfId="5" applyNumberFormat="1" applyFont="1" applyFill="1" applyBorder="1" applyAlignment="1" applyProtection="1">
      <alignment horizontal="center" vertical="center" shrinkToFit="1"/>
      <protection hidden="1"/>
    </xf>
    <xf numFmtId="192" fontId="8" fillId="0" borderId="2" xfId="5" applyNumberFormat="1" applyFont="1" applyFill="1" applyBorder="1" applyAlignment="1" applyProtection="1">
      <alignment horizontal="center" vertical="center" shrinkToFit="1"/>
      <protection hidden="1"/>
    </xf>
    <xf numFmtId="192" fontId="8" fillId="0" borderId="3" xfId="5" applyNumberFormat="1" applyFont="1" applyFill="1" applyBorder="1" applyAlignment="1" applyProtection="1">
      <alignment horizontal="center" vertical="center" shrinkToFit="1"/>
      <protection hidden="1"/>
    </xf>
    <xf numFmtId="192" fontId="8" fillId="0" borderId="18" xfId="33" applyNumberFormat="1" applyFont="1" applyFill="1" applyBorder="1" applyAlignment="1" applyProtection="1">
      <alignment horizontal="center" vertical="center" shrinkToFit="1"/>
      <protection hidden="1"/>
    </xf>
    <xf numFmtId="2" fontId="27" fillId="0" borderId="0" xfId="5" applyNumberFormat="1" applyFont="1" applyFill="1" applyBorder="1" applyAlignment="1" applyProtection="1">
      <alignment horizontal="left" vertical="center" shrinkToFit="1"/>
      <protection hidden="1"/>
    </xf>
  </cellXfs>
  <cellStyles count="168">
    <cellStyle name="Excel Built-in Comma [0] 1" xfId="23"/>
    <cellStyle name="Excel Built-in Currency [0] 1" xfId="24"/>
    <cellStyle name="Excel Built-in Normal" xfId="25"/>
    <cellStyle name="Excel Built-in Normal 1" xfId="26"/>
    <cellStyle name="Excel Built-in Normal 1 2" xfId="27"/>
    <cellStyle name="Excel Built-in Normal 2" xfId="28"/>
    <cellStyle name="パーセント" xfId="34" builtinId="5"/>
    <cellStyle name="パーセント 2" xfId="6"/>
    <cellStyle name="パーセント 3" xfId="29"/>
    <cellStyle name="パーセント 3 2" xfId="54"/>
    <cellStyle name="パーセント 3 3" xfId="62"/>
    <cellStyle name="パーセント 3 3 2" xfId="145"/>
    <cellStyle name="パーセント 3 4" xfId="129"/>
    <cellStyle name="パーセント 3 5" xfId="97"/>
    <cellStyle name="パーセント 3 6" xfId="43"/>
    <cellStyle name="パーセント 4" xfId="50"/>
    <cellStyle name="パーセント 4 2" xfId="66"/>
    <cellStyle name="パーセント 4 2 2" xfId="149"/>
    <cellStyle name="パーセント 4 3" xfId="133"/>
    <cellStyle name="パーセント 4 4" xfId="100"/>
    <cellStyle name="パーセント 5" xfId="75"/>
    <cellStyle name="パーセント 5 2" xfId="158"/>
    <cellStyle name="パーセント 5 3" xfId="108"/>
    <cellStyle name="パーセント 6" xfId="84"/>
    <cellStyle name="パーセント 6 2" xfId="167"/>
    <cellStyle name="パーセント 6 3" xfId="117"/>
    <cellStyle name="パーセント 7" xfId="87"/>
    <cellStyle name="パーセント 8" xfId="45"/>
    <cellStyle name="ハイパーリンク 2" xfId="7"/>
    <cellStyle name="ハイパーリンク 2 2" xfId="36"/>
    <cellStyle name="桁区切り" xfId="33" builtinId="6"/>
    <cellStyle name="桁区切り 2" xfId="2"/>
    <cellStyle name="桁区切り 2 2" xfId="22"/>
    <cellStyle name="桁区切り 2 3" xfId="48"/>
    <cellStyle name="桁区切り 2 4" xfId="38"/>
    <cellStyle name="桁区切り 3" xfId="8"/>
    <cellStyle name="桁区切り 4" xfId="21"/>
    <cellStyle name="桁区切り 4 2" xfId="55"/>
    <cellStyle name="桁区切り 4 2 2" xfId="70"/>
    <cellStyle name="桁区切り 4 2 2 2" xfId="153"/>
    <cellStyle name="桁区切り 4 2 3" xfId="137"/>
    <cellStyle name="桁区切り 4 2 4" xfId="104"/>
    <cellStyle name="桁区切り 4 3" xfId="79"/>
    <cellStyle name="桁区切り 4 3 2" xfId="162"/>
    <cellStyle name="桁区切り 4 3 3" xfId="112"/>
    <cellStyle name="桁区切り 4 4" xfId="63"/>
    <cellStyle name="桁区切り 4 4 2" xfId="146"/>
    <cellStyle name="桁区切り 4 4 3" xfId="121"/>
    <cellStyle name="桁区切り 4 5" xfId="92"/>
    <cellStyle name="桁区切り 4 6" xfId="130"/>
    <cellStyle name="桁区切り 5" xfId="32"/>
    <cellStyle name="桁区切り 6" xfId="49"/>
    <cellStyle name="桁区切り 6 2" xfId="65"/>
    <cellStyle name="桁区切り 6 2 2" xfId="148"/>
    <cellStyle name="桁区切り 6 3" xfId="132"/>
    <cellStyle name="桁区切り 6 4" xfId="99"/>
    <cellStyle name="桁区切り 7" xfId="74"/>
    <cellStyle name="桁区切り 7 2" xfId="157"/>
    <cellStyle name="桁区切り 7 3" xfId="107"/>
    <cellStyle name="桁区切り 8" xfId="83"/>
    <cellStyle name="桁区切り 8 2" xfId="166"/>
    <cellStyle name="桁区切り 8 3" xfId="116"/>
    <cellStyle name="桁区切り 9" xfId="86"/>
    <cellStyle name="通貨 2" xfId="9"/>
    <cellStyle name="通貨 2 2" xfId="51"/>
    <cellStyle name="通貨 2 2 2" xfId="67"/>
    <cellStyle name="通貨 2 2 2 2" xfId="150"/>
    <cellStyle name="通貨 2 2 3" xfId="134"/>
    <cellStyle name="通貨 2 2 4" xfId="101"/>
    <cellStyle name="通貨 2 3" xfId="76"/>
    <cellStyle name="通貨 2 3 2" xfId="159"/>
    <cellStyle name="通貨 2 3 3" xfId="109"/>
    <cellStyle name="通貨 2 4" xfId="57"/>
    <cellStyle name="通貨 2 4 2" xfId="140"/>
    <cellStyle name="通貨 2 4 3" xfId="118"/>
    <cellStyle name="通貨 2 5" xfId="88"/>
    <cellStyle name="通貨 2 6" xfId="124"/>
    <cellStyle name="標準" xfId="0" builtinId="0"/>
    <cellStyle name="標準 10" xfId="42"/>
    <cellStyle name="標準 10 2" xfId="61"/>
    <cellStyle name="標準 10 2 2" xfId="144"/>
    <cellStyle name="標準 10 3" xfId="128"/>
    <cellStyle name="標準 10 4" xfId="96"/>
    <cellStyle name="標準 11" xfId="46"/>
    <cellStyle name="標準 11 2" xfId="64"/>
    <cellStyle name="標準 11 2 2" xfId="147"/>
    <cellStyle name="標準 11 3" xfId="131"/>
    <cellStyle name="標準 11 4" xfId="98"/>
    <cellStyle name="標準 12" xfId="73"/>
    <cellStyle name="標準 12 2" xfId="156"/>
    <cellStyle name="標準 12 3" xfId="106"/>
    <cellStyle name="標準 13" xfId="82"/>
    <cellStyle name="標準 13 2" xfId="165"/>
    <cellStyle name="標準 13 3" xfId="115"/>
    <cellStyle name="標準 14" xfId="85"/>
    <cellStyle name="標準 2" xfId="3"/>
    <cellStyle name="標準 2 2" xfId="10"/>
    <cellStyle name="標準 2 2 2" xfId="11"/>
    <cellStyle name="標準 2 2 3" xfId="37"/>
    <cellStyle name="標準 2 2 3 2" xfId="81"/>
    <cellStyle name="標準 2 2 3 2 2" xfId="164"/>
    <cellStyle name="標準 2 2 3 2 3" xfId="114"/>
    <cellStyle name="標準 2 2 3 3" xfId="72"/>
    <cellStyle name="標準 2 2 3 3 2" xfId="155"/>
    <cellStyle name="標準 2 2 3 3 3" xfId="123"/>
    <cellStyle name="標準 2 2 3 4" xfId="93"/>
    <cellStyle name="標準 2 2 3 5" xfId="139"/>
    <cellStyle name="標準 2 3" xfId="12"/>
    <cellStyle name="標準 2 3 2" xfId="13"/>
    <cellStyle name="標準 2 3 2 2" xfId="19"/>
    <cellStyle name="標準 2 4" xfId="14"/>
    <cellStyle name="標準 2 5" xfId="15"/>
    <cellStyle name="標準 2 6" xfId="35"/>
    <cellStyle name="標準 2 7" xfId="39"/>
    <cellStyle name="標準 2_システム要件表_0201" xfId="44"/>
    <cellStyle name="標準 3" xfId="1"/>
    <cellStyle name="標準 3 2" xfId="30"/>
    <cellStyle name="標準 3 3" xfId="47"/>
    <cellStyle name="標準 3 4" xfId="40"/>
    <cellStyle name="標準 4" xfId="4"/>
    <cellStyle name="標準 4 2" xfId="95"/>
    <cellStyle name="標準 4 3" xfId="94"/>
    <cellStyle name="標準 5" xfId="16"/>
    <cellStyle name="標準 6" xfId="17"/>
    <cellStyle name="標準 6 2" xfId="52"/>
    <cellStyle name="標準 6 2 2" xfId="68"/>
    <cellStyle name="標準 6 2 2 2" xfId="151"/>
    <cellStyle name="標準 6 2 3" xfId="135"/>
    <cellStyle name="標準 6 2 4" xfId="102"/>
    <cellStyle name="標準 6 3" xfId="77"/>
    <cellStyle name="標準 6 3 2" xfId="160"/>
    <cellStyle name="標準 6 3 3" xfId="110"/>
    <cellStyle name="標準 6 4" xfId="58"/>
    <cellStyle name="標準 6 4 2" xfId="141"/>
    <cellStyle name="標準 6 4 3" xfId="119"/>
    <cellStyle name="標準 6 5" xfId="89"/>
    <cellStyle name="標準 6 6" xfId="125"/>
    <cellStyle name="標準 63" xfId="31"/>
    <cellStyle name="標準 7" xfId="5"/>
    <cellStyle name="標準 7 2" xfId="41"/>
    <cellStyle name="標準 8" xfId="18"/>
    <cellStyle name="標準 8 2" xfId="53"/>
    <cellStyle name="標準 8 2 2" xfId="69"/>
    <cellStyle name="標準 8 2 2 2" xfId="152"/>
    <cellStyle name="標準 8 2 3" xfId="136"/>
    <cellStyle name="標準 8 2 4" xfId="103"/>
    <cellStyle name="標準 8 3" xfId="78"/>
    <cellStyle name="標準 8 3 2" xfId="161"/>
    <cellStyle name="標準 8 3 3" xfId="111"/>
    <cellStyle name="標準 8 4" xfId="59"/>
    <cellStyle name="標準 8 4 2" xfId="142"/>
    <cellStyle name="標準 8 4 3" xfId="120"/>
    <cellStyle name="標準 8 5" xfId="90"/>
    <cellStyle name="標準 8 6" xfId="126"/>
    <cellStyle name="標準 9" xfId="20"/>
    <cellStyle name="標準 9 2" xfId="56"/>
    <cellStyle name="標準 9 2 2" xfId="71"/>
    <cellStyle name="標準 9 2 2 2" xfId="154"/>
    <cellStyle name="標準 9 2 3" xfId="138"/>
    <cellStyle name="標準 9 2 4" xfId="105"/>
    <cellStyle name="標準 9 3" xfId="80"/>
    <cellStyle name="標準 9 3 2" xfId="163"/>
    <cellStyle name="標準 9 3 3" xfId="113"/>
    <cellStyle name="標準 9 4" xfId="60"/>
    <cellStyle name="標準 9 4 2" xfId="143"/>
    <cellStyle name="標準 9 4 3" xfId="122"/>
    <cellStyle name="標準 9 5" xfId="91"/>
    <cellStyle name="標準 9 6" xfId="127"/>
  </cellStyles>
  <dxfs count="6">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colors>
    <mruColors>
      <color rgb="FFFFFFCC"/>
      <color rgb="FF0000FF"/>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161925</xdr:colOff>
      <xdr:row>0</xdr:row>
      <xdr:rowOff>400050</xdr:rowOff>
    </xdr:from>
    <xdr:to>
      <xdr:col>33</xdr:col>
      <xdr:colOff>209552</xdr:colOff>
      <xdr:row>2</xdr:row>
      <xdr:rowOff>542925</xdr:rowOff>
    </xdr:to>
    <xdr:sp macro="" textlink="">
      <xdr:nvSpPr>
        <xdr:cNvPr id="3" name="テキスト ボックス 2"/>
        <xdr:cNvSpPr txBox="1"/>
      </xdr:nvSpPr>
      <xdr:spPr>
        <a:xfrm>
          <a:off x="161925" y="400050"/>
          <a:ext cx="7115177" cy="1019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本シートは、電力使用量を簡易的に計算するための申請サポートツールです。本ファイルを使用したことにより利用者に生じた損害に関しては、当団体は一切の責任を負わないものとします。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H31</a:t>
          </a:r>
          <a:r>
            <a:rPr kumimoji="1" lang="ja-JP" altLang="en-US" sz="1100" u="sng">
              <a:solidFill>
                <a:srgbClr val="FF0000"/>
              </a:solidFill>
              <a:effectLst/>
              <a:latin typeface="+mn-lt"/>
              <a:ea typeface="+mn-ea"/>
              <a:cs typeface="+mn-cs"/>
            </a:rPr>
            <a:t>年度電力需要の低減に資する設備投資支援事業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161925</xdr:colOff>
      <xdr:row>0</xdr:row>
      <xdr:rowOff>400050</xdr:rowOff>
    </xdr:from>
    <xdr:to>
      <xdr:col>33</xdr:col>
      <xdr:colOff>209552</xdr:colOff>
      <xdr:row>2</xdr:row>
      <xdr:rowOff>542925</xdr:rowOff>
    </xdr:to>
    <xdr:sp macro="" textlink="">
      <xdr:nvSpPr>
        <xdr:cNvPr id="3" name="テキスト ボックス 2"/>
        <xdr:cNvSpPr txBox="1"/>
      </xdr:nvSpPr>
      <xdr:spPr>
        <a:xfrm>
          <a:off x="161925" y="400050"/>
          <a:ext cx="7115177" cy="1019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本シートは、電力使用量を簡易的に計算するための申請サポートツールです。本ファイルを使用したことにより利用者に生じた損害に関しては、当団体は一切の責任を負わないものとします。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H31</a:t>
          </a:r>
          <a:r>
            <a:rPr kumimoji="1" lang="ja-JP" altLang="en-US" sz="1100" u="sng">
              <a:solidFill>
                <a:srgbClr val="FF0000"/>
              </a:solidFill>
              <a:effectLst/>
              <a:latin typeface="+mn-lt"/>
              <a:ea typeface="+mn-ea"/>
              <a:cs typeface="+mn-cs"/>
            </a:rPr>
            <a:t>年度電力需要の低減に資する設備投資支援事業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160"/>
  <sheetViews>
    <sheetView showGridLines="0" view="pageBreakPreview" zoomScaleNormal="100" zoomScaleSheetLayoutView="100" workbookViewId="0">
      <selection activeCell="I7" sqref="I7:R7"/>
    </sheetView>
  </sheetViews>
  <sheetFormatPr defaultRowHeight="13.5"/>
  <cols>
    <col min="1" max="32" width="2.875" style="32" customWidth="1"/>
    <col min="33" max="33" width="0.75" style="32" customWidth="1"/>
    <col min="34" max="34" width="4.125" style="33" customWidth="1"/>
    <col min="35" max="35" width="0" style="36" hidden="1" customWidth="1"/>
    <col min="36" max="36" width="0" style="33" hidden="1" customWidth="1"/>
    <col min="37" max="37" width="14.625" style="33" hidden="1" customWidth="1"/>
    <col min="38" max="38" width="0" style="33" hidden="1" customWidth="1"/>
    <col min="39" max="39" width="11.25" style="33" hidden="1" customWidth="1"/>
    <col min="40" max="40" width="13.375" style="33" hidden="1" customWidth="1"/>
    <col min="41" max="44" width="0" style="33" hidden="1" customWidth="1"/>
    <col min="45" max="47" width="9" style="33"/>
    <col min="48" max="48" width="13.625" style="33" customWidth="1"/>
    <col min="49" max="51" width="9" style="33"/>
    <col min="52" max="52" width="5.25" style="33" customWidth="1"/>
    <col min="53" max="55" width="9" style="33"/>
    <col min="56" max="56" width="2.875" style="33" customWidth="1"/>
    <col min="57" max="16384" width="9" style="33"/>
  </cols>
  <sheetData>
    <row r="1" spans="1:66" ht="34.5" customHeight="1">
      <c r="A1" s="30" t="s">
        <v>88</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row>
    <row r="2" spans="1:66" ht="34.5" customHeight="1">
      <c r="A2" s="34"/>
      <c r="B2" s="35"/>
      <c r="C2" s="35"/>
      <c r="D2" s="35"/>
      <c r="E2" s="35"/>
      <c r="F2" s="35"/>
      <c r="G2" s="35"/>
      <c r="H2" s="35"/>
      <c r="I2" s="35"/>
      <c r="J2" s="35"/>
      <c r="K2" s="35"/>
      <c r="L2" s="35"/>
      <c r="M2" s="35"/>
      <c r="N2" s="35"/>
      <c r="O2" s="35"/>
      <c r="P2" s="35"/>
      <c r="Q2" s="35"/>
      <c r="R2" s="35"/>
      <c r="S2" s="35"/>
    </row>
    <row r="3" spans="1:66" ht="48.75" customHeight="1">
      <c r="A3" s="34"/>
      <c r="B3" s="35"/>
      <c r="C3" s="35"/>
      <c r="D3" s="35"/>
      <c r="E3" s="35"/>
      <c r="F3" s="35"/>
      <c r="G3" s="35"/>
      <c r="H3" s="35"/>
      <c r="I3" s="35"/>
      <c r="J3" s="35"/>
      <c r="K3" s="35"/>
      <c r="L3" s="35"/>
      <c r="M3" s="35"/>
      <c r="N3" s="35"/>
      <c r="O3" s="35"/>
      <c r="P3" s="35"/>
      <c r="Q3" s="35"/>
      <c r="R3" s="35"/>
      <c r="S3" s="35"/>
    </row>
    <row r="4" spans="1:66" ht="15" customHeight="1">
      <c r="B4" s="37"/>
      <c r="C4" s="38"/>
      <c r="D4" s="38"/>
      <c r="E4" s="39"/>
      <c r="F4" s="40" t="s">
        <v>43</v>
      </c>
      <c r="G4" s="41"/>
      <c r="H4" s="41"/>
      <c r="I4" s="41"/>
      <c r="J4" s="41"/>
      <c r="K4" s="41"/>
    </row>
    <row r="5" spans="1:66" ht="15" customHeight="1">
      <c r="A5" s="32" t="s">
        <v>27</v>
      </c>
    </row>
    <row r="6" spans="1:66" ht="15" customHeight="1">
      <c r="B6" s="42" t="s">
        <v>30</v>
      </c>
      <c r="C6" s="43"/>
      <c r="D6" s="43"/>
      <c r="E6" s="43"/>
      <c r="F6" s="43"/>
      <c r="G6" s="43"/>
      <c r="H6" s="44"/>
      <c r="I6" s="45" t="s">
        <v>32</v>
      </c>
      <c r="J6" s="46"/>
      <c r="K6" s="46"/>
      <c r="L6" s="46"/>
      <c r="M6" s="46"/>
      <c r="N6" s="46"/>
      <c r="O6" s="46"/>
      <c r="P6" s="46"/>
      <c r="Q6" s="46"/>
      <c r="R6" s="47"/>
      <c r="S6" s="33"/>
      <c r="T6" s="24"/>
      <c r="U6" s="24"/>
      <c r="V6" s="24"/>
      <c r="W6" s="24"/>
      <c r="X6" s="24"/>
      <c r="Y6" s="24"/>
      <c r="Z6" s="24"/>
      <c r="AA6" s="24"/>
      <c r="AB6" s="24"/>
      <c r="AC6" s="24"/>
      <c r="AD6" s="24"/>
      <c r="AE6" s="24"/>
      <c r="AF6" s="24"/>
      <c r="AG6" s="24"/>
    </row>
    <row r="7" spans="1:66" ht="15" customHeight="1">
      <c r="B7" s="48" t="s">
        <v>93</v>
      </c>
      <c r="C7" s="49"/>
      <c r="D7" s="49"/>
      <c r="E7" s="49"/>
      <c r="F7" s="49"/>
      <c r="G7" s="49"/>
      <c r="H7" s="50"/>
      <c r="I7" s="149"/>
      <c r="J7" s="150"/>
      <c r="K7" s="150"/>
      <c r="L7" s="150"/>
      <c r="M7" s="150"/>
      <c r="N7" s="150"/>
      <c r="O7" s="150"/>
      <c r="P7" s="150"/>
      <c r="Q7" s="150"/>
      <c r="R7" s="151"/>
      <c r="S7" s="51"/>
      <c r="T7" s="24"/>
      <c r="U7" s="24"/>
      <c r="V7" s="24"/>
      <c r="W7" s="24"/>
      <c r="X7" s="24"/>
      <c r="Y7" s="24"/>
      <c r="Z7" s="24"/>
      <c r="AA7" s="24"/>
      <c r="AB7" s="24"/>
      <c r="AC7" s="24"/>
      <c r="AD7" s="24"/>
      <c r="AE7" s="24"/>
      <c r="AF7" s="24"/>
      <c r="AG7" s="24"/>
    </row>
    <row r="8" spans="1:66" ht="3" customHeight="1">
      <c r="B8" s="52"/>
      <c r="C8" s="52"/>
      <c r="D8" s="52"/>
      <c r="E8" s="52"/>
      <c r="F8" s="52"/>
      <c r="G8" s="52"/>
      <c r="H8" s="52"/>
      <c r="I8" s="52"/>
      <c r="J8" s="52"/>
      <c r="K8" s="52"/>
      <c r="L8" s="52"/>
      <c r="M8" s="52"/>
      <c r="N8" s="52"/>
      <c r="O8" s="52"/>
      <c r="P8" s="52"/>
      <c r="Q8" s="52"/>
      <c r="R8" s="52"/>
      <c r="S8" s="53"/>
      <c r="T8" s="53"/>
      <c r="U8" s="53"/>
      <c r="V8" s="53"/>
      <c r="W8" s="53"/>
      <c r="X8" s="53"/>
      <c r="Y8" s="53"/>
      <c r="Z8" s="53"/>
      <c r="AA8" s="53"/>
      <c r="AB8" s="53"/>
      <c r="AC8" s="53"/>
      <c r="AD8" s="53"/>
      <c r="AE8" s="53"/>
      <c r="AF8" s="53"/>
      <c r="AM8" s="36"/>
    </row>
    <row r="9" spans="1:66" ht="15" customHeight="1">
      <c r="A9" s="32" t="s">
        <v>1</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M9" s="36"/>
    </row>
    <row r="10" spans="1:66" ht="15" customHeight="1">
      <c r="B10" s="54" t="s">
        <v>71</v>
      </c>
      <c r="C10" s="54"/>
      <c r="D10" s="54"/>
      <c r="E10" s="54"/>
      <c r="F10" s="54"/>
      <c r="G10" s="54"/>
      <c r="H10" s="54"/>
      <c r="I10" s="152" t="s">
        <v>73</v>
      </c>
      <c r="J10" s="152"/>
      <c r="K10" s="152"/>
      <c r="L10" s="152"/>
      <c r="M10" s="152"/>
      <c r="N10" s="152"/>
      <c r="O10" s="152"/>
      <c r="P10" s="152"/>
      <c r="Q10" s="152"/>
      <c r="R10" s="152"/>
      <c r="S10" s="53"/>
      <c r="T10" s="53"/>
      <c r="U10" s="53"/>
      <c r="V10" s="53"/>
      <c r="W10" s="53"/>
      <c r="X10" s="53"/>
      <c r="Y10" s="53"/>
      <c r="Z10" s="53"/>
      <c r="AA10" s="53"/>
      <c r="AB10" s="53"/>
      <c r="AC10" s="53"/>
      <c r="AD10" s="53"/>
      <c r="AE10" s="53"/>
      <c r="AF10" s="53"/>
      <c r="AM10" s="36"/>
    </row>
    <row r="11" spans="1:66" ht="15" customHeight="1">
      <c r="B11" s="54" t="s">
        <v>46</v>
      </c>
      <c r="C11" s="54"/>
      <c r="D11" s="54"/>
      <c r="E11" s="54"/>
      <c r="F11" s="54"/>
      <c r="G11" s="54"/>
      <c r="H11" s="54"/>
      <c r="I11" s="153" t="s">
        <v>3</v>
      </c>
      <c r="J11" s="154"/>
      <c r="K11" s="154"/>
      <c r="L11" s="154"/>
      <c r="M11" s="154"/>
      <c r="N11" s="154"/>
      <c r="O11" s="154"/>
      <c r="P11" s="154"/>
      <c r="Q11" s="154"/>
      <c r="R11" s="154"/>
      <c r="S11" s="55"/>
      <c r="T11" s="24" t="s">
        <v>68</v>
      </c>
      <c r="U11" s="24"/>
      <c r="V11" s="24"/>
      <c r="W11" s="24"/>
      <c r="X11" s="24"/>
      <c r="Y11" s="24"/>
      <c r="Z11" s="24"/>
      <c r="AA11" s="24"/>
      <c r="AB11" s="24"/>
      <c r="AC11" s="24"/>
      <c r="AD11" s="24"/>
      <c r="AE11" s="24"/>
      <c r="AF11" s="24"/>
      <c r="AG11" s="24"/>
      <c r="AJ11" s="33" t="s">
        <v>24</v>
      </c>
      <c r="AM11" s="36"/>
    </row>
    <row r="12" spans="1:66" ht="30" customHeight="1">
      <c r="B12" s="54" t="s">
        <v>2</v>
      </c>
      <c r="C12" s="54"/>
      <c r="D12" s="54"/>
      <c r="E12" s="54"/>
      <c r="F12" s="54"/>
      <c r="G12" s="54"/>
      <c r="H12" s="54"/>
      <c r="I12" s="153" t="s">
        <v>86</v>
      </c>
      <c r="J12" s="154"/>
      <c r="K12" s="154"/>
      <c r="L12" s="154"/>
      <c r="M12" s="154"/>
      <c r="N12" s="154"/>
      <c r="O12" s="154"/>
      <c r="P12" s="154"/>
      <c r="Q12" s="154"/>
      <c r="R12" s="154"/>
      <c r="S12" s="55"/>
      <c r="T12" s="24" t="s">
        <v>69</v>
      </c>
      <c r="U12" s="24"/>
      <c r="V12" s="24"/>
      <c r="W12" s="24"/>
      <c r="X12" s="24"/>
      <c r="Y12" s="24"/>
      <c r="Z12" s="24"/>
      <c r="AA12" s="24"/>
      <c r="AB12" s="24"/>
      <c r="AC12" s="24"/>
      <c r="AD12" s="24"/>
      <c r="AE12" s="24"/>
      <c r="AF12" s="24"/>
      <c r="AG12" s="24"/>
      <c r="AJ12" s="33" t="s">
        <v>25</v>
      </c>
    </row>
    <row r="13" spans="1:66" ht="15" customHeight="1">
      <c r="B13" s="54" t="s">
        <v>28</v>
      </c>
      <c r="C13" s="54"/>
      <c r="D13" s="54"/>
      <c r="E13" s="54"/>
      <c r="F13" s="54"/>
      <c r="G13" s="54"/>
      <c r="H13" s="54"/>
      <c r="I13" s="153" t="s">
        <v>87</v>
      </c>
      <c r="J13" s="154"/>
      <c r="K13" s="154"/>
      <c r="L13" s="154"/>
      <c r="M13" s="154"/>
      <c r="N13" s="154"/>
      <c r="O13" s="154"/>
      <c r="P13" s="154"/>
      <c r="Q13" s="154"/>
      <c r="R13" s="154"/>
      <c r="S13" s="55"/>
      <c r="T13" s="24" t="s">
        <v>70</v>
      </c>
      <c r="U13" s="24"/>
      <c r="V13" s="24"/>
      <c r="W13" s="24"/>
      <c r="X13" s="24"/>
      <c r="Y13" s="24"/>
      <c r="Z13" s="24"/>
      <c r="AA13" s="24"/>
      <c r="AB13" s="24"/>
      <c r="AC13" s="24"/>
      <c r="AD13" s="24"/>
      <c r="AE13" s="24"/>
      <c r="AF13" s="24"/>
      <c r="AG13" s="24"/>
    </row>
    <row r="14" spans="1:66" ht="15" customHeight="1">
      <c r="B14" s="53"/>
      <c r="C14" s="53"/>
      <c r="D14" s="53"/>
      <c r="E14" s="53"/>
      <c r="F14" s="53"/>
      <c r="G14" s="53"/>
      <c r="H14" s="53"/>
      <c r="I14" s="53"/>
      <c r="J14" s="53"/>
      <c r="K14" s="53"/>
      <c r="L14" s="53"/>
      <c r="M14" s="53"/>
      <c r="N14" s="53"/>
      <c r="O14" s="53"/>
      <c r="P14" s="56"/>
      <c r="Q14" s="56"/>
      <c r="R14" s="56"/>
      <c r="S14" s="56"/>
      <c r="T14" s="56"/>
      <c r="U14" s="56"/>
      <c r="V14" s="56"/>
      <c r="W14" s="56"/>
      <c r="X14" s="56"/>
      <c r="Y14" s="53"/>
      <c r="Z14" s="53"/>
      <c r="AA14" s="53"/>
      <c r="AB14" s="53"/>
      <c r="AC14" s="53"/>
      <c r="AD14" s="53"/>
      <c r="AE14" s="53"/>
      <c r="AF14" s="53"/>
    </row>
    <row r="15" spans="1:66" ht="15" customHeight="1">
      <c r="A15" s="11"/>
      <c r="B15" s="27" t="s">
        <v>39</v>
      </c>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12"/>
      <c r="AI15" s="57"/>
      <c r="AJ15" s="57"/>
      <c r="AK15" s="57"/>
      <c r="AL15" s="57"/>
      <c r="AM15" s="58"/>
      <c r="AN15" s="58"/>
      <c r="AO15" s="58"/>
      <c r="AP15" s="59"/>
      <c r="AQ15" s="59"/>
      <c r="AR15" s="59"/>
      <c r="AS15" s="59"/>
      <c r="AT15" s="59"/>
    </row>
    <row r="16" spans="1:66" ht="15" customHeight="1">
      <c r="A16" s="11"/>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12"/>
      <c r="AI16" s="57"/>
      <c r="AJ16" s="57"/>
      <c r="AK16" s="57"/>
      <c r="AL16" s="57"/>
      <c r="AM16" s="58"/>
      <c r="AN16" s="58"/>
      <c r="AO16" s="58"/>
      <c r="AP16" s="59"/>
      <c r="AQ16" s="59"/>
      <c r="AR16" s="59"/>
      <c r="AS16" s="59"/>
      <c r="AT16" s="59"/>
    </row>
    <row r="17" spans="1:40" ht="15" customHeight="1">
      <c r="A17" s="32" t="s">
        <v>38</v>
      </c>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K17" s="60"/>
      <c r="AM17" s="61" t="s">
        <v>21</v>
      </c>
      <c r="AN17" s="62">
        <f>ROUNDDOWN(IF(P19="USRT",I19,I19/3.52),1)</f>
        <v>4</v>
      </c>
    </row>
    <row r="18" spans="1:40" ht="15" customHeight="1">
      <c r="B18" s="42" t="str">
        <f>VLOOKUP(I10,'&lt;コンデンシング&gt;マスタ'!$B$5:$C$6,2,0)</f>
        <v>蒸発温度</v>
      </c>
      <c r="C18" s="43"/>
      <c r="D18" s="43"/>
      <c r="E18" s="43"/>
      <c r="F18" s="43"/>
      <c r="G18" s="43"/>
      <c r="H18" s="44"/>
      <c r="I18" s="155">
        <v>-20</v>
      </c>
      <c r="J18" s="156"/>
      <c r="K18" s="156"/>
      <c r="L18" s="156"/>
      <c r="M18" s="156"/>
      <c r="N18" s="156"/>
      <c r="O18" s="157"/>
      <c r="P18" s="63" t="s">
        <v>57</v>
      </c>
      <c r="Q18" s="63"/>
      <c r="R18" s="63"/>
      <c r="S18" s="53"/>
      <c r="T18" s="24" t="s">
        <v>79</v>
      </c>
      <c r="U18" s="24"/>
      <c r="V18" s="24"/>
      <c r="W18" s="24"/>
      <c r="X18" s="24"/>
      <c r="Y18" s="24"/>
      <c r="Z18" s="24"/>
      <c r="AA18" s="24"/>
      <c r="AB18" s="24"/>
      <c r="AC18" s="24"/>
      <c r="AD18" s="24"/>
      <c r="AE18" s="24"/>
      <c r="AF18" s="24"/>
      <c r="AG18" s="24"/>
      <c r="AK18" s="60"/>
      <c r="AM18" s="61"/>
      <c r="AN18" s="62"/>
    </row>
    <row r="19" spans="1:40" ht="15" customHeight="1">
      <c r="B19" s="42" t="s">
        <v>47</v>
      </c>
      <c r="C19" s="43"/>
      <c r="D19" s="43"/>
      <c r="E19" s="43"/>
      <c r="F19" s="43"/>
      <c r="G19" s="43"/>
      <c r="H19" s="44"/>
      <c r="I19" s="158">
        <v>14.3</v>
      </c>
      <c r="J19" s="159"/>
      <c r="K19" s="159"/>
      <c r="L19" s="159"/>
      <c r="M19" s="159"/>
      <c r="N19" s="159"/>
      <c r="O19" s="160"/>
      <c r="P19" s="64" t="s">
        <v>48</v>
      </c>
      <c r="Q19" s="64"/>
      <c r="R19" s="65"/>
      <c r="S19" s="55"/>
      <c r="T19" s="24" t="s">
        <v>62</v>
      </c>
      <c r="U19" s="24"/>
      <c r="V19" s="24"/>
      <c r="W19" s="24"/>
      <c r="X19" s="24"/>
      <c r="Y19" s="24"/>
      <c r="Z19" s="24"/>
      <c r="AA19" s="24"/>
      <c r="AB19" s="24"/>
      <c r="AC19" s="24"/>
      <c r="AD19" s="24"/>
      <c r="AE19" s="24"/>
      <c r="AF19" s="24"/>
      <c r="AG19" s="24"/>
      <c r="AJ19" s="33" t="s">
        <v>14</v>
      </c>
      <c r="AK19" s="66" t="e">
        <f>VLOOKUP(AK26&amp;AN19,'&lt;コンデンシング&gt;マスタ'!#REF!,2,0)</f>
        <v>#REF!</v>
      </c>
      <c r="AM19" s="67" t="s">
        <v>16</v>
      </c>
      <c r="AN19" s="68" t="str">
        <f>VLOOKUP(AN17,AM20:AN27,2,1)</f>
        <v>～199以下</v>
      </c>
    </row>
    <row r="20" spans="1:40" ht="15" customHeight="1">
      <c r="B20" s="69"/>
      <c r="C20" s="69"/>
      <c r="D20" s="69"/>
      <c r="E20" s="69"/>
      <c r="F20" s="69"/>
      <c r="G20" s="69"/>
      <c r="H20" s="69"/>
      <c r="I20" s="70"/>
      <c r="J20" s="70"/>
      <c r="K20" s="70"/>
      <c r="L20" s="70"/>
      <c r="M20" s="70"/>
      <c r="N20" s="70"/>
      <c r="O20" s="70"/>
      <c r="P20" s="71"/>
      <c r="Q20" s="71"/>
      <c r="R20" s="71"/>
      <c r="S20" s="72"/>
      <c r="T20" s="24"/>
      <c r="U20" s="24"/>
      <c r="V20" s="24"/>
      <c r="W20" s="24"/>
      <c r="X20" s="24"/>
      <c r="Y20" s="24"/>
      <c r="Z20" s="24"/>
      <c r="AA20" s="24"/>
      <c r="AB20" s="24"/>
      <c r="AC20" s="24"/>
      <c r="AD20" s="24"/>
      <c r="AE20" s="24"/>
      <c r="AF20" s="24"/>
      <c r="AG20" s="24"/>
      <c r="AJ20" s="33" t="s">
        <v>15</v>
      </c>
      <c r="AK20" s="66" t="e">
        <f>VLOOKUP(AK26&amp;AN19,'&lt;コンデンシング&gt;マスタ'!#REF!,2,0)</f>
        <v>#REF!</v>
      </c>
      <c r="AM20" s="73">
        <v>0</v>
      </c>
      <c r="AN20" s="73" t="s">
        <v>11</v>
      </c>
    </row>
    <row r="21" spans="1:40" ht="15" customHeight="1">
      <c r="A21" s="11" t="s">
        <v>40</v>
      </c>
      <c r="B21" s="72"/>
      <c r="C21" s="72"/>
      <c r="D21" s="72"/>
      <c r="E21" s="72"/>
      <c r="F21" s="72"/>
      <c r="G21" s="72"/>
      <c r="H21" s="72"/>
      <c r="I21" s="52"/>
      <c r="J21" s="52"/>
      <c r="K21" s="52"/>
      <c r="L21" s="52"/>
      <c r="M21" s="52"/>
      <c r="N21" s="52"/>
      <c r="O21" s="52"/>
      <c r="P21" s="52"/>
      <c r="Q21" s="52"/>
      <c r="R21" s="52"/>
      <c r="S21" s="72"/>
      <c r="T21" s="72"/>
      <c r="U21" s="72"/>
      <c r="V21" s="72"/>
      <c r="W21" s="52"/>
      <c r="X21" s="52"/>
      <c r="Y21" s="52"/>
      <c r="Z21" s="52"/>
      <c r="AA21" s="52"/>
      <c r="AB21" s="52"/>
      <c r="AC21" s="52"/>
      <c r="AD21" s="52"/>
      <c r="AE21" s="52"/>
      <c r="AF21" s="52"/>
      <c r="AM21" s="73">
        <v>200</v>
      </c>
      <c r="AN21" s="73" t="s">
        <v>6</v>
      </c>
    </row>
    <row r="22" spans="1:40" ht="15" customHeight="1">
      <c r="B22" s="54" t="s">
        <v>4</v>
      </c>
      <c r="C22" s="54"/>
      <c r="D22" s="54"/>
      <c r="E22" s="54"/>
      <c r="F22" s="54"/>
      <c r="G22" s="54"/>
      <c r="H22" s="54"/>
      <c r="I22" s="161">
        <v>8760</v>
      </c>
      <c r="J22" s="162"/>
      <c r="K22" s="162"/>
      <c r="L22" s="162"/>
      <c r="M22" s="162"/>
      <c r="N22" s="162"/>
      <c r="O22" s="162"/>
      <c r="P22" s="74" t="s">
        <v>45</v>
      </c>
      <c r="Q22" s="75"/>
      <c r="R22" s="76"/>
      <c r="S22" s="33"/>
      <c r="T22" s="24" t="s">
        <v>85</v>
      </c>
      <c r="U22" s="24"/>
      <c r="V22" s="24"/>
      <c r="W22" s="24"/>
      <c r="X22" s="24"/>
      <c r="Y22" s="24"/>
      <c r="Z22" s="24"/>
      <c r="AA22" s="24"/>
      <c r="AB22" s="24"/>
      <c r="AC22" s="24"/>
      <c r="AD22" s="24"/>
      <c r="AE22" s="24"/>
      <c r="AF22" s="24"/>
      <c r="AG22" s="24"/>
      <c r="AJ22" s="67" t="s">
        <v>5</v>
      </c>
      <c r="AK22" s="67" t="str">
        <f>IF(AND(I22&gt;=1500,I23="有り"),"IPLV","COP")</f>
        <v>COP</v>
      </c>
      <c r="AM22" s="73">
        <v>400</v>
      </c>
      <c r="AN22" s="73" t="s">
        <v>7</v>
      </c>
    </row>
    <row r="23" spans="1:40">
      <c r="B23" s="77" t="s">
        <v>58</v>
      </c>
      <c r="C23" s="77"/>
      <c r="D23" s="77"/>
      <c r="E23" s="77"/>
      <c r="F23" s="77"/>
      <c r="G23" s="77"/>
      <c r="H23" s="77"/>
      <c r="I23" s="152" t="s">
        <v>60</v>
      </c>
      <c r="J23" s="152"/>
      <c r="K23" s="152"/>
      <c r="L23" s="152"/>
      <c r="M23" s="152"/>
      <c r="N23" s="152"/>
      <c r="O23" s="152"/>
      <c r="P23" s="152"/>
      <c r="Q23" s="152"/>
      <c r="R23" s="152"/>
      <c r="S23" s="78"/>
      <c r="T23" s="25" t="s">
        <v>63</v>
      </c>
      <c r="U23" s="24"/>
      <c r="V23" s="24"/>
      <c r="W23" s="24"/>
      <c r="X23" s="24"/>
      <c r="Y23" s="24"/>
      <c r="Z23" s="24"/>
      <c r="AA23" s="24"/>
      <c r="AB23" s="24"/>
      <c r="AC23" s="24"/>
      <c r="AD23" s="24"/>
      <c r="AE23" s="24"/>
      <c r="AF23" s="24"/>
      <c r="AG23" s="79"/>
      <c r="AI23" s="80"/>
      <c r="AJ23" s="81"/>
      <c r="AK23" s="82"/>
      <c r="AM23" s="73">
        <v>600</v>
      </c>
      <c r="AN23" s="73" t="s">
        <v>8</v>
      </c>
    </row>
    <row r="24" spans="1:40">
      <c r="B24" s="83" t="s">
        <v>82</v>
      </c>
      <c r="C24" s="84"/>
      <c r="D24" s="84"/>
      <c r="E24" s="84"/>
      <c r="F24" s="84"/>
      <c r="G24" s="84"/>
      <c r="H24" s="85"/>
      <c r="I24" s="153" t="s">
        <v>80</v>
      </c>
      <c r="J24" s="154"/>
      <c r="K24" s="154"/>
      <c r="L24" s="154"/>
      <c r="M24" s="154"/>
      <c r="N24" s="154"/>
      <c r="O24" s="154"/>
      <c r="P24" s="154"/>
      <c r="Q24" s="154"/>
      <c r="R24" s="163"/>
      <c r="S24" s="78"/>
      <c r="T24" s="21"/>
      <c r="U24" s="19"/>
      <c r="V24" s="19"/>
      <c r="W24" s="19"/>
      <c r="X24" s="19"/>
      <c r="Y24" s="19"/>
      <c r="Z24" s="19"/>
      <c r="AA24" s="19"/>
      <c r="AB24" s="19"/>
      <c r="AC24" s="19"/>
      <c r="AD24" s="19"/>
      <c r="AE24" s="19"/>
      <c r="AF24" s="19"/>
      <c r="AG24" s="79"/>
      <c r="AI24" s="80"/>
      <c r="AJ24" s="81"/>
      <c r="AK24" s="82"/>
      <c r="AM24" s="73"/>
      <c r="AN24" s="73"/>
    </row>
    <row r="25" spans="1:40" ht="13.5" customHeight="1">
      <c r="B25" s="83" t="s">
        <v>56</v>
      </c>
      <c r="C25" s="84"/>
      <c r="D25" s="84"/>
      <c r="E25" s="84"/>
      <c r="F25" s="84"/>
      <c r="G25" s="84"/>
      <c r="H25" s="85"/>
      <c r="I25" s="164">
        <f>IF(I23="無し",'&lt;コンデンシング&gt;マスタ'!J5,VLOOKUP(I24,'&lt;コンデンシング&gt;マスタ'!$I$6:$J$9,2,0))</f>
        <v>1</v>
      </c>
      <c r="J25" s="165"/>
      <c r="K25" s="165"/>
      <c r="L25" s="165"/>
      <c r="M25" s="165"/>
      <c r="N25" s="165"/>
      <c r="O25" s="165"/>
      <c r="P25" s="165"/>
      <c r="Q25" s="165"/>
      <c r="R25" s="166"/>
      <c r="S25" s="78"/>
      <c r="T25" s="25"/>
      <c r="U25" s="25"/>
      <c r="V25" s="25"/>
      <c r="W25" s="25"/>
      <c r="X25" s="25"/>
      <c r="Y25" s="25"/>
      <c r="Z25" s="25"/>
      <c r="AA25" s="25"/>
      <c r="AB25" s="25"/>
      <c r="AC25" s="25"/>
      <c r="AD25" s="25"/>
      <c r="AE25" s="25"/>
      <c r="AF25" s="25"/>
      <c r="AG25" s="25"/>
      <c r="AH25" s="25"/>
      <c r="AI25" s="80"/>
      <c r="AJ25" s="81"/>
      <c r="AK25" s="82"/>
      <c r="AM25" s="73"/>
      <c r="AN25" s="73"/>
    </row>
    <row r="26" spans="1:40" ht="15" customHeight="1">
      <c r="B26" s="54" t="s">
        <v>29</v>
      </c>
      <c r="C26" s="54"/>
      <c r="D26" s="54"/>
      <c r="E26" s="54"/>
      <c r="F26" s="54"/>
      <c r="G26" s="54"/>
      <c r="H26" s="54"/>
      <c r="I26" s="167">
        <v>1995</v>
      </c>
      <c r="J26" s="168"/>
      <c r="K26" s="168"/>
      <c r="L26" s="168"/>
      <c r="M26" s="168"/>
      <c r="N26" s="168"/>
      <c r="O26" s="168"/>
      <c r="P26" s="168"/>
      <c r="Q26" s="168"/>
      <c r="R26" s="169"/>
      <c r="S26" s="78"/>
      <c r="T26" s="24" t="s">
        <v>41</v>
      </c>
      <c r="U26" s="24"/>
      <c r="V26" s="24"/>
      <c r="W26" s="24"/>
      <c r="X26" s="24"/>
      <c r="Y26" s="24"/>
      <c r="Z26" s="24"/>
      <c r="AA26" s="24"/>
      <c r="AB26" s="24"/>
      <c r="AC26" s="24"/>
      <c r="AD26" s="24"/>
      <c r="AE26" s="24"/>
      <c r="AF26" s="24"/>
      <c r="AG26" s="24"/>
      <c r="AH26" s="81"/>
      <c r="AI26" s="80"/>
      <c r="AJ26" s="33" t="s">
        <v>34</v>
      </c>
      <c r="AK26" s="86" t="str">
        <f>IF(OR(I26&lt;=1999,I26="1950年以前"),"1999年以前","2000年以降")</f>
        <v>1999年以前</v>
      </c>
      <c r="AL26" s="87"/>
      <c r="AM26" s="73">
        <v>800</v>
      </c>
      <c r="AN26" s="73" t="s">
        <v>9</v>
      </c>
    </row>
    <row r="27" spans="1:40" ht="15" customHeight="1">
      <c r="B27" s="54" t="s">
        <v>31</v>
      </c>
      <c r="C27" s="54"/>
      <c r="D27" s="54"/>
      <c r="E27" s="54"/>
      <c r="F27" s="54"/>
      <c r="G27" s="54"/>
      <c r="H27" s="54"/>
      <c r="I27" s="170">
        <v>1</v>
      </c>
      <c r="J27" s="170"/>
      <c r="K27" s="170"/>
      <c r="L27" s="170"/>
      <c r="M27" s="170"/>
      <c r="N27" s="170"/>
      <c r="O27" s="170"/>
      <c r="P27" s="88" t="s">
        <v>44</v>
      </c>
      <c r="Q27" s="88"/>
      <c r="R27" s="89"/>
      <c r="S27" s="78"/>
      <c r="T27" s="24" t="s">
        <v>42</v>
      </c>
      <c r="U27" s="24"/>
      <c r="V27" s="24"/>
      <c r="W27" s="24"/>
      <c r="X27" s="24"/>
      <c r="Y27" s="24"/>
      <c r="Z27" s="24"/>
      <c r="AA27" s="24"/>
      <c r="AB27" s="24"/>
      <c r="AC27" s="24"/>
      <c r="AD27" s="24"/>
      <c r="AE27" s="24"/>
      <c r="AF27" s="24"/>
      <c r="AG27" s="24"/>
      <c r="AH27" s="81"/>
      <c r="AI27" s="80"/>
      <c r="AJ27" s="81"/>
      <c r="AK27" s="82"/>
      <c r="AL27" s="87"/>
      <c r="AM27" s="73">
        <v>1000</v>
      </c>
      <c r="AN27" s="73" t="s">
        <v>10</v>
      </c>
    </row>
    <row r="28" spans="1:40" ht="15" customHeight="1">
      <c r="B28" s="72"/>
      <c r="C28" s="72"/>
      <c r="D28" s="7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H28" s="81"/>
    </row>
    <row r="29" spans="1:40" ht="15" customHeight="1">
      <c r="A29" s="32" t="s">
        <v>89</v>
      </c>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90"/>
      <c r="AF29" s="90"/>
    </row>
    <row r="30" spans="1:40" ht="15" customHeight="1">
      <c r="B30" s="91" t="s">
        <v>13</v>
      </c>
      <c r="C30" s="92"/>
      <c r="D30" s="93"/>
      <c r="E30" s="54" t="s">
        <v>0</v>
      </c>
      <c r="F30" s="54"/>
      <c r="G30" s="54"/>
      <c r="H30" s="54"/>
      <c r="I30" s="94" t="s">
        <v>50</v>
      </c>
      <c r="J30" s="95"/>
      <c r="K30" s="95"/>
      <c r="L30" s="95"/>
      <c r="M30" s="96"/>
      <c r="N30" s="97" t="s">
        <v>49</v>
      </c>
      <c r="O30" s="97"/>
      <c r="P30" s="97"/>
      <c r="Q30" s="97"/>
      <c r="R30" s="98" t="s">
        <v>26</v>
      </c>
      <c r="S30" s="99"/>
      <c r="T30" s="99"/>
      <c r="U30" s="99"/>
      <c r="V30" s="99"/>
      <c r="W30" s="98" t="s">
        <v>90</v>
      </c>
      <c r="X30" s="99"/>
      <c r="Y30" s="99"/>
      <c r="Z30" s="99"/>
      <c r="AA30" s="100"/>
      <c r="AB30" s="101"/>
      <c r="AC30" s="102"/>
      <c r="AD30" s="102"/>
      <c r="AE30" s="102"/>
      <c r="AF30" s="102"/>
      <c r="AJ30" s="33" t="s">
        <v>37</v>
      </c>
    </row>
    <row r="31" spans="1:40" ht="15" customHeight="1" thickBot="1">
      <c r="B31" s="103"/>
      <c r="C31" s="104"/>
      <c r="D31" s="105"/>
      <c r="E31" s="54"/>
      <c r="F31" s="54"/>
      <c r="G31" s="54"/>
      <c r="H31" s="54"/>
      <c r="I31" s="106" t="s">
        <v>12</v>
      </c>
      <c r="J31" s="107"/>
      <c r="K31" s="107"/>
      <c r="L31" s="107"/>
      <c r="M31" s="108"/>
      <c r="N31" s="109" t="s">
        <v>20</v>
      </c>
      <c r="O31" s="109"/>
      <c r="P31" s="109"/>
      <c r="Q31" s="109"/>
      <c r="R31" s="110" t="s">
        <v>17</v>
      </c>
      <c r="S31" s="111"/>
      <c r="T31" s="111"/>
      <c r="U31" s="111"/>
      <c r="V31" s="111"/>
      <c r="W31" s="112" t="s">
        <v>18</v>
      </c>
      <c r="X31" s="113"/>
      <c r="Y31" s="113"/>
      <c r="Z31" s="113"/>
      <c r="AA31" s="114"/>
      <c r="AB31" s="101"/>
      <c r="AC31" s="102"/>
      <c r="AD31" s="102"/>
      <c r="AE31" s="102"/>
      <c r="AF31" s="102"/>
      <c r="AJ31" s="115" t="e">
        <f>ROUNDDOWN(I44/M44,1)</f>
        <v>#DIV/0!</v>
      </c>
    </row>
    <row r="32" spans="1:40" ht="15" customHeight="1" thickTop="1">
      <c r="B32" s="103"/>
      <c r="C32" s="104"/>
      <c r="D32" s="105"/>
      <c r="E32" s="116">
        <v>4</v>
      </c>
      <c r="F32" s="116"/>
      <c r="G32" s="116"/>
      <c r="H32" s="116"/>
      <c r="I32" s="117">
        <f>I19</f>
        <v>14.3</v>
      </c>
      <c r="J32" s="117"/>
      <c r="K32" s="117"/>
      <c r="L32" s="117"/>
      <c r="M32" s="117"/>
      <c r="N32" s="118">
        <f>$I$25</f>
        <v>1</v>
      </c>
      <c r="O32" s="118"/>
      <c r="P32" s="118"/>
      <c r="Q32" s="118"/>
      <c r="R32" s="171">
        <v>720</v>
      </c>
      <c r="S32" s="171"/>
      <c r="T32" s="171"/>
      <c r="U32" s="171"/>
      <c r="V32" s="172"/>
      <c r="W32" s="119">
        <f>ROUNDDOWN(I32*N32*R32*$I$27,1)</f>
        <v>10296</v>
      </c>
      <c r="X32" s="120"/>
      <c r="Y32" s="120"/>
      <c r="Z32" s="120"/>
      <c r="AA32" s="121"/>
      <c r="AB32" s="122"/>
      <c r="AC32" s="122"/>
      <c r="AD32" s="122"/>
      <c r="AE32" s="122"/>
      <c r="AF32" s="122"/>
    </row>
    <row r="33" spans="2:38" ht="15" customHeight="1">
      <c r="B33" s="103"/>
      <c r="C33" s="104"/>
      <c r="D33" s="105"/>
      <c r="E33" s="116">
        <v>5</v>
      </c>
      <c r="F33" s="116"/>
      <c r="G33" s="116"/>
      <c r="H33" s="116"/>
      <c r="I33" s="117">
        <f>I19</f>
        <v>14.3</v>
      </c>
      <c r="J33" s="117"/>
      <c r="K33" s="117"/>
      <c r="L33" s="117"/>
      <c r="M33" s="117"/>
      <c r="N33" s="118">
        <f t="shared" ref="N33:N43" si="0">$I$25</f>
        <v>1</v>
      </c>
      <c r="O33" s="118"/>
      <c r="P33" s="118"/>
      <c r="Q33" s="118"/>
      <c r="R33" s="171">
        <v>744</v>
      </c>
      <c r="S33" s="171"/>
      <c r="T33" s="171"/>
      <c r="U33" s="171"/>
      <c r="V33" s="172"/>
      <c r="W33" s="123">
        <f t="shared" ref="W33:W43" si="1">ROUNDDOWN(I33*N33*R33*$I$27,1)</f>
        <v>10639.2</v>
      </c>
      <c r="X33" s="124"/>
      <c r="Y33" s="124"/>
      <c r="Z33" s="124"/>
      <c r="AA33" s="125"/>
      <c r="AB33" s="122"/>
      <c r="AC33" s="122"/>
      <c r="AD33" s="122"/>
      <c r="AE33" s="122"/>
      <c r="AF33" s="122"/>
    </row>
    <row r="34" spans="2:38" ht="15" customHeight="1">
      <c r="B34" s="103"/>
      <c r="C34" s="104"/>
      <c r="D34" s="105"/>
      <c r="E34" s="116">
        <v>6</v>
      </c>
      <c r="F34" s="116"/>
      <c r="G34" s="116"/>
      <c r="H34" s="116"/>
      <c r="I34" s="117">
        <f>I19</f>
        <v>14.3</v>
      </c>
      <c r="J34" s="117"/>
      <c r="K34" s="117"/>
      <c r="L34" s="117"/>
      <c r="M34" s="117"/>
      <c r="N34" s="118">
        <f t="shared" si="0"/>
        <v>1</v>
      </c>
      <c r="O34" s="118"/>
      <c r="P34" s="118"/>
      <c r="Q34" s="118"/>
      <c r="R34" s="171">
        <v>720</v>
      </c>
      <c r="S34" s="171"/>
      <c r="T34" s="171"/>
      <c r="U34" s="171"/>
      <c r="V34" s="172"/>
      <c r="W34" s="123">
        <f t="shared" si="1"/>
        <v>10296</v>
      </c>
      <c r="X34" s="124"/>
      <c r="Y34" s="124"/>
      <c r="Z34" s="124"/>
      <c r="AA34" s="125"/>
      <c r="AB34" s="122"/>
      <c r="AC34" s="122"/>
      <c r="AD34" s="122"/>
      <c r="AE34" s="122"/>
      <c r="AF34" s="122"/>
    </row>
    <row r="35" spans="2:38" ht="15" customHeight="1">
      <c r="B35" s="103"/>
      <c r="C35" s="104"/>
      <c r="D35" s="105"/>
      <c r="E35" s="116">
        <v>7</v>
      </c>
      <c r="F35" s="116"/>
      <c r="G35" s="116"/>
      <c r="H35" s="116"/>
      <c r="I35" s="117">
        <f>I19</f>
        <v>14.3</v>
      </c>
      <c r="J35" s="117"/>
      <c r="K35" s="117"/>
      <c r="L35" s="117"/>
      <c r="M35" s="117"/>
      <c r="N35" s="118">
        <f t="shared" si="0"/>
        <v>1</v>
      </c>
      <c r="O35" s="118"/>
      <c r="P35" s="118"/>
      <c r="Q35" s="118"/>
      <c r="R35" s="171">
        <v>744</v>
      </c>
      <c r="S35" s="171"/>
      <c r="T35" s="171"/>
      <c r="U35" s="171"/>
      <c r="V35" s="172"/>
      <c r="W35" s="123">
        <f t="shared" si="1"/>
        <v>10639.2</v>
      </c>
      <c r="X35" s="124"/>
      <c r="Y35" s="124"/>
      <c r="Z35" s="124"/>
      <c r="AA35" s="125"/>
      <c r="AB35" s="122"/>
      <c r="AC35" s="122"/>
      <c r="AD35" s="122"/>
      <c r="AE35" s="122"/>
      <c r="AF35" s="122"/>
    </row>
    <row r="36" spans="2:38" ht="15" customHeight="1">
      <c r="B36" s="103"/>
      <c r="C36" s="104"/>
      <c r="D36" s="105"/>
      <c r="E36" s="116">
        <v>8</v>
      </c>
      <c r="F36" s="116"/>
      <c r="G36" s="116"/>
      <c r="H36" s="116"/>
      <c r="I36" s="117">
        <f>I19</f>
        <v>14.3</v>
      </c>
      <c r="J36" s="117"/>
      <c r="K36" s="117"/>
      <c r="L36" s="117"/>
      <c r="M36" s="117"/>
      <c r="N36" s="118">
        <f t="shared" si="0"/>
        <v>1</v>
      </c>
      <c r="O36" s="118"/>
      <c r="P36" s="118"/>
      <c r="Q36" s="118"/>
      <c r="R36" s="171">
        <v>744</v>
      </c>
      <c r="S36" s="171"/>
      <c r="T36" s="171"/>
      <c r="U36" s="171"/>
      <c r="V36" s="172"/>
      <c r="W36" s="123">
        <f t="shared" si="1"/>
        <v>10639.2</v>
      </c>
      <c r="X36" s="124"/>
      <c r="Y36" s="124"/>
      <c r="Z36" s="124"/>
      <c r="AA36" s="125"/>
      <c r="AB36" s="122"/>
      <c r="AC36" s="122"/>
      <c r="AD36" s="122"/>
      <c r="AE36" s="122"/>
      <c r="AF36" s="122"/>
    </row>
    <row r="37" spans="2:38" ht="15" customHeight="1">
      <c r="B37" s="103"/>
      <c r="C37" s="104"/>
      <c r="D37" s="105"/>
      <c r="E37" s="116">
        <v>9</v>
      </c>
      <c r="F37" s="116"/>
      <c r="G37" s="116"/>
      <c r="H37" s="116"/>
      <c r="I37" s="117">
        <f>I19</f>
        <v>14.3</v>
      </c>
      <c r="J37" s="117"/>
      <c r="K37" s="117"/>
      <c r="L37" s="117"/>
      <c r="M37" s="117"/>
      <c r="N37" s="118">
        <f t="shared" si="0"/>
        <v>1</v>
      </c>
      <c r="O37" s="118"/>
      <c r="P37" s="118"/>
      <c r="Q37" s="118"/>
      <c r="R37" s="171">
        <v>720</v>
      </c>
      <c r="S37" s="171"/>
      <c r="T37" s="171"/>
      <c r="U37" s="171"/>
      <c r="V37" s="172"/>
      <c r="W37" s="123">
        <f t="shared" si="1"/>
        <v>10296</v>
      </c>
      <c r="X37" s="124"/>
      <c r="Y37" s="124"/>
      <c r="Z37" s="124"/>
      <c r="AA37" s="125"/>
      <c r="AB37" s="122"/>
      <c r="AC37" s="122"/>
      <c r="AD37" s="122"/>
      <c r="AE37" s="122"/>
      <c r="AF37" s="122"/>
    </row>
    <row r="38" spans="2:38" ht="15" customHeight="1">
      <c r="B38" s="103"/>
      <c r="C38" s="104"/>
      <c r="D38" s="105"/>
      <c r="E38" s="116">
        <v>10</v>
      </c>
      <c r="F38" s="116"/>
      <c r="G38" s="116"/>
      <c r="H38" s="116"/>
      <c r="I38" s="117">
        <f>I19</f>
        <v>14.3</v>
      </c>
      <c r="J38" s="117"/>
      <c r="K38" s="117"/>
      <c r="L38" s="117"/>
      <c r="M38" s="117"/>
      <c r="N38" s="118">
        <f t="shared" si="0"/>
        <v>1</v>
      </c>
      <c r="O38" s="118"/>
      <c r="P38" s="118"/>
      <c r="Q38" s="118"/>
      <c r="R38" s="171">
        <v>744</v>
      </c>
      <c r="S38" s="171"/>
      <c r="T38" s="171"/>
      <c r="U38" s="171"/>
      <c r="V38" s="172"/>
      <c r="W38" s="123">
        <f t="shared" si="1"/>
        <v>10639.2</v>
      </c>
      <c r="X38" s="124"/>
      <c r="Y38" s="124"/>
      <c r="Z38" s="124"/>
      <c r="AA38" s="125"/>
      <c r="AB38" s="122"/>
      <c r="AC38" s="122"/>
      <c r="AD38" s="122"/>
      <c r="AE38" s="122"/>
      <c r="AF38" s="122"/>
    </row>
    <row r="39" spans="2:38" ht="15" customHeight="1">
      <c r="B39" s="103"/>
      <c r="C39" s="104"/>
      <c r="D39" s="105"/>
      <c r="E39" s="116">
        <v>11</v>
      </c>
      <c r="F39" s="116"/>
      <c r="G39" s="116"/>
      <c r="H39" s="116"/>
      <c r="I39" s="117">
        <f>I19</f>
        <v>14.3</v>
      </c>
      <c r="J39" s="117"/>
      <c r="K39" s="117"/>
      <c r="L39" s="117"/>
      <c r="M39" s="117"/>
      <c r="N39" s="118">
        <f t="shared" si="0"/>
        <v>1</v>
      </c>
      <c r="O39" s="118"/>
      <c r="P39" s="118"/>
      <c r="Q39" s="118"/>
      <c r="R39" s="171">
        <v>720</v>
      </c>
      <c r="S39" s="171"/>
      <c r="T39" s="171"/>
      <c r="U39" s="171"/>
      <c r="V39" s="172"/>
      <c r="W39" s="123">
        <f t="shared" si="1"/>
        <v>10296</v>
      </c>
      <c r="X39" s="124"/>
      <c r="Y39" s="124"/>
      <c r="Z39" s="124"/>
      <c r="AA39" s="125"/>
      <c r="AB39" s="122"/>
      <c r="AC39" s="122"/>
      <c r="AD39" s="122"/>
      <c r="AE39" s="122"/>
      <c r="AF39" s="122"/>
    </row>
    <row r="40" spans="2:38" ht="15" customHeight="1">
      <c r="B40" s="103"/>
      <c r="C40" s="104"/>
      <c r="D40" s="105"/>
      <c r="E40" s="116">
        <v>12</v>
      </c>
      <c r="F40" s="116"/>
      <c r="G40" s="116"/>
      <c r="H40" s="116"/>
      <c r="I40" s="117">
        <f>I19</f>
        <v>14.3</v>
      </c>
      <c r="J40" s="117"/>
      <c r="K40" s="117"/>
      <c r="L40" s="117"/>
      <c r="M40" s="117"/>
      <c r="N40" s="118">
        <f t="shared" si="0"/>
        <v>1</v>
      </c>
      <c r="O40" s="118"/>
      <c r="P40" s="118"/>
      <c r="Q40" s="118"/>
      <c r="R40" s="171">
        <v>744</v>
      </c>
      <c r="S40" s="171"/>
      <c r="T40" s="171"/>
      <c r="U40" s="171"/>
      <c r="V40" s="172"/>
      <c r="W40" s="123">
        <f t="shared" si="1"/>
        <v>10639.2</v>
      </c>
      <c r="X40" s="124"/>
      <c r="Y40" s="124"/>
      <c r="Z40" s="124"/>
      <c r="AA40" s="125"/>
      <c r="AB40" s="26" t="s">
        <v>91</v>
      </c>
      <c r="AC40" s="26"/>
      <c r="AD40" s="26"/>
      <c r="AE40" s="26"/>
      <c r="AF40" s="26"/>
      <c r="AG40" s="26"/>
      <c r="AH40" s="26"/>
    </row>
    <row r="41" spans="2:38" ht="15" customHeight="1">
      <c r="B41" s="103"/>
      <c r="C41" s="104"/>
      <c r="D41" s="105"/>
      <c r="E41" s="116">
        <v>1</v>
      </c>
      <c r="F41" s="116"/>
      <c r="G41" s="116"/>
      <c r="H41" s="116"/>
      <c r="I41" s="117">
        <f>I19</f>
        <v>14.3</v>
      </c>
      <c r="J41" s="117"/>
      <c r="K41" s="117"/>
      <c r="L41" s="117"/>
      <c r="M41" s="117"/>
      <c r="N41" s="118">
        <f t="shared" si="0"/>
        <v>1</v>
      </c>
      <c r="O41" s="118"/>
      <c r="P41" s="118"/>
      <c r="Q41" s="118"/>
      <c r="R41" s="171">
        <v>744</v>
      </c>
      <c r="S41" s="171"/>
      <c r="T41" s="171"/>
      <c r="U41" s="171"/>
      <c r="V41" s="172"/>
      <c r="W41" s="123">
        <f t="shared" si="1"/>
        <v>10639.2</v>
      </c>
      <c r="X41" s="124"/>
      <c r="Y41" s="124"/>
      <c r="Z41" s="124"/>
      <c r="AA41" s="125"/>
      <c r="AB41" s="26"/>
      <c r="AC41" s="26"/>
      <c r="AD41" s="26"/>
      <c r="AE41" s="26"/>
      <c r="AF41" s="26"/>
      <c r="AG41" s="26"/>
      <c r="AH41" s="26"/>
    </row>
    <row r="42" spans="2:38" ht="15" customHeight="1">
      <c r="B42" s="103"/>
      <c r="C42" s="104"/>
      <c r="D42" s="105"/>
      <c r="E42" s="116">
        <v>2</v>
      </c>
      <c r="F42" s="116"/>
      <c r="G42" s="116"/>
      <c r="H42" s="116"/>
      <c r="I42" s="117">
        <f>I19</f>
        <v>14.3</v>
      </c>
      <c r="J42" s="117"/>
      <c r="K42" s="117"/>
      <c r="L42" s="117"/>
      <c r="M42" s="117"/>
      <c r="N42" s="118">
        <f t="shared" si="0"/>
        <v>1</v>
      </c>
      <c r="O42" s="118"/>
      <c r="P42" s="118"/>
      <c r="Q42" s="118"/>
      <c r="R42" s="171">
        <v>672</v>
      </c>
      <c r="S42" s="171"/>
      <c r="T42" s="171"/>
      <c r="U42" s="171"/>
      <c r="V42" s="172"/>
      <c r="W42" s="123">
        <f t="shared" si="1"/>
        <v>9609.6</v>
      </c>
      <c r="X42" s="124"/>
      <c r="Y42" s="124"/>
      <c r="Z42" s="124"/>
      <c r="AA42" s="125"/>
      <c r="AB42" s="26"/>
      <c r="AC42" s="26"/>
      <c r="AD42" s="26"/>
      <c r="AE42" s="26"/>
      <c r="AF42" s="26"/>
      <c r="AG42" s="26"/>
      <c r="AH42" s="26"/>
      <c r="AI42" s="33"/>
      <c r="AJ42" s="87" t="s">
        <v>19</v>
      </c>
      <c r="AK42" s="126">
        <v>0.58499999999999996</v>
      </c>
      <c r="AL42" s="33" t="s">
        <v>22</v>
      </c>
    </row>
    <row r="43" spans="2:38" ht="15" customHeight="1" thickBot="1">
      <c r="B43" s="103"/>
      <c r="C43" s="104"/>
      <c r="D43" s="105"/>
      <c r="E43" s="127">
        <v>3</v>
      </c>
      <c r="F43" s="127"/>
      <c r="G43" s="127"/>
      <c r="H43" s="127"/>
      <c r="I43" s="128">
        <f>I19</f>
        <v>14.3</v>
      </c>
      <c r="J43" s="128"/>
      <c r="K43" s="128"/>
      <c r="L43" s="128"/>
      <c r="M43" s="128"/>
      <c r="N43" s="129">
        <f t="shared" si="0"/>
        <v>1</v>
      </c>
      <c r="O43" s="129"/>
      <c r="P43" s="129"/>
      <c r="Q43" s="129"/>
      <c r="R43" s="173">
        <v>744</v>
      </c>
      <c r="S43" s="173"/>
      <c r="T43" s="173"/>
      <c r="U43" s="173"/>
      <c r="V43" s="174"/>
      <c r="W43" s="130">
        <f t="shared" si="1"/>
        <v>10639.2</v>
      </c>
      <c r="X43" s="131"/>
      <c r="Y43" s="131"/>
      <c r="Z43" s="131"/>
      <c r="AA43" s="132"/>
      <c r="AB43" s="26"/>
      <c r="AC43" s="26"/>
      <c r="AD43" s="26"/>
      <c r="AE43" s="26"/>
      <c r="AF43" s="26"/>
      <c r="AG43" s="26"/>
      <c r="AH43" s="26"/>
      <c r="AI43" s="33"/>
      <c r="AJ43" s="87"/>
      <c r="AK43" s="133"/>
      <c r="AL43" s="33" t="s">
        <v>23</v>
      </c>
    </row>
    <row r="44" spans="2:38" ht="15" customHeight="1" thickTop="1">
      <c r="B44" s="134"/>
      <c r="C44" s="135"/>
      <c r="D44" s="136"/>
      <c r="E44" s="110"/>
      <c r="F44" s="111"/>
      <c r="G44" s="111"/>
      <c r="H44" s="137"/>
      <c r="I44" s="138"/>
      <c r="J44" s="139"/>
      <c r="K44" s="139"/>
      <c r="L44" s="139"/>
      <c r="M44" s="139"/>
      <c r="N44" s="140"/>
      <c r="O44" s="140"/>
      <c r="P44" s="140"/>
      <c r="Q44" s="140"/>
      <c r="R44" s="141">
        <f>SUM(R32:V43)</f>
        <v>8760</v>
      </c>
      <c r="S44" s="141"/>
      <c r="T44" s="141"/>
      <c r="U44" s="141"/>
      <c r="V44" s="141"/>
      <c r="W44" s="142">
        <f>SUM(W32:AA43)</f>
        <v>125268</v>
      </c>
      <c r="X44" s="143"/>
      <c r="Y44" s="143"/>
      <c r="Z44" s="143"/>
      <c r="AA44" s="144"/>
      <c r="AB44" s="26"/>
      <c r="AC44" s="26"/>
      <c r="AD44" s="26"/>
      <c r="AE44" s="26"/>
      <c r="AF44" s="26"/>
      <c r="AG44" s="26"/>
      <c r="AH44" s="26"/>
      <c r="AI44" s="33"/>
    </row>
    <row r="45" spans="2:38" ht="15" customHeight="1">
      <c r="B45" s="145"/>
      <c r="C45" s="145"/>
      <c r="D45" s="145"/>
      <c r="E45" s="145"/>
      <c r="F45" s="145"/>
      <c r="G45" s="145"/>
      <c r="H45" s="145"/>
      <c r="I45" s="22" t="s">
        <v>95</v>
      </c>
      <c r="J45" s="22"/>
      <c r="K45" s="22"/>
      <c r="L45" s="22"/>
      <c r="M45" s="22"/>
      <c r="N45" s="22"/>
      <c r="O45" s="22"/>
      <c r="P45" s="22"/>
      <c r="Q45" s="22"/>
      <c r="R45" s="22"/>
      <c r="S45" s="22"/>
      <c r="T45" s="22"/>
      <c r="U45" s="22"/>
      <c r="V45" s="22"/>
      <c r="W45" s="22"/>
      <c r="X45" s="22"/>
      <c r="Y45" s="22"/>
      <c r="Z45" s="22"/>
      <c r="AA45" s="22"/>
      <c r="AB45" s="18"/>
      <c r="AC45" s="145"/>
      <c r="AD45" s="146"/>
      <c r="AE45" s="146"/>
      <c r="AF45" s="146"/>
      <c r="AI45" s="33"/>
    </row>
    <row r="46" spans="2:38" ht="15" customHeight="1">
      <c r="B46" s="147"/>
      <c r="C46" s="147"/>
      <c r="D46" s="51"/>
      <c r="E46" s="146"/>
      <c r="F46" s="146"/>
      <c r="G46" s="146"/>
      <c r="H46" s="146"/>
      <c r="I46" s="23"/>
      <c r="J46" s="23"/>
      <c r="K46" s="23"/>
      <c r="L46" s="23"/>
      <c r="M46" s="23"/>
      <c r="N46" s="23"/>
      <c r="O46" s="23"/>
      <c r="P46" s="23"/>
      <c r="Q46" s="23"/>
      <c r="R46" s="23"/>
      <c r="S46" s="23"/>
      <c r="T46" s="23"/>
      <c r="U46" s="23"/>
      <c r="V46" s="23"/>
      <c r="W46" s="23"/>
      <c r="X46" s="23"/>
      <c r="Y46" s="23"/>
      <c r="Z46" s="23"/>
      <c r="AA46" s="23"/>
      <c r="AB46" s="17"/>
      <c r="AC46" s="146"/>
      <c r="AD46" s="146"/>
      <c r="AE46" s="146"/>
      <c r="AF46" s="146"/>
      <c r="AI46" s="33"/>
    </row>
    <row r="47" spans="2:38" ht="15" customHeight="1">
      <c r="S47" s="51"/>
      <c r="T47" s="51"/>
      <c r="U47" s="51"/>
      <c r="V47" s="51"/>
      <c r="W47" s="51"/>
      <c r="X47" s="51"/>
      <c r="Y47" s="51"/>
      <c r="Z47" s="51"/>
      <c r="AA47" s="51"/>
      <c r="AB47" s="51"/>
      <c r="AC47" s="51"/>
      <c r="AD47" s="51"/>
      <c r="AE47" s="51"/>
      <c r="AF47" s="51"/>
      <c r="AI47" s="33"/>
    </row>
    <row r="48" spans="2:38" ht="15" customHeight="1">
      <c r="AG48" s="33"/>
      <c r="AI48" s="33"/>
    </row>
    <row r="49" spans="1:35" ht="15" customHeight="1">
      <c r="AG49" s="33"/>
      <c r="AI49" s="33"/>
    </row>
    <row r="50" spans="1:35" ht="15" customHeight="1">
      <c r="AG50" s="33"/>
      <c r="AI50" s="33"/>
    </row>
    <row r="51" spans="1:35" ht="38.25" customHeight="1">
      <c r="AG51" s="33"/>
      <c r="AI51" s="33"/>
    </row>
    <row r="52" spans="1:35" ht="41.25" customHeight="1">
      <c r="AG52" s="33"/>
      <c r="AI52" s="33"/>
    </row>
    <row r="53" spans="1:35" ht="12" customHeight="1">
      <c r="AG53" s="33"/>
      <c r="AI53" s="33"/>
    </row>
    <row r="54" spans="1:35" ht="12" customHeight="1">
      <c r="AG54" s="33"/>
      <c r="AI54" s="33"/>
    </row>
    <row r="55" spans="1:35" ht="15" customHeight="1">
      <c r="AG55" s="33"/>
      <c r="AI55" s="33"/>
    </row>
    <row r="56" spans="1:35" ht="7.5" customHeight="1">
      <c r="AG56" s="33"/>
    </row>
    <row r="57" spans="1:35" s="32" customFormat="1" ht="38.25" customHeight="1">
      <c r="AG57" s="33"/>
      <c r="AH57" s="33"/>
      <c r="AI57" s="148"/>
    </row>
    <row r="58" spans="1:35" ht="12" customHeight="1">
      <c r="AG58" s="33"/>
    </row>
    <row r="59" spans="1:35" ht="3.75" customHeight="1">
      <c r="AG59" s="33"/>
    </row>
    <row r="60" spans="1:35">
      <c r="AG60" s="33"/>
    </row>
    <row r="61" spans="1:35">
      <c r="AG61" s="33"/>
    </row>
    <row r="62" spans="1:35" ht="13.5" customHeight="1">
      <c r="AG62" s="33"/>
    </row>
    <row r="64" spans="1:35">
      <c r="A64" s="79"/>
    </row>
    <row r="65" spans="34:34">
      <c r="AH65" s="32"/>
    </row>
    <row r="84" ht="13.5" customHeight="1"/>
    <row r="115" spans="34:35" s="32" customFormat="1" ht="13.5" customHeight="1">
      <c r="AH115" s="33"/>
      <c r="AI115" s="148"/>
    </row>
    <row r="123" spans="34:35">
      <c r="AH123" s="32"/>
    </row>
    <row r="130" spans="34:35" s="32" customFormat="1" ht="13.5" customHeight="1">
      <c r="AH130" s="33"/>
      <c r="AI130" s="148"/>
    </row>
    <row r="138" spans="34:35">
      <c r="AH138" s="32"/>
    </row>
    <row r="150" spans="34:35" s="32" customFormat="1" ht="13.5" customHeight="1">
      <c r="AH150" s="33"/>
      <c r="AI150" s="148"/>
    </row>
    <row r="152" spans="34:35" s="32" customFormat="1" ht="13.5" customHeight="1">
      <c r="AH152" s="33"/>
      <c r="AI152" s="148"/>
    </row>
    <row r="158" spans="34:35">
      <c r="AH158" s="32"/>
    </row>
    <row r="160" spans="34:35">
      <c r="AH160" s="32"/>
    </row>
  </sheetData>
  <sheetProtection password="B6C9" sheet="1" objects="1" scenarios="1" selectLockedCells="1"/>
  <dataConsolidate/>
  <mergeCells count="137">
    <mergeCell ref="I44:M44"/>
    <mergeCell ref="N44:Q44"/>
    <mergeCell ref="R44:V44"/>
    <mergeCell ref="W30:AA30"/>
    <mergeCell ref="W31:AA31"/>
    <mergeCell ref="W32:AA32"/>
    <mergeCell ref="W33:AA33"/>
    <mergeCell ref="W34:AA34"/>
    <mergeCell ref="W35:AA35"/>
    <mergeCell ref="W36:AA36"/>
    <mergeCell ref="W37:AA37"/>
    <mergeCell ref="W38:AA38"/>
    <mergeCell ref="W39:AA39"/>
    <mergeCell ref="W40:AA40"/>
    <mergeCell ref="W41:AA41"/>
    <mergeCell ref="W42:AA42"/>
    <mergeCell ref="W43:AA43"/>
    <mergeCell ref="W44:AA44"/>
    <mergeCell ref="N37:Q37"/>
    <mergeCell ref="N38:Q38"/>
    <mergeCell ref="N39:Q39"/>
    <mergeCell ref="N40:Q40"/>
    <mergeCell ref="I38:M38"/>
    <mergeCell ref="N41:Q41"/>
    <mergeCell ref="N42:Q42"/>
    <mergeCell ref="N43:Q43"/>
    <mergeCell ref="R30:V30"/>
    <mergeCell ref="R31:V31"/>
    <mergeCell ref="R32:V32"/>
    <mergeCell ref="R33:V33"/>
    <mergeCell ref="R34:V34"/>
    <mergeCell ref="R35:V35"/>
    <mergeCell ref="R36:V36"/>
    <mergeCell ref="R37:V37"/>
    <mergeCell ref="R38:V38"/>
    <mergeCell ref="R39:V39"/>
    <mergeCell ref="R40:V40"/>
    <mergeCell ref="R41:V41"/>
    <mergeCell ref="R42:V42"/>
    <mergeCell ref="R43:V43"/>
    <mergeCell ref="N36:Q36"/>
    <mergeCell ref="N32:Q32"/>
    <mergeCell ref="N33:Q33"/>
    <mergeCell ref="I36:M36"/>
    <mergeCell ref="I37:M37"/>
    <mergeCell ref="B46:C46"/>
    <mergeCell ref="P19:R19"/>
    <mergeCell ref="I19:O19"/>
    <mergeCell ref="B30:D44"/>
    <mergeCell ref="E40:H40"/>
    <mergeCell ref="E41:H41"/>
    <mergeCell ref="E42:H42"/>
    <mergeCell ref="E43:H43"/>
    <mergeCell ref="E44:H44"/>
    <mergeCell ref="E30:H31"/>
    <mergeCell ref="E32:H32"/>
    <mergeCell ref="E36:H36"/>
    <mergeCell ref="E37:H37"/>
    <mergeCell ref="E38:H38"/>
    <mergeCell ref="E39:H39"/>
    <mergeCell ref="I39:M39"/>
    <mergeCell ref="I40:M40"/>
    <mergeCell ref="I41:M41"/>
    <mergeCell ref="I42:M42"/>
    <mergeCell ref="I43:M43"/>
    <mergeCell ref="N30:Q30"/>
    <mergeCell ref="N31:Q31"/>
    <mergeCell ref="T27:AG27"/>
    <mergeCell ref="N34:Q34"/>
    <mergeCell ref="N35:Q35"/>
    <mergeCell ref="I30:M30"/>
    <mergeCell ref="I31:M31"/>
    <mergeCell ref="I32:M32"/>
    <mergeCell ref="I33:M33"/>
    <mergeCell ref="I34:M34"/>
    <mergeCell ref="I35:M35"/>
    <mergeCell ref="AB32:AF32"/>
    <mergeCell ref="AB33:AF33"/>
    <mergeCell ref="AB34:AF34"/>
    <mergeCell ref="AB35:AF35"/>
    <mergeCell ref="AB36:AF36"/>
    <mergeCell ref="AB37:AF37"/>
    <mergeCell ref="AB38:AF38"/>
    <mergeCell ref="AB39:AF39"/>
    <mergeCell ref="AB40:AH44"/>
    <mergeCell ref="P27:R27"/>
    <mergeCell ref="I27:O27"/>
    <mergeCell ref="B15:AG15"/>
    <mergeCell ref="B22:H22"/>
    <mergeCell ref="B23:H23"/>
    <mergeCell ref="B26:H26"/>
    <mergeCell ref="B27:H27"/>
    <mergeCell ref="T26:AG26"/>
    <mergeCell ref="B18:H18"/>
    <mergeCell ref="I26:R26"/>
    <mergeCell ref="B19:H19"/>
    <mergeCell ref="I23:R23"/>
    <mergeCell ref="E33:H33"/>
    <mergeCell ref="E34:H34"/>
    <mergeCell ref="E35:H35"/>
    <mergeCell ref="I22:O22"/>
    <mergeCell ref="P22:R22"/>
    <mergeCell ref="AB30:AF30"/>
    <mergeCell ref="AB31:AF31"/>
    <mergeCell ref="T11:AG11"/>
    <mergeCell ref="T12:AG12"/>
    <mergeCell ref="T13:AG13"/>
    <mergeCell ref="T19:AG19"/>
    <mergeCell ref="T20:AG20"/>
    <mergeCell ref="T22:AG22"/>
    <mergeCell ref="T23:AF23"/>
    <mergeCell ref="B25:H25"/>
    <mergeCell ref="I25:R25"/>
    <mergeCell ref="I45:AA46"/>
    <mergeCell ref="A1:AE1"/>
    <mergeCell ref="B4:E4"/>
    <mergeCell ref="F4:K4"/>
    <mergeCell ref="B11:H11"/>
    <mergeCell ref="B12:H12"/>
    <mergeCell ref="B13:H13"/>
    <mergeCell ref="I11:R11"/>
    <mergeCell ref="I12:R12"/>
    <mergeCell ref="I13:R13"/>
    <mergeCell ref="B6:H6"/>
    <mergeCell ref="I6:R6"/>
    <mergeCell ref="T6:AG6"/>
    <mergeCell ref="I18:O18"/>
    <mergeCell ref="P18:R18"/>
    <mergeCell ref="T18:AG18"/>
    <mergeCell ref="T25:AH25"/>
    <mergeCell ref="B10:H10"/>
    <mergeCell ref="I10:R10"/>
    <mergeCell ref="B24:H24"/>
    <mergeCell ref="I24:R24"/>
    <mergeCell ref="B7:H7"/>
    <mergeCell ref="I7:R7"/>
    <mergeCell ref="T7:AG7"/>
  </mergeCells>
  <phoneticPr fontId="5"/>
  <conditionalFormatting sqref="AB32:AF39">
    <cfRule type="expression" dxfId="5" priority="17">
      <formula>#REF!="指定計算"</formula>
    </cfRule>
  </conditionalFormatting>
  <conditionalFormatting sqref="E46">
    <cfRule type="expression" dxfId="4" priority="2">
      <formula>#REF!="指定計算"</formula>
    </cfRule>
  </conditionalFormatting>
  <conditionalFormatting sqref="B45">
    <cfRule type="expression" dxfId="3" priority="1">
      <formula>#REF!="指定計算"</formula>
    </cfRule>
  </conditionalFormatting>
  <dataValidations count="1">
    <dataValidation type="list" allowBlank="1" showInputMessage="1" showErrorMessage="1" sqref="I23:R23">
      <formula1>"無し,有り"</formula1>
    </dataValidation>
  </dataValidations>
  <pageMargins left="0.27" right="0.23622047244094491" top="0.43307086614173229" bottom="0.15748031496062992" header="0.31496062992125984" footer="0.15748031496062992"/>
  <pageSetup paperSize="9" fitToHeight="0"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'&lt;コンデンシング&gt;マスタ'!#REF!</xm:f>
          </x14:formula1>
          <xm:sqref>W26:AF27</xm:sqref>
        </x14:dataValidation>
        <x14:dataValidation type="list" allowBlank="1" showInputMessage="1" showErrorMessage="1">
          <x14:formula1>
            <xm:f>'&lt;コンデンシング&gt;マスタ'!$E$5:$E$74</xm:f>
          </x14:formula1>
          <xm:sqref>I26:R26</xm:sqref>
        </x14:dataValidation>
        <x14:dataValidation type="list" allowBlank="1" showInputMessage="1" showErrorMessage="1">
          <x14:formula1>
            <xm:f>'&lt;コンデンシング&gt;マスタ'!$B$5:$B$6</xm:f>
          </x14:formula1>
          <xm:sqref>I10:R10</xm:sqref>
        </x14:dataValidation>
        <x14:dataValidation type="list" allowBlank="1" showInputMessage="1" showErrorMessage="1">
          <x14:formula1>
            <xm:f>'&lt;コンデンシング&gt;マスタ'!$I$6:$I$9</xm:f>
          </x14:formula1>
          <xm:sqref>I24:R24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160"/>
  <sheetViews>
    <sheetView showGridLines="0" tabSelected="1" view="pageBreakPreview" zoomScaleNormal="100" zoomScaleSheetLayoutView="100" workbookViewId="0">
      <selection activeCell="I7" sqref="I7:R7"/>
    </sheetView>
  </sheetViews>
  <sheetFormatPr defaultRowHeight="13.5"/>
  <cols>
    <col min="1" max="32" width="2.875" style="32" customWidth="1"/>
    <col min="33" max="33" width="0.75" style="32" customWidth="1"/>
    <col min="34" max="34" width="4" style="33" customWidth="1"/>
    <col min="35" max="35" width="0" style="36" hidden="1" customWidth="1"/>
    <col min="36" max="36" width="0" style="33" hidden="1" customWidth="1"/>
    <col min="37" max="37" width="14.625" style="33" hidden="1" customWidth="1"/>
    <col min="38" max="38" width="0" style="33" hidden="1" customWidth="1"/>
    <col min="39" max="39" width="11.25" style="33" hidden="1" customWidth="1"/>
    <col min="40" max="40" width="13.375" style="33" hidden="1" customWidth="1"/>
    <col min="41" max="44" width="0" style="33" hidden="1" customWidth="1"/>
    <col min="45" max="47" width="9" style="33"/>
    <col min="48" max="48" width="13.625" style="33" customWidth="1"/>
    <col min="49" max="51" width="9" style="33"/>
    <col min="52" max="52" width="5.25" style="33" customWidth="1"/>
    <col min="53" max="55" width="9" style="33"/>
    <col min="56" max="56" width="2.875" style="33" customWidth="1"/>
    <col min="57" max="16384" width="9" style="33"/>
  </cols>
  <sheetData>
    <row r="1" spans="1:66" ht="34.5" customHeight="1">
      <c r="A1" s="30" t="s">
        <v>88</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row>
    <row r="2" spans="1:66" ht="34.5" customHeight="1">
      <c r="A2" s="34"/>
      <c r="B2" s="35"/>
      <c r="C2" s="35"/>
      <c r="D2" s="35"/>
      <c r="E2" s="35"/>
      <c r="F2" s="35"/>
      <c r="G2" s="35"/>
      <c r="H2" s="35"/>
      <c r="I2" s="35"/>
      <c r="J2" s="35"/>
      <c r="K2" s="35"/>
      <c r="L2" s="35"/>
      <c r="M2" s="35"/>
      <c r="N2" s="35"/>
      <c r="O2" s="35"/>
      <c r="P2" s="35"/>
      <c r="Q2" s="35"/>
      <c r="R2" s="35"/>
      <c r="S2" s="35"/>
      <c r="AS2" s="175"/>
    </row>
    <row r="3" spans="1:66" ht="48.75" customHeight="1">
      <c r="A3" s="34"/>
      <c r="B3" s="35"/>
      <c r="C3" s="35"/>
      <c r="D3" s="35"/>
      <c r="E3" s="35"/>
      <c r="F3" s="35"/>
      <c r="G3" s="35"/>
      <c r="H3" s="35"/>
      <c r="I3" s="35"/>
      <c r="J3" s="35"/>
      <c r="K3" s="35"/>
      <c r="L3" s="35"/>
      <c r="M3" s="35"/>
      <c r="N3" s="35"/>
      <c r="O3" s="35"/>
      <c r="P3" s="35"/>
      <c r="Q3" s="35"/>
      <c r="R3" s="35"/>
      <c r="S3" s="35"/>
      <c r="AS3" s="175"/>
    </row>
    <row r="4" spans="1:66" ht="15" customHeight="1">
      <c r="B4" s="37"/>
      <c r="C4" s="38"/>
      <c r="D4" s="38"/>
      <c r="E4" s="39"/>
      <c r="F4" s="40" t="s">
        <v>43</v>
      </c>
      <c r="G4" s="41"/>
      <c r="H4" s="41"/>
      <c r="I4" s="41"/>
      <c r="J4" s="41"/>
      <c r="K4" s="41"/>
    </row>
    <row r="5" spans="1:66" ht="15" customHeight="1">
      <c r="A5" s="32" t="s">
        <v>27</v>
      </c>
    </row>
    <row r="6" spans="1:66" ht="15" customHeight="1">
      <c r="B6" s="42" t="s">
        <v>30</v>
      </c>
      <c r="C6" s="43"/>
      <c r="D6" s="43"/>
      <c r="E6" s="43"/>
      <c r="F6" s="43"/>
      <c r="G6" s="43"/>
      <c r="H6" s="44"/>
      <c r="I6" s="45" t="s">
        <v>52</v>
      </c>
      <c r="J6" s="46"/>
      <c r="K6" s="46"/>
      <c r="L6" s="46"/>
      <c r="M6" s="46"/>
      <c r="N6" s="46"/>
      <c r="O6" s="46"/>
      <c r="P6" s="46"/>
      <c r="Q6" s="46"/>
      <c r="R6" s="47"/>
      <c r="S6" s="33"/>
      <c r="T6" s="24"/>
      <c r="U6" s="24"/>
      <c r="V6" s="24"/>
      <c r="W6" s="24"/>
      <c r="X6" s="24"/>
      <c r="Y6" s="24"/>
      <c r="Z6" s="24"/>
      <c r="AA6" s="24"/>
      <c r="AB6" s="24"/>
      <c r="AC6" s="24"/>
      <c r="AD6" s="24"/>
      <c r="AE6" s="24"/>
      <c r="AF6" s="24"/>
      <c r="AG6" s="24"/>
    </row>
    <row r="7" spans="1:66" ht="15" customHeight="1">
      <c r="B7" s="48" t="s">
        <v>94</v>
      </c>
      <c r="C7" s="49"/>
      <c r="D7" s="49"/>
      <c r="E7" s="49"/>
      <c r="F7" s="49"/>
      <c r="G7" s="49"/>
      <c r="H7" s="50"/>
      <c r="I7" s="149"/>
      <c r="J7" s="150"/>
      <c r="K7" s="150"/>
      <c r="L7" s="150"/>
      <c r="M7" s="150"/>
      <c r="N7" s="150"/>
      <c r="O7" s="150"/>
      <c r="P7" s="150"/>
      <c r="Q7" s="150"/>
      <c r="R7" s="151"/>
      <c r="S7" s="51"/>
      <c r="T7" s="24"/>
      <c r="U7" s="24"/>
      <c r="V7" s="24"/>
      <c r="W7" s="24"/>
      <c r="X7" s="24"/>
      <c r="Y7" s="24"/>
      <c r="Z7" s="24"/>
      <c r="AA7" s="24"/>
      <c r="AB7" s="24"/>
      <c r="AC7" s="24"/>
      <c r="AD7" s="24"/>
      <c r="AE7" s="24"/>
      <c r="AF7" s="24"/>
      <c r="AG7" s="24"/>
    </row>
    <row r="8" spans="1:66" ht="3" customHeight="1">
      <c r="B8" s="52"/>
      <c r="C8" s="52"/>
      <c r="D8" s="52"/>
      <c r="E8" s="52"/>
      <c r="F8" s="52"/>
      <c r="G8" s="52"/>
      <c r="H8" s="52"/>
      <c r="I8" s="52"/>
      <c r="J8" s="52"/>
      <c r="K8" s="52"/>
      <c r="L8" s="52"/>
      <c r="M8" s="52"/>
      <c r="N8" s="52"/>
      <c r="O8" s="52"/>
      <c r="P8" s="52"/>
      <c r="Q8" s="52"/>
      <c r="R8" s="52"/>
      <c r="S8" s="53"/>
      <c r="T8" s="53"/>
      <c r="U8" s="53"/>
      <c r="V8" s="53"/>
      <c r="W8" s="53"/>
      <c r="X8" s="53"/>
      <c r="Y8" s="53"/>
      <c r="Z8" s="53"/>
      <c r="AA8" s="53"/>
      <c r="AB8" s="53"/>
      <c r="AC8" s="53"/>
      <c r="AD8" s="53"/>
      <c r="AE8" s="53"/>
      <c r="AF8" s="53"/>
      <c r="AM8" s="36"/>
    </row>
    <row r="9" spans="1:66" ht="15" customHeight="1">
      <c r="A9" s="32" t="s">
        <v>1</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M9" s="36"/>
    </row>
    <row r="10" spans="1:66" ht="15" customHeight="1">
      <c r="B10" s="54" t="s">
        <v>71</v>
      </c>
      <c r="C10" s="54"/>
      <c r="D10" s="54"/>
      <c r="E10" s="54"/>
      <c r="F10" s="54"/>
      <c r="G10" s="54"/>
      <c r="H10" s="54"/>
      <c r="I10" s="152" t="s">
        <v>73</v>
      </c>
      <c r="J10" s="152"/>
      <c r="K10" s="152"/>
      <c r="L10" s="152"/>
      <c r="M10" s="152"/>
      <c r="N10" s="152"/>
      <c r="O10" s="152"/>
      <c r="P10" s="152"/>
      <c r="Q10" s="152"/>
      <c r="R10" s="152"/>
      <c r="S10" s="53"/>
      <c r="T10" s="53"/>
      <c r="U10" s="53"/>
      <c r="V10" s="53"/>
      <c r="W10" s="53"/>
      <c r="X10" s="53"/>
      <c r="Y10" s="53"/>
      <c r="Z10" s="53"/>
      <c r="AA10" s="53"/>
      <c r="AB10" s="53"/>
      <c r="AC10" s="53"/>
      <c r="AD10" s="53"/>
      <c r="AE10" s="53"/>
      <c r="AF10" s="53"/>
      <c r="AM10" s="36"/>
    </row>
    <row r="11" spans="1:66" ht="15" customHeight="1">
      <c r="B11" s="54" t="s">
        <v>46</v>
      </c>
      <c r="C11" s="54"/>
      <c r="D11" s="54"/>
      <c r="E11" s="54"/>
      <c r="F11" s="54"/>
      <c r="G11" s="54"/>
      <c r="H11" s="54"/>
      <c r="I11" s="153" t="s">
        <v>3</v>
      </c>
      <c r="J11" s="154"/>
      <c r="K11" s="154"/>
      <c r="L11" s="154"/>
      <c r="M11" s="154"/>
      <c r="N11" s="154"/>
      <c r="O11" s="154"/>
      <c r="P11" s="154"/>
      <c r="Q11" s="154"/>
      <c r="R11" s="154"/>
      <c r="S11" s="55"/>
      <c r="T11" s="24" t="s">
        <v>65</v>
      </c>
      <c r="U11" s="24"/>
      <c r="V11" s="24"/>
      <c r="W11" s="24"/>
      <c r="X11" s="24"/>
      <c r="Y11" s="24"/>
      <c r="Z11" s="24"/>
      <c r="AA11" s="24"/>
      <c r="AB11" s="24"/>
      <c r="AC11" s="24"/>
      <c r="AD11" s="24"/>
      <c r="AE11" s="24"/>
      <c r="AF11" s="24"/>
      <c r="AG11" s="24"/>
      <c r="AJ11" s="33" t="s">
        <v>24</v>
      </c>
      <c r="AM11" s="36"/>
    </row>
    <row r="12" spans="1:66" ht="30" customHeight="1">
      <c r="B12" s="54" t="s">
        <v>2</v>
      </c>
      <c r="C12" s="54"/>
      <c r="D12" s="54"/>
      <c r="E12" s="54"/>
      <c r="F12" s="54"/>
      <c r="G12" s="54"/>
      <c r="H12" s="54"/>
      <c r="I12" s="153" t="s">
        <v>54</v>
      </c>
      <c r="J12" s="154"/>
      <c r="K12" s="154"/>
      <c r="L12" s="154"/>
      <c r="M12" s="154"/>
      <c r="N12" s="154"/>
      <c r="O12" s="154"/>
      <c r="P12" s="154"/>
      <c r="Q12" s="154"/>
      <c r="R12" s="154"/>
      <c r="S12" s="55"/>
      <c r="T12" s="24" t="s">
        <v>66</v>
      </c>
      <c r="U12" s="24"/>
      <c r="V12" s="24"/>
      <c r="W12" s="24"/>
      <c r="X12" s="24"/>
      <c r="Y12" s="24"/>
      <c r="Z12" s="24"/>
      <c r="AA12" s="24"/>
      <c r="AB12" s="24"/>
      <c r="AC12" s="24"/>
      <c r="AD12" s="24"/>
      <c r="AE12" s="24"/>
      <c r="AF12" s="24"/>
      <c r="AG12" s="24"/>
      <c r="AJ12" s="33" t="s">
        <v>25</v>
      </c>
    </row>
    <row r="13" spans="1:66" ht="15" customHeight="1">
      <c r="B13" s="54" t="s">
        <v>28</v>
      </c>
      <c r="C13" s="54"/>
      <c r="D13" s="54"/>
      <c r="E13" s="54"/>
      <c r="F13" s="54"/>
      <c r="G13" s="54"/>
      <c r="H13" s="54"/>
      <c r="I13" s="153" t="s">
        <v>53</v>
      </c>
      <c r="J13" s="154"/>
      <c r="K13" s="154"/>
      <c r="L13" s="154"/>
      <c r="M13" s="154"/>
      <c r="N13" s="154"/>
      <c r="O13" s="154"/>
      <c r="P13" s="154"/>
      <c r="Q13" s="154"/>
      <c r="R13" s="154"/>
      <c r="S13" s="55"/>
      <c r="T13" s="24" t="s">
        <v>67</v>
      </c>
      <c r="U13" s="24"/>
      <c r="V13" s="24"/>
      <c r="W13" s="24"/>
      <c r="X13" s="24"/>
      <c r="Y13" s="24"/>
      <c r="Z13" s="24"/>
      <c r="AA13" s="24"/>
      <c r="AB13" s="24"/>
      <c r="AC13" s="24"/>
      <c r="AD13" s="24"/>
      <c r="AE13" s="24"/>
      <c r="AF13" s="24"/>
      <c r="AG13" s="24"/>
    </row>
    <row r="14" spans="1:66" ht="15" customHeight="1">
      <c r="B14" s="53"/>
      <c r="C14" s="53"/>
      <c r="D14" s="53"/>
      <c r="E14" s="53"/>
      <c r="F14" s="53"/>
      <c r="G14" s="53"/>
      <c r="H14" s="53"/>
      <c r="I14" s="53"/>
      <c r="J14" s="53"/>
      <c r="K14" s="53"/>
      <c r="L14" s="53"/>
      <c r="M14" s="53"/>
      <c r="N14" s="53"/>
      <c r="O14" s="53"/>
      <c r="P14" s="56"/>
      <c r="Q14" s="56"/>
      <c r="R14" s="56"/>
      <c r="S14" s="56"/>
      <c r="T14" s="56"/>
      <c r="U14" s="56"/>
      <c r="V14" s="56"/>
      <c r="W14" s="56"/>
      <c r="X14" s="56"/>
      <c r="Y14" s="53"/>
      <c r="Z14" s="53"/>
      <c r="AA14" s="53"/>
      <c r="AB14" s="53"/>
      <c r="AC14" s="53"/>
      <c r="AD14" s="53"/>
      <c r="AE14" s="53"/>
      <c r="AF14" s="53"/>
    </row>
    <row r="15" spans="1:66" ht="15" customHeight="1">
      <c r="A15" s="11"/>
      <c r="B15" s="27" t="s">
        <v>39</v>
      </c>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12"/>
      <c r="AI15" s="57"/>
      <c r="AJ15" s="57"/>
      <c r="AK15" s="57"/>
      <c r="AL15" s="57"/>
      <c r="AM15" s="58"/>
      <c r="AN15" s="58"/>
      <c r="AO15" s="58"/>
      <c r="AP15" s="59"/>
      <c r="AQ15" s="59"/>
      <c r="AR15" s="59"/>
      <c r="AS15" s="59"/>
      <c r="AT15" s="59"/>
    </row>
    <row r="16" spans="1:66" ht="15" customHeight="1">
      <c r="A16" s="11"/>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12"/>
      <c r="AI16" s="57"/>
      <c r="AJ16" s="57"/>
      <c r="AK16" s="57"/>
      <c r="AL16" s="57"/>
      <c r="AM16" s="58"/>
      <c r="AN16" s="58"/>
      <c r="AO16" s="58"/>
      <c r="AP16" s="59"/>
      <c r="AQ16" s="59"/>
      <c r="AR16" s="59"/>
      <c r="AS16" s="59"/>
      <c r="AT16" s="59"/>
    </row>
    <row r="17" spans="1:40" ht="15" customHeight="1">
      <c r="A17" s="32" t="s">
        <v>38</v>
      </c>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K17" s="60"/>
      <c r="AM17" s="61" t="s">
        <v>21</v>
      </c>
      <c r="AN17" s="62">
        <f>ROUNDDOWN(IF(P19="USRT",I19,I19/3.52),1)</f>
        <v>3.5</v>
      </c>
    </row>
    <row r="18" spans="1:40" ht="15" customHeight="1">
      <c r="B18" s="42" t="str">
        <f>VLOOKUP(I10,'&lt;コンデンシング&gt;マスタ'!$B$5:$C$6,2,0)</f>
        <v>蒸発温度</v>
      </c>
      <c r="C18" s="43"/>
      <c r="D18" s="43"/>
      <c r="E18" s="43"/>
      <c r="F18" s="43"/>
      <c r="G18" s="43"/>
      <c r="H18" s="44"/>
      <c r="I18" s="155">
        <v>-20</v>
      </c>
      <c r="J18" s="156"/>
      <c r="K18" s="156"/>
      <c r="L18" s="156"/>
      <c r="M18" s="156"/>
      <c r="N18" s="156"/>
      <c r="O18" s="157"/>
      <c r="P18" s="63" t="s">
        <v>57</v>
      </c>
      <c r="Q18" s="63"/>
      <c r="R18" s="63"/>
      <c r="S18" s="53"/>
      <c r="T18" s="24" t="s">
        <v>79</v>
      </c>
      <c r="U18" s="24"/>
      <c r="V18" s="24"/>
      <c r="W18" s="24"/>
      <c r="X18" s="24"/>
      <c r="Y18" s="24"/>
      <c r="Z18" s="24"/>
      <c r="AA18" s="24"/>
      <c r="AB18" s="24"/>
      <c r="AC18" s="24"/>
      <c r="AD18" s="24"/>
      <c r="AE18" s="24"/>
      <c r="AF18" s="24"/>
      <c r="AG18" s="24"/>
      <c r="AK18" s="60"/>
      <c r="AM18" s="61"/>
      <c r="AN18" s="62"/>
    </row>
    <row r="19" spans="1:40" ht="15" customHeight="1">
      <c r="B19" s="42" t="s">
        <v>47</v>
      </c>
      <c r="C19" s="43"/>
      <c r="D19" s="43"/>
      <c r="E19" s="43"/>
      <c r="F19" s="43"/>
      <c r="G19" s="43"/>
      <c r="H19" s="44"/>
      <c r="I19" s="158">
        <v>12.5</v>
      </c>
      <c r="J19" s="159"/>
      <c r="K19" s="159"/>
      <c r="L19" s="159"/>
      <c r="M19" s="159"/>
      <c r="N19" s="159"/>
      <c r="O19" s="160"/>
      <c r="P19" s="64" t="s">
        <v>48</v>
      </c>
      <c r="Q19" s="64"/>
      <c r="R19" s="65"/>
      <c r="S19" s="55"/>
      <c r="T19" s="24" t="s">
        <v>62</v>
      </c>
      <c r="U19" s="24"/>
      <c r="V19" s="24"/>
      <c r="W19" s="24"/>
      <c r="X19" s="24"/>
      <c r="Y19" s="24"/>
      <c r="Z19" s="24"/>
      <c r="AA19" s="24"/>
      <c r="AB19" s="24"/>
      <c r="AC19" s="24"/>
      <c r="AD19" s="24"/>
      <c r="AE19" s="24"/>
      <c r="AF19" s="24"/>
      <c r="AG19" s="24"/>
      <c r="AJ19" s="33" t="s">
        <v>14</v>
      </c>
      <c r="AK19" s="66" t="e">
        <f>VLOOKUP(AK26&amp;AN19,'&lt;コンデンシング&gt;マスタ'!#REF!,2,0)</f>
        <v>#REF!</v>
      </c>
      <c r="AM19" s="67" t="s">
        <v>16</v>
      </c>
      <c r="AN19" s="68" t="str">
        <f>VLOOKUP(AN17,AM20:AN27,2,1)</f>
        <v>～199以下</v>
      </c>
    </row>
    <row r="20" spans="1:40" ht="15" customHeight="1">
      <c r="B20" s="69"/>
      <c r="C20" s="69"/>
      <c r="D20" s="69"/>
      <c r="E20" s="69"/>
      <c r="F20" s="69"/>
      <c r="G20" s="69"/>
      <c r="H20" s="69"/>
      <c r="I20" s="70"/>
      <c r="J20" s="70"/>
      <c r="K20" s="70"/>
      <c r="L20" s="70"/>
      <c r="M20" s="70"/>
      <c r="N20" s="70"/>
      <c r="O20" s="70"/>
      <c r="P20" s="71"/>
      <c r="Q20" s="71"/>
      <c r="R20" s="71"/>
      <c r="S20" s="72"/>
      <c r="T20" s="24"/>
      <c r="U20" s="24"/>
      <c r="V20" s="24"/>
      <c r="W20" s="24"/>
      <c r="X20" s="24"/>
      <c r="Y20" s="24"/>
      <c r="Z20" s="24"/>
      <c r="AA20" s="24"/>
      <c r="AB20" s="24"/>
      <c r="AC20" s="24"/>
      <c r="AD20" s="24"/>
      <c r="AE20" s="24"/>
      <c r="AF20" s="24"/>
      <c r="AG20" s="24"/>
      <c r="AJ20" s="33" t="s">
        <v>15</v>
      </c>
      <c r="AK20" s="66" t="e">
        <f>VLOOKUP(AK26&amp;AN19,'&lt;コンデンシング&gt;マスタ'!#REF!,2,0)</f>
        <v>#REF!</v>
      </c>
      <c r="AM20" s="73">
        <v>0</v>
      </c>
      <c r="AN20" s="73" t="s">
        <v>11</v>
      </c>
    </row>
    <row r="21" spans="1:40" ht="15" customHeight="1">
      <c r="A21" s="11" t="s">
        <v>40</v>
      </c>
      <c r="B21" s="72"/>
      <c r="C21" s="72"/>
      <c r="D21" s="72"/>
      <c r="E21" s="72"/>
      <c r="F21" s="72"/>
      <c r="G21" s="72"/>
      <c r="H21" s="72"/>
      <c r="I21" s="52"/>
      <c r="J21" s="52"/>
      <c r="K21" s="52"/>
      <c r="L21" s="52"/>
      <c r="M21" s="52"/>
      <c r="N21" s="52"/>
      <c r="O21" s="52"/>
      <c r="P21" s="52"/>
      <c r="Q21" s="52"/>
      <c r="R21" s="52"/>
      <c r="S21" s="72"/>
      <c r="T21" s="72"/>
      <c r="U21" s="72"/>
      <c r="V21" s="72"/>
      <c r="W21" s="52"/>
      <c r="X21" s="52"/>
      <c r="Y21" s="52"/>
      <c r="Z21" s="52"/>
      <c r="AA21" s="52"/>
      <c r="AB21" s="52"/>
      <c r="AC21" s="52"/>
      <c r="AD21" s="52"/>
      <c r="AE21" s="52"/>
      <c r="AF21" s="52"/>
      <c r="AM21" s="73">
        <v>200</v>
      </c>
      <c r="AN21" s="73" t="s">
        <v>6</v>
      </c>
    </row>
    <row r="22" spans="1:40" ht="15" customHeight="1">
      <c r="B22" s="54" t="s">
        <v>4</v>
      </c>
      <c r="C22" s="54"/>
      <c r="D22" s="54"/>
      <c r="E22" s="54"/>
      <c r="F22" s="54"/>
      <c r="G22" s="54"/>
      <c r="H22" s="54"/>
      <c r="I22" s="176">
        <f>既存設備!I22</f>
        <v>8760</v>
      </c>
      <c r="J22" s="177"/>
      <c r="K22" s="177"/>
      <c r="L22" s="177"/>
      <c r="M22" s="177"/>
      <c r="N22" s="177"/>
      <c r="O22" s="177"/>
      <c r="P22" s="74" t="s">
        <v>45</v>
      </c>
      <c r="Q22" s="75"/>
      <c r="R22" s="76"/>
      <c r="S22" s="33"/>
      <c r="T22" s="24"/>
      <c r="U22" s="24"/>
      <c r="V22" s="24"/>
      <c r="W22" s="24"/>
      <c r="X22" s="24"/>
      <c r="Y22" s="24"/>
      <c r="Z22" s="24"/>
      <c r="AA22" s="24"/>
      <c r="AB22" s="24"/>
      <c r="AC22" s="24"/>
      <c r="AD22" s="24"/>
      <c r="AE22" s="24"/>
      <c r="AF22" s="24"/>
      <c r="AG22" s="24"/>
      <c r="AJ22" s="67" t="s">
        <v>5</v>
      </c>
      <c r="AK22" s="67" t="str">
        <f>IF(AND(I22&gt;=1500,I23="有り"),"IPLV","COP")</f>
        <v>IPLV</v>
      </c>
      <c r="AM22" s="73">
        <v>400</v>
      </c>
      <c r="AN22" s="73" t="s">
        <v>7</v>
      </c>
    </row>
    <row r="23" spans="1:40">
      <c r="B23" s="77" t="s">
        <v>58</v>
      </c>
      <c r="C23" s="77"/>
      <c r="D23" s="77"/>
      <c r="E23" s="77"/>
      <c r="F23" s="77"/>
      <c r="G23" s="77"/>
      <c r="H23" s="77"/>
      <c r="I23" s="178" t="s">
        <v>55</v>
      </c>
      <c r="J23" s="178"/>
      <c r="K23" s="178"/>
      <c r="L23" s="178"/>
      <c r="M23" s="178"/>
      <c r="N23" s="178"/>
      <c r="O23" s="178"/>
      <c r="P23" s="178"/>
      <c r="Q23" s="178"/>
      <c r="R23" s="178"/>
      <c r="S23" s="78"/>
      <c r="T23" s="25"/>
      <c r="U23" s="24"/>
      <c r="V23" s="24"/>
      <c r="W23" s="24"/>
      <c r="X23" s="24"/>
      <c r="Y23" s="24"/>
      <c r="Z23" s="24"/>
      <c r="AA23" s="24"/>
      <c r="AB23" s="24"/>
      <c r="AC23" s="24"/>
      <c r="AD23" s="24"/>
      <c r="AE23" s="24"/>
      <c r="AF23" s="24"/>
      <c r="AG23" s="79"/>
      <c r="AI23" s="80"/>
      <c r="AJ23" s="81"/>
      <c r="AK23" s="82"/>
      <c r="AM23" s="73">
        <v>600</v>
      </c>
      <c r="AN23" s="73" t="s">
        <v>8</v>
      </c>
    </row>
    <row r="24" spans="1:40" ht="13.5" customHeight="1">
      <c r="B24" s="83" t="s">
        <v>82</v>
      </c>
      <c r="C24" s="84"/>
      <c r="D24" s="84"/>
      <c r="E24" s="84"/>
      <c r="F24" s="84"/>
      <c r="G24" s="84"/>
      <c r="H24" s="85"/>
      <c r="I24" s="179" t="str">
        <f>既存設備!I24</f>
        <v>蒸発温度 -20℃以上</v>
      </c>
      <c r="J24" s="180"/>
      <c r="K24" s="180"/>
      <c r="L24" s="180"/>
      <c r="M24" s="180"/>
      <c r="N24" s="180"/>
      <c r="O24" s="180"/>
      <c r="P24" s="180"/>
      <c r="Q24" s="180"/>
      <c r="R24" s="181"/>
      <c r="S24" s="78"/>
      <c r="T24" s="21"/>
      <c r="U24" s="19"/>
      <c r="V24" s="19"/>
      <c r="W24" s="19"/>
      <c r="X24" s="19"/>
      <c r="Y24" s="19"/>
      <c r="Z24" s="19"/>
      <c r="AA24" s="19"/>
      <c r="AB24" s="19"/>
      <c r="AC24" s="19"/>
      <c r="AD24" s="19"/>
      <c r="AE24" s="19"/>
      <c r="AF24" s="19"/>
      <c r="AG24" s="79"/>
      <c r="AI24" s="80"/>
      <c r="AJ24" s="81"/>
      <c r="AK24" s="82"/>
      <c r="AM24" s="73"/>
      <c r="AN24" s="73"/>
    </row>
    <row r="25" spans="1:40" ht="13.5" customHeight="1">
      <c r="B25" s="83" t="s">
        <v>56</v>
      </c>
      <c r="C25" s="84"/>
      <c r="D25" s="84"/>
      <c r="E25" s="84"/>
      <c r="F25" s="84"/>
      <c r="G25" s="84"/>
      <c r="H25" s="85"/>
      <c r="I25" s="164">
        <f>VLOOKUP(I24,'&lt;コンデンシング&gt;マスタ'!$I$6:$J$9,2,0)</f>
        <v>0.9</v>
      </c>
      <c r="J25" s="165"/>
      <c r="K25" s="165"/>
      <c r="L25" s="165"/>
      <c r="M25" s="165"/>
      <c r="N25" s="165"/>
      <c r="O25" s="165"/>
      <c r="P25" s="165"/>
      <c r="Q25" s="165"/>
      <c r="R25" s="166"/>
      <c r="S25" s="78"/>
      <c r="T25" s="25" t="s">
        <v>64</v>
      </c>
      <c r="U25" s="25"/>
      <c r="V25" s="25"/>
      <c r="W25" s="25"/>
      <c r="X25" s="25"/>
      <c r="Y25" s="25"/>
      <c r="Z25" s="25"/>
      <c r="AA25" s="25"/>
      <c r="AB25" s="25"/>
      <c r="AC25" s="25"/>
      <c r="AD25" s="25"/>
      <c r="AE25" s="25"/>
      <c r="AF25" s="25"/>
      <c r="AG25" s="25"/>
      <c r="AH25" s="25"/>
      <c r="AI25" s="80"/>
      <c r="AJ25" s="81"/>
      <c r="AK25" s="82"/>
      <c r="AM25" s="73"/>
      <c r="AN25" s="73"/>
    </row>
    <row r="26" spans="1:40" ht="15" customHeight="1">
      <c r="B26" s="54" t="s">
        <v>29</v>
      </c>
      <c r="C26" s="54"/>
      <c r="D26" s="54"/>
      <c r="E26" s="54"/>
      <c r="F26" s="54"/>
      <c r="G26" s="54"/>
      <c r="H26" s="54"/>
      <c r="I26" s="167">
        <v>2019</v>
      </c>
      <c r="J26" s="168"/>
      <c r="K26" s="168"/>
      <c r="L26" s="168"/>
      <c r="M26" s="168"/>
      <c r="N26" s="168"/>
      <c r="O26" s="168"/>
      <c r="P26" s="168"/>
      <c r="Q26" s="168"/>
      <c r="R26" s="169"/>
      <c r="S26" s="78"/>
      <c r="T26" s="24" t="s">
        <v>41</v>
      </c>
      <c r="U26" s="24"/>
      <c r="V26" s="24"/>
      <c r="W26" s="24"/>
      <c r="X26" s="24"/>
      <c r="Y26" s="24"/>
      <c r="Z26" s="24"/>
      <c r="AA26" s="24"/>
      <c r="AB26" s="24"/>
      <c r="AC26" s="24"/>
      <c r="AD26" s="24"/>
      <c r="AE26" s="24"/>
      <c r="AF26" s="24"/>
      <c r="AG26" s="24"/>
      <c r="AH26" s="81"/>
      <c r="AI26" s="80"/>
      <c r="AJ26" s="33" t="s">
        <v>34</v>
      </c>
      <c r="AK26" s="86" t="str">
        <f>IF(OR(I26&lt;=1999,I26="1950年以前"),"1999年以前","2000年以降")</f>
        <v>2000年以降</v>
      </c>
      <c r="AL26" s="87"/>
      <c r="AM26" s="73">
        <v>800</v>
      </c>
      <c r="AN26" s="73" t="s">
        <v>9</v>
      </c>
    </row>
    <row r="27" spans="1:40" ht="15" customHeight="1">
      <c r="B27" s="54" t="s">
        <v>31</v>
      </c>
      <c r="C27" s="54"/>
      <c r="D27" s="54"/>
      <c r="E27" s="54"/>
      <c r="F27" s="54"/>
      <c r="G27" s="54"/>
      <c r="H27" s="54"/>
      <c r="I27" s="170">
        <v>1</v>
      </c>
      <c r="J27" s="170"/>
      <c r="K27" s="170"/>
      <c r="L27" s="170"/>
      <c r="M27" s="170"/>
      <c r="N27" s="170"/>
      <c r="O27" s="170"/>
      <c r="P27" s="88" t="s">
        <v>44</v>
      </c>
      <c r="Q27" s="88"/>
      <c r="R27" s="89"/>
      <c r="S27" s="78"/>
      <c r="T27" s="24" t="s">
        <v>42</v>
      </c>
      <c r="U27" s="24"/>
      <c r="V27" s="24"/>
      <c r="W27" s="24"/>
      <c r="X27" s="24"/>
      <c r="Y27" s="24"/>
      <c r="Z27" s="24"/>
      <c r="AA27" s="24"/>
      <c r="AB27" s="24"/>
      <c r="AC27" s="24"/>
      <c r="AD27" s="24"/>
      <c r="AE27" s="24"/>
      <c r="AF27" s="24"/>
      <c r="AG27" s="24"/>
      <c r="AH27" s="81"/>
      <c r="AI27" s="80"/>
      <c r="AJ27" s="81"/>
      <c r="AK27" s="82"/>
      <c r="AL27" s="87"/>
      <c r="AM27" s="73">
        <v>1000</v>
      </c>
      <c r="AN27" s="73" t="s">
        <v>10</v>
      </c>
    </row>
    <row r="28" spans="1:40" ht="15" customHeight="1">
      <c r="B28" s="72"/>
      <c r="C28" s="72"/>
      <c r="D28" s="7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H28" s="81"/>
    </row>
    <row r="29" spans="1:40" ht="15" customHeight="1">
      <c r="A29" s="32" t="s">
        <v>89</v>
      </c>
      <c r="B29" s="53"/>
      <c r="C29" s="53"/>
      <c r="D29" s="53"/>
      <c r="E29" s="53"/>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90"/>
      <c r="AF29" s="90"/>
    </row>
    <row r="30" spans="1:40" ht="15" customHeight="1">
      <c r="B30" s="91" t="s">
        <v>13</v>
      </c>
      <c r="C30" s="92"/>
      <c r="D30" s="93"/>
      <c r="E30" s="54" t="s">
        <v>0</v>
      </c>
      <c r="F30" s="54"/>
      <c r="G30" s="54"/>
      <c r="H30" s="54"/>
      <c r="I30" s="94" t="s">
        <v>50</v>
      </c>
      <c r="J30" s="95"/>
      <c r="K30" s="95"/>
      <c r="L30" s="95"/>
      <c r="M30" s="96"/>
      <c r="N30" s="97" t="s">
        <v>49</v>
      </c>
      <c r="O30" s="97"/>
      <c r="P30" s="97"/>
      <c r="Q30" s="97"/>
      <c r="R30" s="98" t="s">
        <v>26</v>
      </c>
      <c r="S30" s="99"/>
      <c r="T30" s="99"/>
      <c r="U30" s="99"/>
      <c r="V30" s="99"/>
      <c r="W30" s="98" t="s">
        <v>90</v>
      </c>
      <c r="X30" s="99"/>
      <c r="Y30" s="99"/>
      <c r="Z30" s="99"/>
      <c r="AA30" s="100"/>
      <c r="AB30" s="101"/>
      <c r="AC30" s="102"/>
      <c r="AD30" s="102"/>
      <c r="AE30" s="102"/>
      <c r="AF30" s="102"/>
      <c r="AJ30" s="33" t="s">
        <v>37</v>
      </c>
    </row>
    <row r="31" spans="1:40" ht="15" customHeight="1" thickBot="1">
      <c r="B31" s="103"/>
      <c r="C31" s="104"/>
      <c r="D31" s="105"/>
      <c r="E31" s="54"/>
      <c r="F31" s="54"/>
      <c r="G31" s="54"/>
      <c r="H31" s="54"/>
      <c r="I31" s="106" t="s">
        <v>12</v>
      </c>
      <c r="J31" s="107"/>
      <c r="K31" s="107"/>
      <c r="L31" s="107"/>
      <c r="M31" s="108"/>
      <c r="N31" s="109" t="s">
        <v>20</v>
      </c>
      <c r="O31" s="109"/>
      <c r="P31" s="109"/>
      <c r="Q31" s="109"/>
      <c r="R31" s="110" t="s">
        <v>17</v>
      </c>
      <c r="S31" s="111"/>
      <c r="T31" s="111"/>
      <c r="U31" s="111"/>
      <c r="V31" s="111"/>
      <c r="W31" s="112" t="s">
        <v>18</v>
      </c>
      <c r="X31" s="113"/>
      <c r="Y31" s="113"/>
      <c r="Z31" s="113"/>
      <c r="AA31" s="114"/>
      <c r="AB31" s="101"/>
      <c r="AC31" s="102"/>
      <c r="AD31" s="102"/>
      <c r="AE31" s="102"/>
      <c r="AF31" s="102"/>
      <c r="AJ31" s="115" t="e">
        <f>ROUNDDOWN(I44/M44,1)</f>
        <v>#DIV/0!</v>
      </c>
    </row>
    <row r="32" spans="1:40" ht="15" customHeight="1" thickTop="1">
      <c r="B32" s="103"/>
      <c r="C32" s="104"/>
      <c r="D32" s="105"/>
      <c r="E32" s="116">
        <v>4</v>
      </c>
      <c r="F32" s="116"/>
      <c r="G32" s="116"/>
      <c r="H32" s="116"/>
      <c r="I32" s="117">
        <f>I19</f>
        <v>12.5</v>
      </c>
      <c r="J32" s="117"/>
      <c r="K32" s="117"/>
      <c r="L32" s="117"/>
      <c r="M32" s="117"/>
      <c r="N32" s="118">
        <f>$I$25</f>
        <v>0.9</v>
      </c>
      <c r="O32" s="118"/>
      <c r="P32" s="118"/>
      <c r="Q32" s="118"/>
      <c r="R32" s="182">
        <f>既存設備!R32</f>
        <v>720</v>
      </c>
      <c r="S32" s="182"/>
      <c r="T32" s="182"/>
      <c r="U32" s="182"/>
      <c r="V32" s="183"/>
      <c r="W32" s="119">
        <f>ROUNDDOWN(I32*N32*R32*$I$27,1)</f>
        <v>8100</v>
      </c>
      <c r="X32" s="120"/>
      <c r="Y32" s="120"/>
      <c r="Z32" s="120"/>
      <c r="AA32" s="121"/>
      <c r="AB32" s="122"/>
      <c r="AC32" s="122"/>
      <c r="AD32" s="122"/>
      <c r="AE32" s="122"/>
      <c r="AF32" s="122"/>
    </row>
    <row r="33" spans="2:38" ht="15" customHeight="1">
      <c r="B33" s="103"/>
      <c r="C33" s="104"/>
      <c r="D33" s="105"/>
      <c r="E33" s="116">
        <v>5</v>
      </c>
      <c r="F33" s="116"/>
      <c r="G33" s="116"/>
      <c r="H33" s="116"/>
      <c r="I33" s="117">
        <f>I19</f>
        <v>12.5</v>
      </c>
      <c r="J33" s="117"/>
      <c r="K33" s="117"/>
      <c r="L33" s="117"/>
      <c r="M33" s="117"/>
      <c r="N33" s="118">
        <f t="shared" ref="N33:N43" si="0">$I$25</f>
        <v>0.9</v>
      </c>
      <c r="O33" s="118"/>
      <c r="P33" s="118"/>
      <c r="Q33" s="118"/>
      <c r="R33" s="182">
        <f>既存設備!R33</f>
        <v>744</v>
      </c>
      <c r="S33" s="182"/>
      <c r="T33" s="182"/>
      <c r="U33" s="182"/>
      <c r="V33" s="183"/>
      <c r="W33" s="123">
        <f t="shared" ref="W33:W43" si="1">ROUNDDOWN(I33*N33*R33*$I$27,1)</f>
        <v>8370</v>
      </c>
      <c r="X33" s="124"/>
      <c r="Y33" s="124"/>
      <c r="Z33" s="124"/>
      <c r="AA33" s="125"/>
      <c r="AB33" s="122"/>
      <c r="AC33" s="122"/>
      <c r="AD33" s="122"/>
      <c r="AE33" s="122"/>
      <c r="AF33" s="122"/>
    </row>
    <row r="34" spans="2:38" ht="15" customHeight="1">
      <c r="B34" s="103"/>
      <c r="C34" s="104"/>
      <c r="D34" s="105"/>
      <c r="E34" s="116">
        <v>6</v>
      </c>
      <c r="F34" s="116"/>
      <c r="G34" s="116"/>
      <c r="H34" s="116"/>
      <c r="I34" s="117">
        <f>I19</f>
        <v>12.5</v>
      </c>
      <c r="J34" s="117"/>
      <c r="K34" s="117"/>
      <c r="L34" s="117"/>
      <c r="M34" s="117"/>
      <c r="N34" s="118">
        <f t="shared" si="0"/>
        <v>0.9</v>
      </c>
      <c r="O34" s="118"/>
      <c r="P34" s="118"/>
      <c r="Q34" s="118"/>
      <c r="R34" s="182">
        <f>既存設備!R34</f>
        <v>720</v>
      </c>
      <c r="S34" s="182"/>
      <c r="T34" s="182"/>
      <c r="U34" s="182"/>
      <c r="V34" s="183"/>
      <c r="W34" s="123">
        <f t="shared" si="1"/>
        <v>8100</v>
      </c>
      <c r="X34" s="124"/>
      <c r="Y34" s="124"/>
      <c r="Z34" s="124"/>
      <c r="AA34" s="125"/>
      <c r="AB34" s="122"/>
      <c r="AC34" s="122"/>
      <c r="AD34" s="122"/>
      <c r="AE34" s="122"/>
      <c r="AF34" s="122"/>
    </row>
    <row r="35" spans="2:38" ht="15" customHeight="1">
      <c r="B35" s="103"/>
      <c r="C35" s="104"/>
      <c r="D35" s="105"/>
      <c r="E35" s="116">
        <v>7</v>
      </c>
      <c r="F35" s="116"/>
      <c r="G35" s="116"/>
      <c r="H35" s="116"/>
      <c r="I35" s="117">
        <f>I19</f>
        <v>12.5</v>
      </c>
      <c r="J35" s="117"/>
      <c r="K35" s="117"/>
      <c r="L35" s="117"/>
      <c r="M35" s="117"/>
      <c r="N35" s="118">
        <f t="shared" si="0"/>
        <v>0.9</v>
      </c>
      <c r="O35" s="118"/>
      <c r="P35" s="118"/>
      <c r="Q35" s="118"/>
      <c r="R35" s="182">
        <f>既存設備!R35</f>
        <v>744</v>
      </c>
      <c r="S35" s="182"/>
      <c r="T35" s="182"/>
      <c r="U35" s="182"/>
      <c r="V35" s="183"/>
      <c r="W35" s="123">
        <f t="shared" si="1"/>
        <v>8370</v>
      </c>
      <c r="X35" s="124"/>
      <c r="Y35" s="124"/>
      <c r="Z35" s="124"/>
      <c r="AA35" s="125"/>
      <c r="AB35" s="122"/>
      <c r="AC35" s="122"/>
      <c r="AD35" s="122"/>
      <c r="AE35" s="122"/>
      <c r="AF35" s="122"/>
    </row>
    <row r="36" spans="2:38" ht="15" customHeight="1">
      <c r="B36" s="103"/>
      <c r="C36" s="104"/>
      <c r="D36" s="105"/>
      <c r="E36" s="116">
        <v>8</v>
      </c>
      <c r="F36" s="116"/>
      <c r="G36" s="116"/>
      <c r="H36" s="116"/>
      <c r="I36" s="117">
        <f>I19</f>
        <v>12.5</v>
      </c>
      <c r="J36" s="117"/>
      <c r="K36" s="117"/>
      <c r="L36" s="117"/>
      <c r="M36" s="117"/>
      <c r="N36" s="118">
        <f t="shared" si="0"/>
        <v>0.9</v>
      </c>
      <c r="O36" s="118"/>
      <c r="P36" s="118"/>
      <c r="Q36" s="118"/>
      <c r="R36" s="182">
        <f>既存設備!R36</f>
        <v>744</v>
      </c>
      <c r="S36" s="182"/>
      <c r="T36" s="182"/>
      <c r="U36" s="182"/>
      <c r="V36" s="183"/>
      <c r="W36" s="123">
        <f t="shared" si="1"/>
        <v>8370</v>
      </c>
      <c r="X36" s="124"/>
      <c r="Y36" s="124"/>
      <c r="Z36" s="124"/>
      <c r="AA36" s="125"/>
      <c r="AB36" s="122"/>
      <c r="AC36" s="122"/>
      <c r="AD36" s="122"/>
      <c r="AE36" s="122"/>
      <c r="AF36" s="122"/>
    </row>
    <row r="37" spans="2:38" ht="15" customHeight="1">
      <c r="B37" s="103"/>
      <c r="C37" s="104"/>
      <c r="D37" s="105"/>
      <c r="E37" s="116">
        <v>9</v>
      </c>
      <c r="F37" s="116"/>
      <c r="G37" s="116"/>
      <c r="H37" s="116"/>
      <c r="I37" s="117">
        <f>I19</f>
        <v>12.5</v>
      </c>
      <c r="J37" s="117"/>
      <c r="K37" s="117"/>
      <c r="L37" s="117"/>
      <c r="M37" s="117"/>
      <c r="N37" s="118">
        <f t="shared" si="0"/>
        <v>0.9</v>
      </c>
      <c r="O37" s="118"/>
      <c r="P37" s="118"/>
      <c r="Q37" s="118"/>
      <c r="R37" s="182">
        <f>既存設備!R37</f>
        <v>720</v>
      </c>
      <c r="S37" s="182"/>
      <c r="T37" s="182"/>
      <c r="U37" s="182"/>
      <c r="V37" s="183"/>
      <c r="W37" s="123">
        <f t="shared" si="1"/>
        <v>8100</v>
      </c>
      <c r="X37" s="124"/>
      <c r="Y37" s="124"/>
      <c r="Z37" s="124"/>
      <c r="AA37" s="125"/>
      <c r="AB37" s="122"/>
      <c r="AC37" s="122"/>
      <c r="AD37" s="122"/>
      <c r="AE37" s="122"/>
      <c r="AF37" s="122"/>
    </row>
    <row r="38" spans="2:38" ht="15" customHeight="1">
      <c r="B38" s="103"/>
      <c r="C38" s="104"/>
      <c r="D38" s="105"/>
      <c r="E38" s="116">
        <v>10</v>
      </c>
      <c r="F38" s="116"/>
      <c r="G38" s="116"/>
      <c r="H38" s="116"/>
      <c r="I38" s="117">
        <f>I19</f>
        <v>12.5</v>
      </c>
      <c r="J38" s="117"/>
      <c r="K38" s="117"/>
      <c r="L38" s="117"/>
      <c r="M38" s="117"/>
      <c r="N38" s="118">
        <f t="shared" si="0"/>
        <v>0.9</v>
      </c>
      <c r="O38" s="118"/>
      <c r="P38" s="118"/>
      <c r="Q38" s="118"/>
      <c r="R38" s="182">
        <f>既存設備!R38</f>
        <v>744</v>
      </c>
      <c r="S38" s="182"/>
      <c r="T38" s="182"/>
      <c r="U38" s="182"/>
      <c r="V38" s="183"/>
      <c r="W38" s="123">
        <f t="shared" si="1"/>
        <v>8370</v>
      </c>
      <c r="X38" s="124"/>
      <c r="Y38" s="124"/>
      <c r="Z38" s="124"/>
      <c r="AA38" s="125"/>
      <c r="AB38" s="122"/>
      <c r="AC38" s="122"/>
      <c r="AD38" s="122"/>
      <c r="AE38" s="122"/>
      <c r="AF38" s="122"/>
    </row>
    <row r="39" spans="2:38" ht="15" customHeight="1">
      <c r="B39" s="103"/>
      <c r="C39" s="104"/>
      <c r="D39" s="105"/>
      <c r="E39" s="116">
        <v>11</v>
      </c>
      <c r="F39" s="116"/>
      <c r="G39" s="116"/>
      <c r="H39" s="116"/>
      <c r="I39" s="117">
        <f>I19</f>
        <v>12.5</v>
      </c>
      <c r="J39" s="117"/>
      <c r="K39" s="117"/>
      <c r="L39" s="117"/>
      <c r="M39" s="117"/>
      <c r="N39" s="118">
        <f t="shared" si="0"/>
        <v>0.9</v>
      </c>
      <c r="O39" s="118"/>
      <c r="P39" s="118"/>
      <c r="Q39" s="118"/>
      <c r="R39" s="182">
        <f>既存設備!R39</f>
        <v>720</v>
      </c>
      <c r="S39" s="182"/>
      <c r="T39" s="182"/>
      <c r="U39" s="182"/>
      <c r="V39" s="183"/>
      <c r="W39" s="123">
        <f t="shared" si="1"/>
        <v>8100</v>
      </c>
      <c r="X39" s="124"/>
      <c r="Y39" s="124"/>
      <c r="Z39" s="124"/>
      <c r="AA39" s="125"/>
      <c r="AB39" s="122"/>
      <c r="AC39" s="122"/>
      <c r="AD39" s="122"/>
      <c r="AE39" s="122"/>
      <c r="AF39" s="122"/>
    </row>
    <row r="40" spans="2:38" ht="15" customHeight="1">
      <c r="B40" s="103"/>
      <c r="C40" s="104"/>
      <c r="D40" s="105"/>
      <c r="E40" s="116">
        <v>12</v>
      </c>
      <c r="F40" s="116"/>
      <c r="G40" s="116"/>
      <c r="H40" s="116"/>
      <c r="I40" s="117">
        <f>I19</f>
        <v>12.5</v>
      </c>
      <c r="J40" s="117"/>
      <c r="K40" s="117"/>
      <c r="L40" s="117"/>
      <c r="M40" s="117"/>
      <c r="N40" s="118">
        <f t="shared" si="0"/>
        <v>0.9</v>
      </c>
      <c r="O40" s="118"/>
      <c r="P40" s="118"/>
      <c r="Q40" s="118"/>
      <c r="R40" s="182">
        <f>既存設備!R40</f>
        <v>744</v>
      </c>
      <c r="S40" s="182"/>
      <c r="T40" s="182"/>
      <c r="U40" s="182"/>
      <c r="V40" s="183"/>
      <c r="W40" s="123">
        <f t="shared" si="1"/>
        <v>8370</v>
      </c>
      <c r="X40" s="124"/>
      <c r="Y40" s="124"/>
      <c r="Z40" s="124"/>
      <c r="AA40" s="125"/>
      <c r="AB40" s="26" t="s">
        <v>92</v>
      </c>
      <c r="AC40" s="26"/>
      <c r="AD40" s="26"/>
      <c r="AE40" s="26"/>
      <c r="AF40" s="26"/>
      <c r="AG40" s="26"/>
      <c r="AH40" s="26"/>
    </row>
    <row r="41" spans="2:38" ht="15" customHeight="1">
      <c r="B41" s="103"/>
      <c r="C41" s="104"/>
      <c r="D41" s="105"/>
      <c r="E41" s="116">
        <v>1</v>
      </c>
      <c r="F41" s="116"/>
      <c r="G41" s="116"/>
      <c r="H41" s="116"/>
      <c r="I41" s="117">
        <f>I19</f>
        <v>12.5</v>
      </c>
      <c r="J41" s="117"/>
      <c r="K41" s="117"/>
      <c r="L41" s="117"/>
      <c r="M41" s="117"/>
      <c r="N41" s="118">
        <f t="shared" si="0"/>
        <v>0.9</v>
      </c>
      <c r="O41" s="118"/>
      <c r="P41" s="118"/>
      <c r="Q41" s="118"/>
      <c r="R41" s="182">
        <f>既存設備!R41</f>
        <v>744</v>
      </c>
      <c r="S41" s="182"/>
      <c r="T41" s="182"/>
      <c r="U41" s="182"/>
      <c r="V41" s="183"/>
      <c r="W41" s="123">
        <f t="shared" si="1"/>
        <v>8370</v>
      </c>
      <c r="X41" s="124"/>
      <c r="Y41" s="124"/>
      <c r="Z41" s="124"/>
      <c r="AA41" s="125"/>
      <c r="AB41" s="26"/>
      <c r="AC41" s="26"/>
      <c r="AD41" s="26"/>
      <c r="AE41" s="26"/>
      <c r="AF41" s="26"/>
      <c r="AG41" s="26"/>
      <c r="AH41" s="26"/>
    </row>
    <row r="42" spans="2:38" ht="15" customHeight="1">
      <c r="B42" s="103"/>
      <c r="C42" s="104"/>
      <c r="D42" s="105"/>
      <c r="E42" s="116">
        <v>2</v>
      </c>
      <c r="F42" s="116"/>
      <c r="G42" s="116"/>
      <c r="H42" s="116"/>
      <c r="I42" s="117">
        <f>I19</f>
        <v>12.5</v>
      </c>
      <c r="J42" s="117"/>
      <c r="K42" s="117"/>
      <c r="L42" s="117"/>
      <c r="M42" s="117"/>
      <c r="N42" s="118">
        <f t="shared" si="0"/>
        <v>0.9</v>
      </c>
      <c r="O42" s="118"/>
      <c r="P42" s="118"/>
      <c r="Q42" s="118"/>
      <c r="R42" s="182">
        <f>既存設備!R42</f>
        <v>672</v>
      </c>
      <c r="S42" s="182"/>
      <c r="T42" s="182"/>
      <c r="U42" s="182"/>
      <c r="V42" s="183"/>
      <c r="W42" s="123">
        <f t="shared" si="1"/>
        <v>7560</v>
      </c>
      <c r="X42" s="124"/>
      <c r="Y42" s="124"/>
      <c r="Z42" s="124"/>
      <c r="AA42" s="125"/>
      <c r="AB42" s="26"/>
      <c r="AC42" s="26"/>
      <c r="AD42" s="26"/>
      <c r="AE42" s="26"/>
      <c r="AF42" s="26"/>
      <c r="AG42" s="26"/>
      <c r="AH42" s="26"/>
      <c r="AI42" s="33"/>
      <c r="AJ42" s="87" t="s">
        <v>19</v>
      </c>
      <c r="AK42" s="126">
        <v>0.58499999999999996</v>
      </c>
      <c r="AL42" s="33" t="s">
        <v>22</v>
      </c>
    </row>
    <row r="43" spans="2:38" ht="15" customHeight="1" thickBot="1">
      <c r="B43" s="103"/>
      <c r="C43" s="104"/>
      <c r="D43" s="105"/>
      <c r="E43" s="127">
        <v>3</v>
      </c>
      <c r="F43" s="127"/>
      <c r="G43" s="127"/>
      <c r="H43" s="127"/>
      <c r="I43" s="128">
        <f>I19</f>
        <v>12.5</v>
      </c>
      <c r="J43" s="128"/>
      <c r="K43" s="128"/>
      <c r="L43" s="128"/>
      <c r="M43" s="128"/>
      <c r="N43" s="129">
        <f t="shared" si="0"/>
        <v>0.9</v>
      </c>
      <c r="O43" s="129"/>
      <c r="P43" s="129"/>
      <c r="Q43" s="129"/>
      <c r="R43" s="184">
        <f>既存設備!R43</f>
        <v>744</v>
      </c>
      <c r="S43" s="184"/>
      <c r="T43" s="184"/>
      <c r="U43" s="184"/>
      <c r="V43" s="185"/>
      <c r="W43" s="130">
        <f t="shared" si="1"/>
        <v>8370</v>
      </c>
      <c r="X43" s="131"/>
      <c r="Y43" s="131"/>
      <c r="Z43" s="131"/>
      <c r="AA43" s="132"/>
      <c r="AB43" s="26"/>
      <c r="AC43" s="26"/>
      <c r="AD43" s="26"/>
      <c r="AE43" s="26"/>
      <c r="AF43" s="26"/>
      <c r="AG43" s="26"/>
      <c r="AH43" s="26"/>
      <c r="AI43" s="33"/>
      <c r="AJ43" s="87"/>
      <c r="AK43" s="133"/>
      <c r="AL43" s="33" t="s">
        <v>23</v>
      </c>
    </row>
    <row r="44" spans="2:38" ht="15" customHeight="1" thickTop="1">
      <c r="B44" s="134"/>
      <c r="C44" s="135"/>
      <c r="D44" s="136"/>
      <c r="E44" s="110"/>
      <c r="F44" s="111"/>
      <c r="G44" s="111"/>
      <c r="H44" s="137"/>
      <c r="I44" s="138"/>
      <c r="J44" s="139"/>
      <c r="K44" s="139"/>
      <c r="L44" s="139"/>
      <c r="M44" s="139"/>
      <c r="N44" s="140"/>
      <c r="O44" s="140"/>
      <c r="P44" s="140"/>
      <c r="Q44" s="140"/>
      <c r="R44" s="186">
        <f>I22</f>
        <v>8760</v>
      </c>
      <c r="S44" s="186"/>
      <c r="T44" s="186"/>
      <c r="U44" s="186"/>
      <c r="V44" s="186"/>
      <c r="W44" s="142">
        <f>SUM(W32:AA43)</f>
        <v>98550</v>
      </c>
      <c r="X44" s="143"/>
      <c r="Y44" s="143"/>
      <c r="Z44" s="143"/>
      <c r="AA44" s="144"/>
      <c r="AB44" s="26"/>
      <c r="AC44" s="26"/>
      <c r="AD44" s="26"/>
      <c r="AE44" s="26"/>
      <c r="AF44" s="26"/>
      <c r="AG44" s="26"/>
      <c r="AH44" s="26"/>
      <c r="AI44" s="33"/>
    </row>
    <row r="45" spans="2:38" ht="15" customHeight="1">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46"/>
      <c r="AE45" s="146"/>
      <c r="AF45" s="146"/>
      <c r="AI45" s="33"/>
    </row>
    <row r="46" spans="2:38" ht="15" customHeight="1">
      <c r="B46" s="147"/>
      <c r="C46" s="147"/>
      <c r="D46" s="51"/>
      <c r="E46" s="146"/>
      <c r="F46" s="146"/>
      <c r="G46" s="146"/>
      <c r="H46" s="146"/>
      <c r="I46" s="146"/>
      <c r="J46" s="146"/>
      <c r="K46" s="146"/>
      <c r="L46" s="146"/>
      <c r="M46" s="146"/>
      <c r="N46" s="146"/>
      <c r="O46" s="146"/>
      <c r="P46" s="146"/>
      <c r="Q46" s="146"/>
      <c r="R46" s="146"/>
      <c r="S46" s="146"/>
      <c r="T46" s="146"/>
      <c r="U46" s="146"/>
      <c r="V46" s="146"/>
      <c r="W46" s="146"/>
      <c r="X46" s="146"/>
      <c r="Y46" s="146"/>
      <c r="Z46" s="146"/>
      <c r="AA46" s="146"/>
      <c r="AB46" s="146"/>
      <c r="AC46" s="146"/>
      <c r="AD46" s="146"/>
      <c r="AE46" s="146"/>
      <c r="AF46" s="146"/>
      <c r="AI46" s="33"/>
    </row>
    <row r="47" spans="2:38" ht="15" customHeight="1">
      <c r="S47" s="51"/>
      <c r="T47" s="51"/>
      <c r="U47" s="51"/>
      <c r="V47" s="51"/>
      <c r="W47" s="51"/>
      <c r="X47" s="51"/>
      <c r="Y47" s="51"/>
      <c r="Z47" s="51"/>
      <c r="AA47" s="51"/>
      <c r="AB47" s="51"/>
      <c r="AC47" s="51"/>
      <c r="AD47" s="51"/>
      <c r="AE47" s="51"/>
      <c r="AF47" s="51"/>
      <c r="AI47" s="33"/>
    </row>
    <row r="48" spans="2:38" ht="15" customHeight="1">
      <c r="AG48" s="33"/>
      <c r="AI48" s="33"/>
    </row>
    <row r="49" spans="1:35" ht="15" customHeight="1">
      <c r="AG49" s="33"/>
      <c r="AI49" s="33"/>
    </row>
    <row r="50" spans="1:35" ht="15" customHeight="1">
      <c r="AG50" s="33"/>
      <c r="AI50" s="33"/>
    </row>
    <row r="51" spans="1:35" ht="38.25" customHeight="1">
      <c r="AG51" s="33"/>
      <c r="AI51" s="33"/>
    </row>
    <row r="52" spans="1:35" ht="41.25" customHeight="1">
      <c r="AG52" s="33"/>
      <c r="AI52" s="33"/>
    </row>
    <row r="53" spans="1:35" ht="12" customHeight="1">
      <c r="AG53" s="33"/>
      <c r="AI53" s="33"/>
    </row>
    <row r="54" spans="1:35" ht="12" customHeight="1">
      <c r="AG54" s="33"/>
      <c r="AI54" s="33"/>
    </row>
    <row r="55" spans="1:35" ht="15" customHeight="1">
      <c r="AG55" s="33"/>
      <c r="AI55" s="33"/>
    </row>
    <row r="56" spans="1:35" ht="7.5" customHeight="1">
      <c r="AG56" s="33"/>
    </row>
    <row r="57" spans="1:35" s="32" customFormat="1" ht="38.25" customHeight="1">
      <c r="AG57" s="33"/>
      <c r="AH57" s="33"/>
      <c r="AI57" s="148"/>
    </row>
    <row r="58" spans="1:35" ht="12" customHeight="1">
      <c r="AG58" s="33"/>
    </row>
    <row r="59" spans="1:35" ht="3.75" customHeight="1">
      <c r="AG59" s="33"/>
    </row>
    <row r="60" spans="1:35">
      <c r="AG60" s="33"/>
    </row>
    <row r="61" spans="1:35">
      <c r="AG61" s="33"/>
    </row>
    <row r="62" spans="1:35" ht="13.5" customHeight="1">
      <c r="AG62" s="33"/>
    </row>
    <row r="64" spans="1:35">
      <c r="A64" s="79"/>
    </row>
    <row r="65" spans="34:34">
      <c r="AH65" s="32"/>
    </row>
    <row r="84" ht="13.5" customHeight="1"/>
    <row r="115" spans="34:35" s="32" customFormat="1" ht="13.5" customHeight="1">
      <c r="AH115" s="33"/>
      <c r="AI115" s="148"/>
    </row>
    <row r="123" spans="34:35">
      <c r="AH123" s="32"/>
    </row>
    <row r="130" spans="34:35" s="32" customFormat="1" ht="13.5" customHeight="1">
      <c r="AH130" s="33"/>
      <c r="AI130" s="148"/>
    </row>
    <row r="138" spans="34:35">
      <c r="AH138" s="32"/>
    </row>
    <row r="150" spans="34:35" s="32" customFormat="1" ht="13.5" customHeight="1">
      <c r="AH150" s="33"/>
      <c r="AI150" s="148"/>
    </row>
    <row r="152" spans="34:35" s="32" customFormat="1" ht="13.5" customHeight="1">
      <c r="AH152" s="33"/>
      <c r="AI152" s="148"/>
    </row>
    <row r="158" spans="34:35">
      <c r="AH158" s="32"/>
    </row>
    <row r="160" spans="34:35">
      <c r="AH160" s="32"/>
    </row>
  </sheetData>
  <sheetProtection password="B6C9" sheet="1" objects="1" scenarios="1" selectLockedCells="1"/>
  <mergeCells count="137">
    <mergeCell ref="B45:AC45"/>
    <mergeCell ref="B46:C46"/>
    <mergeCell ref="E44:H44"/>
    <mergeCell ref="I44:M44"/>
    <mergeCell ref="N44:Q44"/>
    <mergeCell ref="R44:V44"/>
    <mergeCell ref="W44:AA44"/>
    <mergeCell ref="E43:H43"/>
    <mergeCell ref="I43:M43"/>
    <mergeCell ref="N43:Q43"/>
    <mergeCell ref="R43:V43"/>
    <mergeCell ref="W43:AA43"/>
    <mergeCell ref="B30:D44"/>
    <mergeCell ref="E42:H42"/>
    <mergeCell ref="I42:M42"/>
    <mergeCell ref="N42:Q42"/>
    <mergeCell ref="AB39:AF39"/>
    <mergeCell ref="E38:H38"/>
    <mergeCell ref="I38:M38"/>
    <mergeCell ref="N38:Q38"/>
    <mergeCell ref="R38:V38"/>
    <mergeCell ref="W38:AA38"/>
    <mergeCell ref="AB38:AF38"/>
    <mergeCell ref="R41:V41"/>
    <mergeCell ref="W41:AA41"/>
    <mergeCell ref="E40:H40"/>
    <mergeCell ref="I40:M40"/>
    <mergeCell ref="N40:Q40"/>
    <mergeCell ref="R40:V40"/>
    <mergeCell ref="W40:AA40"/>
    <mergeCell ref="E39:H39"/>
    <mergeCell ref="I39:M39"/>
    <mergeCell ref="N39:Q39"/>
    <mergeCell ref="R39:V39"/>
    <mergeCell ref="W39:AA39"/>
    <mergeCell ref="AB40:AH44"/>
    <mergeCell ref="R42:V42"/>
    <mergeCell ref="W42:AA42"/>
    <mergeCell ref="E41:H41"/>
    <mergeCell ref="I41:M41"/>
    <mergeCell ref="N41:Q41"/>
    <mergeCell ref="AB35:AF35"/>
    <mergeCell ref="E34:H34"/>
    <mergeCell ref="I34:M34"/>
    <mergeCell ref="N34:Q34"/>
    <mergeCell ref="R34:V34"/>
    <mergeCell ref="W34:AA34"/>
    <mergeCell ref="AB34:AF34"/>
    <mergeCell ref="E37:H37"/>
    <mergeCell ref="I37:M37"/>
    <mergeCell ref="N37:Q37"/>
    <mergeCell ref="R37:V37"/>
    <mergeCell ref="W37:AA37"/>
    <mergeCell ref="AB37:AF37"/>
    <mergeCell ref="E36:H36"/>
    <mergeCell ref="I36:M36"/>
    <mergeCell ref="N36:Q36"/>
    <mergeCell ref="R36:V36"/>
    <mergeCell ref="W36:AA36"/>
    <mergeCell ref="AB36:AF36"/>
    <mergeCell ref="E35:H35"/>
    <mergeCell ref="I35:M35"/>
    <mergeCell ref="N35:Q35"/>
    <mergeCell ref="R35:V35"/>
    <mergeCell ref="W35:AA35"/>
    <mergeCell ref="AB32:AF32"/>
    <mergeCell ref="E33:H33"/>
    <mergeCell ref="I33:M33"/>
    <mergeCell ref="N33:Q33"/>
    <mergeCell ref="R33:V33"/>
    <mergeCell ref="W33:AA33"/>
    <mergeCell ref="AB33:AF33"/>
    <mergeCell ref="E32:H32"/>
    <mergeCell ref="I32:M32"/>
    <mergeCell ref="N32:Q32"/>
    <mergeCell ref="R32:V32"/>
    <mergeCell ref="W32:AA32"/>
    <mergeCell ref="AB30:AF30"/>
    <mergeCell ref="I31:M31"/>
    <mergeCell ref="N31:Q31"/>
    <mergeCell ref="R31:V31"/>
    <mergeCell ref="W31:AA31"/>
    <mergeCell ref="AB31:AF31"/>
    <mergeCell ref="E30:H31"/>
    <mergeCell ref="I30:M30"/>
    <mergeCell ref="N30:Q30"/>
    <mergeCell ref="R30:V30"/>
    <mergeCell ref="W30:AA30"/>
    <mergeCell ref="B25:H25"/>
    <mergeCell ref="I25:R25"/>
    <mergeCell ref="B26:H26"/>
    <mergeCell ref="I26:R26"/>
    <mergeCell ref="T26:AG26"/>
    <mergeCell ref="B27:H27"/>
    <mergeCell ref="I27:O27"/>
    <mergeCell ref="P27:R27"/>
    <mergeCell ref="T27:AG27"/>
    <mergeCell ref="T25:AH25"/>
    <mergeCell ref="B10:H10"/>
    <mergeCell ref="I10:R10"/>
    <mergeCell ref="B22:H22"/>
    <mergeCell ref="I22:O22"/>
    <mergeCell ref="P22:R22"/>
    <mergeCell ref="T22:AG22"/>
    <mergeCell ref="B23:H23"/>
    <mergeCell ref="I23:R23"/>
    <mergeCell ref="T23:AF23"/>
    <mergeCell ref="B15:AG15"/>
    <mergeCell ref="B19:H19"/>
    <mergeCell ref="I19:O19"/>
    <mergeCell ref="P19:R19"/>
    <mergeCell ref="T19:AG19"/>
    <mergeCell ref="T20:AG20"/>
    <mergeCell ref="B24:H24"/>
    <mergeCell ref="I24:R24"/>
    <mergeCell ref="A1:AE1"/>
    <mergeCell ref="B4:E4"/>
    <mergeCell ref="F4:K4"/>
    <mergeCell ref="B6:H6"/>
    <mergeCell ref="I6:R6"/>
    <mergeCell ref="T6:AG6"/>
    <mergeCell ref="B18:H18"/>
    <mergeCell ref="I18:O18"/>
    <mergeCell ref="P18:R18"/>
    <mergeCell ref="T18:AG18"/>
    <mergeCell ref="B12:H12"/>
    <mergeCell ref="I12:R12"/>
    <mergeCell ref="T12:AG12"/>
    <mergeCell ref="B13:H13"/>
    <mergeCell ref="I13:R13"/>
    <mergeCell ref="T13:AG13"/>
    <mergeCell ref="B7:H7"/>
    <mergeCell ref="I7:R7"/>
    <mergeCell ref="T7:AG7"/>
    <mergeCell ref="B11:H11"/>
    <mergeCell ref="I11:R11"/>
    <mergeCell ref="T11:AG11"/>
  </mergeCells>
  <phoneticPr fontId="1"/>
  <conditionalFormatting sqref="AB32:AF39">
    <cfRule type="expression" dxfId="2" priority="3">
      <formula>#REF!="指定計算"</formula>
    </cfRule>
  </conditionalFormatting>
  <conditionalFormatting sqref="E46">
    <cfRule type="expression" dxfId="1" priority="2">
      <formula>#REF!="指定計算"</formula>
    </cfRule>
  </conditionalFormatting>
  <conditionalFormatting sqref="B45">
    <cfRule type="expression" dxfId="0" priority="1">
      <formula>#REF!="指定計算"</formula>
    </cfRule>
  </conditionalFormatting>
  <pageMargins left="0.27" right="0.23622047244094491" top="0.43307086614173229" bottom="0.15748031496062992" header="0.31496062992125984" footer="0.15748031496062992"/>
  <pageSetup paperSize="9" fitToHeight="0" orientation="portrait" r:id="rId1"/>
  <ignoredErrors>
    <ignoredError sqref="I24:I25" unlockedFormula="1"/>
    <ignoredError sqref="N36 W36:AA36" evalError="1"/>
  </ignoredError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'&lt;コンデンシング&gt;マスタ'!$E$74:$E$75</xm:f>
          </x14:formula1>
          <xm:sqref>I26:R26</xm:sqref>
        </x14:dataValidation>
        <x14:dataValidation type="list" allowBlank="1" showInputMessage="1" showErrorMessage="1">
          <x14:formula1>
            <xm:f>'&lt;コンデンシング&gt;マスタ'!#REF!</xm:f>
          </x14:formula1>
          <xm:sqref>W26:AF27</xm:sqref>
        </x14:dataValidation>
        <x14:dataValidation type="list" allowBlank="1" showInputMessage="1" showErrorMessage="1">
          <x14:formula1>
            <xm:f>'&lt;コンデンシング&gt;マスタ'!$B$5:$B$6</xm:f>
          </x14:formula1>
          <xm:sqref>I10:R10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75"/>
  <sheetViews>
    <sheetView view="pageBreakPreview" zoomScaleNormal="100" zoomScaleSheetLayoutView="100" workbookViewId="0"/>
  </sheetViews>
  <sheetFormatPr defaultRowHeight="13.5"/>
  <cols>
    <col min="1" max="1" width="3.5" customWidth="1"/>
    <col min="2" max="3" width="19.625" style="9" customWidth="1"/>
    <col min="4" max="4" width="9.5" style="9" customWidth="1"/>
    <col min="5" max="5" width="16.25" bestFit="1" customWidth="1"/>
    <col min="6" max="6" width="3.875" customWidth="1"/>
    <col min="7" max="7" width="15.125" bestFit="1" customWidth="1"/>
    <col min="8" max="8" width="3.5" customWidth="1"/>
    <col min="9" max="9" width="22.875" customWidth="1"/>
    <col min="10" max="10" width="16.25" customWidth="1"/>
    <col min="11" max="11" width="3" customWidth="1"/>
    <col min="12" max="12" width="25.625" customWidth="1"/>
  </cols>
  <sheetData>
    <row r="2" spans="2:20" ht="14.25">
      <c r="B2" s="28" t="s">
        <v>76</v>
      </c>
      <c r="C2" s="29"/>
      <c r="D2" s="29"/>
      <c r="E2" s="29"/>
      <c r="F2" s="14"/>
      <c r="G2" s="14"/>
      <c r="H2" s="14"/>
    </row>
    <row r="4" spans="2:20">
      <c r="B4" s="8" t="s">
        <v>72</v>
      </c>
      <c r="C4" s="15"/>
      <c r="E4" s="8" t="s">
        <v>51</v>
      </c>
      <c r="G4" s="9" t="s">
        <v>35</v>
      </c>
      <c r="I4" t="s">
        <v>59</v>
      </c>
    </row>
    <row r="5" spans="2:20">
      <c r="B5" s="10" t="s">
        <v>74</v>
      </c>
      <c r="C5" s="10" t="s">
        <v>77</v>
      </c>
      <c r="E5" s="6" t="s">
        <v>33</v>
      </c>
      <c r="G5" s="10">
        <v>9.9700000000000006</v>
      </c>
      <c r="I5" s="10" t="s">
        <v>61</v>
      </c>
      <c r="J5" s="10">
        <v>1</v>
      </c>
      <c r="S5" s="1"/>
      <c r="T5" s="2"/>
    </row>
    <row r="6" spans="2:20">
      <c r="B6" s="13" t="s">
        <v>75</v>
      </c>
      <c r="C6" s="13" t="s">
        <v>78</v>
      </c>
      <c r="E6" s="6">
        <v>1951</v>
      </c>
      <c r="H6" s="4"/>
      <c r="I6" s="10" t="s">
        <v>80</v>
      </c>
      <c r="J6" s="16">
        <v>0.9</v>
      </c>
    </row>
    <row r="7" spans="2:20">
      <c r="E7" s="6">
        <v>1952</v>
      </c>
      <c r="G7" s="9" t="s">
        <v>36</v>
      </c>
      <c r="H7" s="5"/>
      <c r="I7" s="10" t="s">
        <v>81</v>
      </c>
      <c r="J7" s="16">
        <v>0.95</v>
      </c>
    </row>
    <row r="8" spans="2:20">
      <c r="E8" s="6">
        <v>1953</v>
      </c>
      <c r="G8" s="10">
        <v>2.58E-2</v>
      </c>
      <c r="H8" s="5"/>
      <c r="I8" s="10" t="s">
        <v>83</v>
      </c>
      <c r="J8" s="16">
        <v>0.9</v>
      </c>
    </row>
    <row r="9" spans="2:20">
      <c r="E9" s="6">
        <v>1954</v>
      </c>
      <c r="H9" s="5"/>
      <c r="I9" s="10" t="s">
        <v>84</v>
      </c>
      <c r="J9" s="16">
        <v>0.95</v>
      </c>
    </row>
    <row r="10" spans="2:20">
      <c r="E10" s="6">
        <v>1955</v>
      </c>
      <c r="H10" s="5"/>
    </row>
    <row r="11" spans="2:20">
      <c r="E11" s="6">
        <v>1956</v>
      </c>
      <c r="H11" s="5"/>
    </row>
    <row r="12" spans="2:20">
      <c r="E12" s="6">
        <v>1957</v>
      </c>
      <c r="H12" s="5"/>
    </row>
    <row r="13" spans="2:20">
      <c r="E13" s="6">
        <v>1958</v>
      </c>
      <c r="H13" s="5"/>
    </row>
    <row r="14" spans="2:20">
      <c r="E14" s="6">
        <v>1959</v>
      </c>
      <c r="H14" s="5"/>
      <c r="I14" s="3"/>
    </row>
    <row r="15" spans="2:20">
      <c r="E15" s="6">
        <v>1960</v>
      </c>
      <c r="H15" s="5"/>
    </row>
    <row r="16" spans="2:20">
      <c r="E16" s="6">
        <v>1961</v>
      </c>
      <c r="H16" s="5"/>
    </row>
    <row r="17" spans="5:8">
      <c r="E17" s="6">
        <v>1962</v>
      </c>
      <c r="H17" s="5"/>
    </row>
    <row r="18" spans="5:8">
      <c r="E18" s="6">
        <v>1963</v>
      </c>
      <c r="H18" s="5"/>
    </row>
    <row r="19" spans="5:8">
      <c r="E19" s="6">
        <v>1964</v>
      </c>
      <c r="H19" s="5"/>
    </row>
    <row r="20" spans="5:8">
      <c r="E20" s="6">
        <v>1965</v>
      </c>
      <c r="H20" s="5"/>
    </row>
    <row r="21" spans="5:8">
      <c r="E21" s="6">
        <v>1966</v>
      </c>
      <c r="H21" s="5"/>
    </row>
    <row r="22" spans="5:8">
      <c r="E22" s="6">
        <v>1967</v>
      </c>
      <c r="H22" s="5"/>
    </row>
    <row r="23" spans="5:8">
      <c r="E23" s="6">
        <v>1968</v>
      </c>
      <c r="H23" s="5"/>
    </row>
    <row r="24" spans="5:8">
      <c r="E24" s="6">
        <v>1969</v>
      </c>
      <c r="H24" s="5"/>
    </row>
    <row r="25" spans="5:8">
      <c r="E25" s="6">
        <v>1970</v>
      </c>
      <c r="H25" s="5"/>
    </row>
    <row r="26" spans="5:8">
      <c r="E26" s="6">
        <v>1971</v>
      </c>
      <c r="H26" s="5"/>
    </row>
    <row r="27" spans="5:8">
      <c r="E27" s="6">
        <v>1972</v>
      </c>
      <c r="H27" s="5"/>
    </row>
    <row r="28" spans="5:8">
      <c r="E28" s="6">
        <v>1973</v>
      </c>
      <c r="H28" s="5"/>
    </row>
    <row r="29" spans="5:8">
      <c r="E29" s="6">
        <v>1974</v>
      </c>
      <c r="H29" s="5"/>
    </row>
    <row r="30" spans="5:8">
      <c r="E30" s="6">
        <v>1975</v>
      </c>
      <c r="H30" s="5"/>
    </row>
    <row r="31" spans="5:8">
      <c r="E31" s="6">
        <v>1976</v>
      </c>
      <c r="H31" s="5"/>
    </row>
    <row r="32" spans="5:8">
      <c r="E32" s="6">
        <v>1977</v>
      </c>
      <c r="H32" s="5"/>
    </row>
    <row r="33" spans="5:8">
      <c r="E33" s="6">
        <v>1978</v>
      </c>
      <c r="H33" s="5"/>
    </row>
    <row r="34" spans="5:8">
      <c r="E34" s="6">
        <v>1979</v>
      </c>
      <c r="H34" s="5"/>
    </row>
    <row r="35" spans="5:8">
      <c r="E35" s="6">
        <v>1980</v>
      </c>
      <c r="H35" s="5"/>
    </row>
    <row r="36" spans="5:8">
      <c r="E36" s="6">
        <v>1981</v>
      </c>
      <c r="H36" s="5"/>
    </row>
    <row r="37" spans="5:8">
      <c r="E37" s="6">
        <v>1982</v>
      </c>
      <c r="H37" s="5"/>
    </row>
    <row r="38" spans="5:8">
      <c r="E38" s="6">
        <v>1983</v>
      </c>
      <c r="H38" s="5"/>
    </row>
    <row r="39" spans="5:8">
      <c r="E39" s="6">
        <v>1984</v>
      </c>
      <c r="H39" s="5"/>
    </row>
    <row r="40" spans="5:8">
      <c r="E40" s="6">
        <v>1985</v>
      </c>
      <c r="H40" s="5"/>
    </row>
    <row r="41" spans="5:8">
      <c r="E41" s="6">
        <v>1986</v>
      </c>
      <c r="H41" s="5"/>
    </row>
    <row r="42" spans="5:8">
      <c r="E42" s="6">
        <v>1987</v>
      </c>
      <c r="H42" s="5"/>
    </row>
    <row r="43" spans="5:8">
      <c r="E43" s="6">
        <v>1988</v>
      </c>
      <c r="H43" s="5"/>
    </row>
    <row r="44" spans="5:8">
      <c r="E44" s="6">
        <v>1989</v>
      </c>
    </row>
    <row r="45" spans="5:8">
      <c r="E45" s="6">
        <v>1990</v>
      </c>
    </row>
    <row r="46" spans="5:8">
      <c r="E46" s="6">
        <v>1991</v>
      </c>
    </row>
    <row r="47" spans="5:8">
      <c r="E47" s="6">
        <v>1992</v>
      </c>
    </row>
    <row r="48" spans="5:8">
      <c r="E48" s="6">
        <v>1993</v>
      </c>
    </row>
    <row r="49" spans="5:5">
      <c r="E49" s="6">
        <v>1994</v>
      </c>
    </row>
    <row r="50" spans="5:5">
      <c r="E50" s="6">
        <v>1995</v>
      </c>
    </row>
    <row r="51" spans="5:5">
      <c r="E51" s="6">
        <v>1996</v>
      </c>
    </row>
    <row r="52" spans="5:5">
      <c r="E52" s="6">
        <v>1997</v>
      </c>
    </row>
    <row r="53" spans="5:5">
      <c r="E53" s="6">
        <v>1998</v>
      </c>
    </row>
    <row r="54" spans="5:5">
      <c r="E54" s="6">
        <v>1999</v>
      </c>
    </row>
    <row r="55" spans="5:5">
      <c r="E55" s="6">
        <v>2000</v>
      </c>
    </row>
    <row r="56" spans="5:5">
      <c r="E56" s="6">
        <v>2001</v>
      </c>
    </row>
    <row r="57" spans="5:5">
      <c r="E57" s="6">
        <v>2002</v>
      </c>
    </row>
    <row r="58" spans="5:5">
      <c r="E58" s="6">
        <v>2003</v>
      </c>
    </row>
    <row r="59" spans="5:5">
      <c r="E59" s="6">
        <v>2004</v>
      </c>
    </row>
    <row r="60" spans="5:5">
      <c r="E60" s="6">
        <v>2005</v>
      </c>
    </row>
    <row r="61" spans="5:5">
      <c r="E61" s="6">
        <v>2006</v>
      </c>
    </row>
    <row r="62" spans="5:5">
      <c r="E62" s="6">
        <v>2007</v>
      </c>
    </row>
    <row r="63" spans="5:5">
      <c r="E63" s="6">
        <v>2008</v>
      </c>
    </row>
    <row r="64" spans="5:5">
      <c r="E64" s="6">
        <v>2009</v>
      </c>
    </row>
    <row r="65" spans="5:5">
      <c r="E65" s="6">
        <v>2010</v>
      </c>
    </row>
    <row r="66" spans="5:5">
      <c r="E66" s="6">
        <v>2011</v>
      </c>
    </row>
    <row r="67" spans="5:5">
      <c r="E67" s="6">
        <v>2012</v>
      </c>
    </row>
    <row r="68" spans="5:5">
      <c r="E68" s="6">
        <v>2013</v>
      </c>
    </row>
    <row r="69" spans="5:5">
      <c r="E69" s="6">
        <v>2014</v>
      </c>
    </row>
    <row r="70" spans="5:5">
      <c r="E70" s="6">
        <v>2015</v>
      </c>
    </row>
    <row r="71" spans="5:5">
      <c r="E71" s="6">
        <v>2016</v>
      </c>
    </row>
    <row r="72" spans="5:5">
      <c r="E72" s="7">
        <v>2017</v>
      </c>
    </row>
    <row r="73" spans="5:5">
      <c r="E73" s="7">
        <v>2018</v>
      </c>
    </row>
    <row r="74" spans="5:5">
      <c r="E74" s="7">
        <v>2019</v>
      </c>
    </row>
    <row r="75" spans="5:5">
      <c r="E75" s="7">
        <v>2020</v>
      </c>
    </row>
  </sheetData>
  <mergeCells count="1">
    <mergeCell ref="B2:E2"/>
  </mergeCells>
  <phoneticPr fontId="1"/>
  <pageMargins left="0.7" right="0.7" top="0.75" bottom="0.75" header="0.3" footer="0.3"/>
  <pageSetup paperSize="8"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既存設備</vt:lpstr>
      <vt:lpstr>導入予定設備</vt:lpstr>
      <vt:lpstr>&lt;コンデンシング&gt;マスタ</vt:lpstr>
      <vt:lpstr>'&lt;コンデンシング&gt;マスタ'!Print_Area</vt:lpstr>
      <vt:lpstr>既存設備!Print_Area</vt:lpstr>
      <vt:lpstr>導入予定設備!Print_Area</vt:lpstr>
      <vt:lpstr>既存設備!Print_Titles</vt:lpstr>
      <vt:lpstr>導入予定設備!Print_Titles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2017-05-18T09:31:31Z</dcterms:created>
  <dcterms:modified xsi:type="dcterms:W3CDTF">2019-05-14T05:49:07Z</dcterms:modified>
</cp:coreProperties>
</file>