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0" windowWidth="23715" windowHeight="12765"/>
  </bookViews>
  <sheets>
    <sheet name="（別添2）支出計画書" sheetId="7" r:id="rId1"/>
    <sheet name="（別添2-1）人件費単価計算書" sheetId="8" r:id="rId2"/>
    <sheet name="（別添2-2）人件費計算根拠" sheetId="6" r:id="rId3"/>
    <sheet name="健保等級単価一覧表" sheetId="9" state="hidden" r:id="rId4"/>
    <sheet name="プルダウン" sheetId="5" state="hidden" r:id="rId5"/>
  </sheets>
  <definedNames>
    <definedName name="_xlnm._FilterDatabase" localSheetId="0" hidden="1">'（別添2）支出計画書'!$B$14:$O$14</definedName>
    <definedName name="_xlnm.Print_Area" localSheetId="0">'（別添2）支出計画書'!$B$3:$I$110</definedName>
    <definedName name="_xlnm.Print_Area" localSheetId="1">'（別添2-1）人件費単価計算書'!$B$2:$H$76</definedName>
    <definedName name="_xlnm.Print_Area" localSheetId="2">'（別添2-2）人件費計算根拠'!$B$4:$J$163</definedName>
    <definedName name="_xlnm.Print_Titles" localSheetId="0">'（別添2）支出計画書'!$14:$14</definedName>
    <definedName name="_xlnm.Print_Titles" localSheetId="2">'（別添2-2）人件費計算根拠'!$7:$7</definedName>
  </definedNames>
  <calcPr calcId="145621"/>
</workbook>
</file>

<file path=xl/calcChain.xml><?xml version="1.0" encoding="utf-8"?>
<calcChain xmlns="http://schemas.openxmlformats.org/spreadsheetml/2006/main">
  <c r="G162" i="5" l="1"/>
  <c r="G163" i="5"/>
  <c r="G164" i="5"/>
  <c r="G165" i="5"/>
  <c r="G166" i="5"/>
  <c r="G167" i="5"/>
  <c r="G168" i="5"/>
  <c r="G169" i="5"/>
  <c r="G170" i="5"/>
  <c r="G171" i="5"/>
  <c r="G172" i="5"/>
  <c r="G173" i="5"/>
  <c r="G174" i="5"/>
  <c r="G175" i="5"/>
  <c r="G176" i="5"/>
  <c r="G161" i="5"/>
  <c r="G159" i="5"/>
  <c r="G145" i="5"/>
  <c r="G146" i="5"/>
  <c r="G147" i="5"/>
  <c r="G148" i="5"/>
  <c r="G149" i="5"/>
  <c r="G150" i="5"/>
  <c r="G151" i="5"/>
  <c r="G152" i="5"/>
  <c r="G153" i="5"/>
  <c r="G154" i="5"/>
  <c r="G155" i="5"/>
  <c r="G156" i="5"/>
  <c r="G157" i="5"/>
  <c r="G158" i="5"/>
  <c r="G144" i="5"/>
  <c r="G142" i="5"/>
  <c r="G128" i="5"/>
  <c r="G129" i="5"/>
  <c r="G130" i="5"/>
  <c r="G131" i="5"/>
  <c r="G132" i="5"/>
  <c r="G133" i="5"/>
  <c r="G134" i="5"/>
  <c r="G135" i="5"/>
  <c r="G136" i="5"/>
  <c r="G137" i="5"/>
  <c r="G138" i="5"/>
  <c r="G139" i="5"/>
  <c r="G140" i="5"/>
  <c r="G141" i="5"/>
  <c r="G127" i="5"/>
  <c r="G111" i="5"/>
  <c r="G112" i="5"/>
  <c r="G113" i="5"/>
  <c r="G114" i="5"/>
  <c r="G115" i="5"/>
  <c r="G116" i="5"/>
  <c r="G117" i="5"/>
  <c r="G118" i="5"/>
  <c r="G119" i="5"/>
  <c r="G120" i="5"/>
  <c r="G121" i="5"/>
  <c r="G122" i="5"/>
  <c r="G123" i="5"/>
  <c r="G124" i="5"/>
  <c r="G125" i="5"/>
  <c r="G110" i="5"/>
  <c r="G94" i="5"/>
  <c r="G95" i="5"/>
  <c r="G96" i="5"/>
  <c r="G97" i="5"/>
  <c r="G98" i="5"/>
  <c r="G99" i="5"/>
  <c r="G100" i="5"/>
  <c r="G101" i="5"/>
  <c r="G102" i="5"/>
  <c r="G103" i="5"/>
  <c r="G104" i="5"/>
  <c r="G105" i="5"/>
  <c r="G106" i="5"/>
  <c r="G107" i="5"/>
  <c r="G108" i="5"/>
  <c r="G93" i="5"/>
  <c r="G91" i="5"/>
  <c r="G77" i="5"/>
  <c r="G78" i="5"/>
  <c r="G79" i="5"/>
  <c r="G80" i="5"/>
  <c r="G81" i="5"/>
  <c r="G82" i="5"/>
  <c r="G83" i="5"/>
  <c r="G84" i="5"/>
  <c r="G85" i="5"/>
  <c r="G86" i="5"/>
  <c r="G87" i="5"/>
  <c r="G88" i="5"/>
  <c r="G89" i="5"/>
  <c r="G90" i="5"/>
  <c r="G76" i="5"/>
  <c r="G55" i="5"/>
  <c r="G59" i="5"/>
  <c r="I15" i="7" l="1"/>
  <c r="J174" i="7"/>
  <c r="J173" i="7"/>
  <c r="J172" i="7"/>
  <c r="J171" i="7"/>
  <c r="J170" i="7"/>
  <c r="J169" i="7"/>
  <c r="J168" i="7"/>
  <c r="J167" i="7"/>
  <c r="J166" i="7"/>
  <c r="J165" i="7"/>
  <c r="J164" i="7"/>
  <c r="J163" i="7"/>
  <c r="J162" i="7"/>
  <c r="J161" i="7"/>
  <c r="J160" i="7"/>
  <c r="J158" i="7"/>
  <c r="J157" i="7"/>
  <c r="J156" i="7"/>
  <c r="J155" i="7"/>
  <c r="J154" i="7"/>
  <c r="J153" i="7"/>
  <c r="J152" i="7"/>
  <c r="J151" i="7"/>
  <c r="J150" i="7"/>
  <c r="J149" i="7"/>
  <c r="J148" i="7"/>
  <c r="J147" i="7"/>
  <c r="J146" i="7"/>
  <c r="J145" i="7"/>
  <c r="J144" i="7"/>
  <c r="J142" i="7"/>
  <c r="J141" i="7"/>
  <c r="J140" i="7"/>
  <c r="J139" i="7"/>
  <c r="J138" i="7"/>
  <c r="J137" i="7"/>
  <c r="J136" i="7"/>
  <c r="J135" i="7"/>
  <c r="J134" i="7"/>
  <c r="J133" i="7"/>
  <c r="J132" i="7"/>
  <c r="J131" i="7"/>
  <c r="J130" i="7"/>
  <c r="J129" i="7"/>
  <c r="J128" i="7"/>
  <c r="J126" i="7"/>
  <c r="J125" i="7"/>
  <c r="J124" i="7"/>
  <c r="J123" i="7"/>
  <c r="J122" i="7"/>
  <c r="J121" i="7"/>
  <c r="J120" i="7"/>
  <c r="J119" i="7"/>
  <c r="J118" i="7"/>
  <c r="J117" i="7"/>
  <c r="J116" i="7"/>
  <c r="J115" i="7"/>
  <c r="J114" i="7"/>
  <c r="J113" i="7"/>
  <c r="J112" i="7"/>
  <c r="J110" i="7"/>
  <c r="J109" i="7"/>
  <c r="J108" i="7"/>
  <c r="J107" i="7"/>
  <c r="J106" i="7"/>
  <c r="J105" i="7"/>
  <c r="J104" i="7"/>
  <c r="J103" i="7"/>
  <c r="J102" i="7"/>
  <c r="J101" i="7"/>
  <c r="J100" i="7"/>
  <c r="J99" i="7"/>
  <c r="J98" i="7"/>
  <c r="J97" i="7"/>
  <c r="J96" i="7"/>
  <c r="J94" i="7"/>
  <c r="J93" i="7"/>
  <c r="J92" i="7"/>
  <c r="J91" i="7"/>
  <c r="J90" i="7"/>
  <c r="J89" i="7"/>
  <c r="J88" i="7"/>
  <c r="J87" i="7"/>
  <c r="J86" i="7"/>
  <c r="J85" i="7"/>
  <c r="J84" i="7"/>
  <c r="J83" i="7"/>
  <c r="J82" i="7"/>
  <c r="J81" i="7"/>
  <c r="J80" i="7"/>
  <c r="J78" i="7"/>
  <c r="J77" i="7"/>
  <c r="J76" i="7"/>
  <c r="J75" i="7"/>
  <c r="J74" i="7"/>
  <c r="J73" i="7"/>
  <c r="J72" i="7"/>
  <c r="J71" i="7"/>
  <c r="J70" i="7"/>
  <c r="J69" i="7"/>
  <c r="J68" i="7"/>
  <c r="J67" i="7"/>
  <c r="J66" i="7"/>
  <c r="J65" i="7"/>
  <c r="J64" i="7"/>
  <c r="J62" i="7"/>
  <c r="J61" i="7"/>
  <c r="J60" i="7"/>
  <c r="J59" i="7"/>
  <c r="J58" i="7"/>
  <c r="J57" i="7"/>
  <c r="J56" i="7"/>
  <c r="J55" i="7"/>
  <c r="J54" i="7"/>
  <c r="J53" i="7"/>
  <c r="J52" i="7"/>
  <c r="J51" i="7"/>
  <c r="J50" i="7"/>
  <c r="J49" i="7"/>
  <c r="J48" i="7"/>
  <c r="J46" i="7"/>
  <c r="J45" i="7"/>
  <c r="J44" i="7"/>
  <c r="J43" i="7"/>
  <c r="J42" i="7"/>
  <c r="J41" i="7"/>
  <c r="J40" i="7"/>
  <c r="J39" i="7"/>
  <c r="J38" i="7"/>
  <c r="J37" i="7"/>
  <c r="J36" i="7"/>
  <c r="J35" i="7"/>
  <c r="J34" i="7"/>
  <c r="J33" i="7"/>
  <c r="J32" i="7"/>
  <c r="J17" i="7"/>
  <c r="J18" i="7"/>
  <c r="J19" i="7"/>
  <c r="J20" i="7"/>
  <c r="J21" i="7"/>
  <c r="J22" i="7"/>
  <c r="J23" i="7"/>
  <c r="J24" i="7"/>
  <c r="J25" i="7"/>
  <c r="J26" i="7"/>
  <c r="J27" i="7"/>
  <c r="J28" i="7"/>
  <c r="J29" i="7"/>
  <c r="J30" i="7"/>
  <c r="C86" i="6" l="1"/>
  <c r="C190" i="6"/>
  <c r="C242" i="6"/>
  <c r="E20" i="8" l="1"/>
  <c r="I10" i="7" l="1"/>
  <c r="H24" i="6" l="1"/>
  <c r="C60" i="6" l="1"/>
  <c r="I8" i="7" l="1"/>
  <c r="E61" i="8" l="1"/>
  <c r="E62" i="8"/>
  <c r="E63" i="8"/>
  <c r="D44" i="8"/>
  <c r="E44" i="8"/>
  <c r="D45" i="8"/>
  <c r="E45" i="8"/>
  <c r="D46" i="8"/>
  <c r="E46" i="8"/>
  <c r="E21" i="8"/>
  <c r="E22" i="8"/>
  <c r="E23" i="8"/>
  <c r="E24" i="8"/>
  <c r="E25" i="8"/>
  <c r="E26" i="8"/>
  <c r="E27" i="8"/>
  <c r="E28" i="8"/>
  <c r="E29" i="8"/>
  <c r="C216" i="6" l="1"/>
  <c r="C164" i="6"/>
  <c r="C138" i="6"/>
  <c r="C112" i="6"/>
  <c r="H267" i="6"/>
  <c r="J267" i="6" s="1"/>
  <c r="H266" i="6"/>
  <c r="J266" i="6" s="1"/>
  <c r="H265" i="6"/>
  <c r="J265" i="6" s="1"/>
  <c r="H264" i="6"/>
  <c r="J264" i="6" s="1"/>
  <c r="H263" i="6"/>
  <c r="J263" i="6" s="1"/>
  <c r="H262" i="6"/>
  <c r="J262" i="6" s="1"/>
  <c r="H261" i="6"/>
  <c r="J261" i="6" s="1"/>
  <c r="H260" i="6"/>
  <c r="J260" i="6" s="1"/>
  <c r="H259" i="6"/>
  <c r="J259" i="6" s="1"/>
  <c r="H258" i="6"/>
  <c r="J258" i="6" s="1"/>
  <c r="H257" i="6"/>
  <c r="J257" i="6" s="1"/>
  <c r="H256" i="6"/>
  <c r="J256" i="6" s="1"/>
  <c r="H255" i="6"/>
  <c r="J255" i="6" s="1"/>
  <c r="H254" i="6"/>
  <c r="J254" i="6" s="1"/>
  <c r="H253" i="6"/>
  <c r="J253" i="6" s="1"/>
  <c r="H252" i="6"/>
  <c r="J252" i="6" s="1"/>
  <c r="H251" i="6"/>
  <c r="J251" i="6" s="1"/>
  <c r="H250" i="6"/>
  <c r="J250" i="6" s="1"/>
  <c r="H249" i="6"/>
  <c r="J249" i="6" s="1"/>
  <c r="H248" i="6"/>
  <c r="J248" i="6" s="1"/>
  <c r="H247" i="6"/>
  <c r="J247" i="6" s="1"/>
  <c r="H246" i="6"/>
  <c r="J246" i="6" s="1"/>
  <c r="H245" i="6"/>
  <c r="J245" i="6" s="1"/>
  <c r="H244" i="6"/>
  <c r="J244" i="6" s="1"/>
  <c r="H243" i="6"/>
  <c r="J243" i="6" s="1"/>
  <c r="H241" i="6"/>
  <c r="J241" i="6" s="1"/>
  <c r="H240" i="6"/>
  <c r="J240" i="6" s="1"/>
  <c r="H239" i="6"/>
  <c r="J239" i="6" s="1"/>
  <c r="H238" i="6"/>
  <c r="J238" i="6" s="1"/>
  <c r="H237" i="6"/>
  <c r="J237" i="6" s="1"/>
  <c r="H236" i="6"/>
  <c r="J236" i="6" s="1"/>
  <c r="H235" i="6"/>
  <c r="J235" i="6" s="1"/>
  <c r="H234" i="6"/>
  <c r="J234" i="6" s="1"/>
  <c r="H233" i="6"/>
  <c r="J233" i="6" s="1"/>
  <c r="H232" i="6"/>
  <c r="J232" i="6" s="1"/>
  <c r="H231" i="6"/>
  <c r="J231" i="6" s="1"/>
  <c r="H230" i="6"/>
  <c r="J230" i="6" s="1"/>
  <c r="H229" i="6"/>
  <c r="J229" i="6" s="1"/>
  <c r="H228" i="6"/>
  <c r="J228" i="6" s="1"/>
  <c r="H227" i="6"/>
  <c r="J227" i="6" s="1"/>
  <c r="H226" i="6"/>
  <c r="J226" i="6" s="1"/>
  <c r="H225" i="6"/>
  <c r="J225" i="6" s="1"/>
  <c r="H224" i="6"/>
  <c r="J224" i="6" s="1"/>
  <c r="H223" i="6"/>
  <c r="J223" i="6" s="1"/>
  <c r="H222" i="6"/>
  <c r="J222" i="6" s="1"/>
  <c r="H221" i="6"/>
  <c r="J221" i="6" s="1"/>
  <c r="H220" i="6"/>
  <c r="J220" i="6" s="1"/>
  <c r="H219" i="6"/>
  <c r="J219" i="6" s="1"/>
  <c r="H218" i="6"/>
  <c r="J218" i="6" s="1"/>
  <c r="H217" i="6"/>
  <c r="J217" i="6" s="1"/>
  <c r="H215" i="6"/>
  <c r="J215" i="6" s="1"/>
  <c r="H214" i="6"/>
  <c r="J214" i="6" s="1"/>
  <c r="H213" i="6"/>
  <c r="J213" i="6" s="1"/>
  <c r="H212" i="6"/>
  <c r="J212" i="6" s="1"/>
  <c r="H211" i="6"/>
  <c r="J211" i="6" s="1"/>
  <c r="H210" i="6"/>
  <c r="J210" i="6" s="1"/>
  <c r="H209" i="6"/>
  <c r="J209" i="6" s="1"/>
  <c r="H208" i="6"/>
  <c r="J208" i="6" s="1"/>
  <c r="H207" i="6"/>
  <c r="J207" i="6" s="1"/>
  <c r="H206" i="6"/>
  <c r="J206" i="6" s="1"/>
  <c r="H205" i="6"/>
  <c r="J205" i="6" s="1"/>
  <c r="H204" i="6"/>
  <c r="J204" i="6" s="1"/>
  <c r="H203" i="6"/>
  <c r="J203" i="6" s="1"/>
  <c r="H202" i="6"/>
  <c r="J202" i="6" s="1"/>
  <c r="H201" i="6"/>
  <c r="J201" i="6" s="1"/>
  <c r="H200" i="6"/>
  <c r="J200" i="6" s="1"/>
  <c r="H199" i="6"/>
  <c r="J199" i="6" s="1"/>
  <c r="H198" i="6"/>
  <c r="J198" i="6" s="1"/>
  <c r="H197" i="6"/>
  <c r="J197" i="6" s="1"/>
  <c r="H196" i="6"/>
  <c r="J196" i="6" s="1"/>
  <c r="H195" i="6"/>
  <c r="J195" i="6" s="1"/>
  <c r="H194" i="6"/>
  <c r="J194" i="6" s="1"/>
  <c r="H193" i="6"/>
  <c r="J193" i="6" s="1"/>
  <c r="H192" i="6"/>
  <c r="J192" i="6" s="1"/>
  <c r="H191" i="6"/>
  <c r="J191" i="6" s="1"/>
  <c r="H189" i="6"/>
  <c r="J189" i="6" s="1"/>
  <c r="H188" i="6"/>
  <c r="J188" i="6" s="1"/>
  <c r="H187" i="6"/>
  <c r="J187" i="6" s="1"/>
  <c r="H186" i="6"/>
  <c r="J186" i="6" s="1"/>
  <c r="H185" i="6"/>
  <c r="J185" i="6" s="1"/>
  <c r="H184" i="6"/>
  <c r="J184" i="6" s="1"/>
  <c r="H183" i="6"/>
  <c r="J183" i="6" s="1"/>
  <c r="H182" i="6"/>
  <c r="J182" i="6" s="1"/>
  <c r="H181" i="6"/>
  <c r="J181" i="6" s="1"/>
  <c r="H180" i="6"/>
  <c r="J180" i="6" s="1"/>
  <c r="H179" i="6"/>
  <c r="J179" i="6" s="1"/>
  <c r="H178" i="6"/>
  <c r="J178" i="6" s="1"/>
  <c r="H177" i="6"/>
  <c r="J177" i="6" s="1"/>
  <c r="H176" i="6"/>
  <c r="J176" i="6" s="1"/>
  <c r="H175" i="6"/>
  <c r="J175" i="6" s="1"/>
  <c r="H174" i="6"/>
  <c r="J174" i="6" s="1"/>
  <c r="H173" i="6"/>
  <c r="J173" i="6" s="1"/>
  <c r="H172" i="6"/>
  <c r="J172" i="6" s="1"/>
  <c r="H171" i="6"/>
  <c r="J171" i="6" s="1"/>
  <c r="H170" i="6"/>
  <c r="J170" i="6" s="1"/>
  <c r="H169" i="6"/>
  <c r="J169" i="6" s="1"/>
  <c r="H168" i="6"/>
  <c r="J168" i="6" s="1"/>
  <c r="H167" i="6"/>
  <c r="J167" i="6" s="1"/>
  <c r="H166" i="6"/>
  <c r="J166" i="6" s="1"/>
  <c r="H165" i="6"/>
  <c r="J165" i="6" s="1"/>
  <c r="H163" i="6"/>
  <c r="J163" i="6" s="1"/>
  <c r="H162" i="6"/>
  <c r="J162" i="6" s="1"/>
  <c r="H161" i="6"/>
  <c r="J161" i="6" s="1"/>
  <c r="H160" i="6"/>
  <c r="J160" i="6" s="1"/>
  <c r="H159" i="6"/>
  <c r="J159" i="6" s="1"/>
  <c r="H158" i="6"/>
  <c r="J158" i="6" s="1"/>
  <c r="H157" i="6"/>
  <c r="J157" i="6" s="1"/>
  <c r="H156" i="6"/>
  <c r="J156" i="6" s="1"/>
  <c r="H155" i="6"/>
  <c r="J155" i="6" s="1"/>
  <c r="H154" i="6"/>
  <c r="J154" i="6" s="1"/>
  <c r="H153" i="6"/>
  <c r="J153" i="6" s="1"/>
  <c r="H152" i="6"/>
  <c r="J152" i="6" s="1"/>
  <c r="H151" i="6"/>
  <c r="J151" i="6" s="1"/>
  <c r="H150" i="6"/>
  <c r="J150" i="6" s="1"/>
  <c r="H149" i="6"/>
  <c r="J149" i="6" s="1"/>
  <c r="H148" i="6"/>
  <c r="J148" i="6" s="1"/>
  <c r="H147" i="6"/>
  <c r="J147" i="6" s="1"/>
  <c r="H146" i="6"/>
  <c r="J146" i="6" s="1"/>
  <c r="H145" i="6"/>
  <c r="J145" i="6" s="1"/>
  <c r="H144" i="6"/>
  <c r="J144" i="6" s="1"/>
  <c r="H143" i="6"/>
  <c r="J143" i="6" s="1"/>
  <c r="H142" i="6"/>
  <c r="J142" i="6" s="1"/>
  <c r="H141" i="6"/>
  <c r="J141" i="6" s="1"/>
  <c r="H140" i="6"/>
  <c r="J140" i="6" s="1"/>
  <c r="H139" i="6"/>
  <c r="J139" i="6" s="1"/>
  <c r="H137" i="6"/>
  <c r="J137" i="6" s="1"/>
  <c r="H136" i="6"/>
  <c r="J136" i="6" s="1"/>
  <c r="H135" i="6"/>
  <c r="J135" i="6" s="1"/>
  <c r="H134" i="6"/>
  <c r="J134" i="6" s="1"/>
  <c r="H133" i="6"/>
  <c r="J133" i="6" s="1"/>
  <c r="H132" i="6"/>
  <c r="J132" i="6" s="1"/>
  <c r="H131" i="6"/>
  <c r="J131" i="6" s="1"/>
  <c r="H130" i="6"/>
  <c r="J130" i="6" s="1"/>
  <c r="H129" i="6"/>
  <c r="J129" i="6" s="1"/>
  <c r="H128" i="6"/>
  <c r="J128" i="6" s="1"/>
  <c r="H127" i="6"/>
  <c r="J127" i="6" s="1"/>
  <c r="H126" i="6"/>
  <c r="J126" i="6" s="1"/>
  <c r="H125" i="6"/>
  <c r="J125" i="6" s="1"/>
  <c r="H124" i="6"/>
  <c r="J124" i="6" s="1"/>
  <c r="H123" i="6"/>
  <c r="J123" i="6" s="1"/>
  <c r="H122" i="6"/>
  <c r="J122" i="6" s="1"/>
  <c r="H121" i="6"/>
  <c r="J121" i="6" s="1"/>
  <c r="H120" i="6"/>
  <c r="J120" i="6" s="1"/>
  <c r="H119" i="6"/>
  <c r="J119" i="6" s="1"/>
  <c r="H118" i="6"/>
  <c r="J118" i="6" s="1"/>
  <c r="H117" i="6"/>
  <c r="J117" i="6" s="1"/>
  <c r="H116" i="6"/>
  <c r="J116" i="6" s="1"/>
  <c r="H115" i="6"/>
  <c r="J115" i="6" s="1"/>
  <c r="H114" i="6"/>
  <c r="J114" i="6" s="1"/>
  <c r="H113" i="6"/>
  <c r="J113" i="6" s="1"/>
  <c r="H111" i="6"/>
  <c r="J111" i="6" s="1"/>
  <c r="H110" i="6"/>
  <c r="J110" i="6" s="1"/>
  <c r="H109" i="6"/>
  <c r="J109" i="6" s="1"/>
  <c r="H108" i="6"/>
  <c r="J108" i="6" s="1"/>
  <c r="H107" i="6"/>
  <c r="J107" i="6" s="1"/>
  <c r="H106" i="6"/>
  <c r="J106" i="6" s="1"/>
  <c r="H105" i="6"/>
  <c r="J105" i="6" s="1"/>
  <c r="H104" i="6"/>
  <c r="J104" i="6" s="1"/>
  <c r="H103" i="6"/>
  <c r="J103" i="6" s="1"/>
  <c r="H102" i="6"/>
  <c r="J102" i="6" s="1"/>
  <c r="H101" i="6"/>
  <c r="J101" i="6" s="1"/>
  <c r="H100" i="6"/>
  <c r="J100" i="6" s="1"/>
  <c r="H99" i="6"/>
  <c r="J99" i="6" s="1"/>
  <c r="H98" i="6"/>
  <c r="J98" i="6" s="1"/>
  <c r="H97" i="6"/>
  <c r="J97" i="6" s="1"/>
  <c r="H96" i="6"/>
  <c r="J96" i="6" s="1"/>
  <c r="H95" i="6"/>
  <c r="J95" i="6" s="1"/>
  <c r="H94" i="6"/>
  <c r="J94" i="6" s="1"/>
  <c r="H93" i="6"/>
  <c r="J93" i="6" s="1"/>
  <c r="H92" i="6"/>
  <c r="J92" i="6" s="1"/>
  <c r="H91" i="6"/>
  <c r="J91" i="6" s="1"/>
  <c r="H90" i="6"/>
  <c r="J90" i="6" s="1"/>
  <c r="H89" i="6"/>
  <c r="J89" i="6" s="1"/>
  <c r="H88" i="6"/>
  <c r="J88" i="6" s="1"/>
  <c r="H87" i="6"/>
  <c r="J87" i="6" s="1"/>
  <c r="H85" i="6"/>
  <c r="J85" i="6" s="1"/>
  <c r="H84" i="6"/>
  <c r="J84" i="6" s="1"/>
  <c r="H83" i="6"/>
  <c r="J83" i="6" s="1"/>
  <c r="H82" i="6"/>
  <c r="J82" i="6" s="1"/>
  <c r="H81" i="6"/>
  <c r="J81" i="6" s="1"/>
  <c r="H80" i="6"/>
  <c r="J80" i="6" s="1"/>
  <c r="H79" i="6"/>
  <c r="J79" i="6" s="1"/>
  <c r="H78" i="6"/>
  <c r="J78" i="6" s="1"/>
  <c r="H77" i="6"/>
  <c r="J77" i="6" s="1"/>
  <c r="H76" i="6"/>
  <c r="J76" i="6" s="1"/>
  <c r="H75" i="6"/>
  <c r="J75" i="6" s="1"/>
  <c r="H74" i="6"/>
  <c r="J74" i="6" s="1"/>
  <c r="H73" i="6"/>
  <c r="J73" i="6" s="1"/>
  <c r="H72" i="6"/>
  <c r="J72" i="6" s="1"/>
  <c r="H71" i="6"/>
  <c r="J71" i="6" s="1"/>
  <c r="H70" i="6"/>
  <c r="J70" i="6" s="1"/>
  <c r="H69" i="6"/>
  <c r="J69" i="6" s="1"/>
  <c r="H68" i="6"/>
  <c r="J68" i="6" s="1"/>
  <c r="H67" i="6"/>
  <c r="J67" i="6" s="1"/>
  <c r="H66" i="6"/>
  <c r="J66" i="6" s="1"/>
  <c r="H65" i="6"/>
  <c r="J65" i="6" s="1"/>
  <c r="H64" i="6"/>
  <c r="J64" i="6" s="1"/>
  <c r="H63" i="6"/>
  <c r="J63" i="6" s="1"/>
  <c r="H62" i="6"/>
  <c r="J62" i="6" s="1"/>
  <c r="H61" i="6"/>
  <c r="J61" i="6" s="1"/>
  <c r="H59" i="6"/>
  <c r="J59" i="6" s="1"/>
  <c r="H58" i="6"/>
  <c r="J58" i="6" s="1"/>
  <c r="H57" i="6"/>
  <c r="J57" i="6" s="1"/>
  <c r="H56" i="6"/>
  <c r="J56" i="6" s="1"/>
  <c r="H55" i="6"/>
  <c r="J55" i="6" s="1"/>
  <c r="H54" i="6"/>
  <c r="J54" i="6" s="1"/>
  <c r="H53" i="6"/>
  <c r="J53" i="6" s="1"/>
  <c r="H52" i="6"/>
  <c r="J52" i="6" s="1"/>
  <c r="H51" i="6"/>
  <c r="J51" i="6" s="1"/>
  <c r="H50" i="6"/>
  <c r="J50" i="6" s="1"/>
  <c r="H49" i="6"/>
  <c r="J49" i="6" s="1"/>
  <c r="H48" i="6"/>
  <c r="J48" i="6" s="1"/>
  <c r="H47" i="6"/>
  <c r="J47" i="6" s="1"/>
  <c r="H46" i="6"/>
  <c r="J46" i="6" s="1"/>
  <c r="H45" i="6"/>
  <c r="J45" i="6" s="1"/>
  <c r="H44" i="6"/>
  <c r="J44" i="6" s="1"/>
  <c r="H43" i="6"/>
  <c r="J43" i="6" s="1"/>
  <c r="H42" i="6"/>
  <c r="J42" i="6" s="1"/>
  <c r="H41" i="6"/>
  <c r="J41" i="6" s="1"/>
  <c r="H40" i="6"/>
  <c r="J40" i="6" s="1"/>
  <c r="H39" i="6"/>
  <c r="J39" i="6" s="1"/>
  <c r="H38" i="6"/>
  <c r="J38" i="6" s="1"/>
  <c r="H37" i="6"/>
  <c r="J37" i="6" s="1"/>
  <c r="H36" i="6"/>
  <c r="J36" i="6" s="1"/>
  <c r="H35" i="6"/>
  <c r="J35" i="6" s="1"/>
  <c r="A19" i="8"/>
  <c r="A20" i="8"/>
  <c r="A21" i="8"/>
  <c r="A22" i="8"/>
  <c r="A23" i="8"/>
  <c r="A24" i="8"/>
  <c r="A25" i="8"/>
  <c r="A26" i="8"/>
  <c r="A27" i="8"/>
  <c r="A28" i="8"/>
  <c r="A29" i="8"/>
  <c r="A59" i="8"/>
  <c r="A60" i="8"/>
  <c r="A61" i="8"/>
  <c r="A62" i="8"/>
  <c r="A63" i="8"/>
  <c r="A64" i="8"/>
  <c r="A65" i="8"/>
  <c r="A66" i="8"/>
  <c r="A67" i="8"/>
  <c r="A58" i="8"/>
  <c r="A42" i="8"/>
  <c r="A43" i="8"/>
  <c r="A44" i="8"/>
  <c r="A45" i="8"/>
  <c r="A46" i="8"/>
  <c r="A47" i="8"/>
  <c r="A48" i="8"/>
  <c r="A49" i="8"/>
  <c r="A50" i="8"/>
  <c r="A41" i="8"/>
  <c r="A18" i="8"/>
  <c r="A30" i="8"/>
  <c r="A31" i="8"/>
  <c r="A32" i="8"/>
  <c r="A16" i="8"/>
  <c r="A17" i="8"/>
  <c r="A161" i="7"/>
  <c r="A162" i="7"/>
  <c r="A163" i="7"/>
  <c r="A164" i="7"/>
  <c r="A165" i="7"/>
  <c r="A166" i="7"/>
  <c r="A167" i="7"/>
  <c r="A168" i="7"/>
  <c r="A169" i="7"/>
  <c r="A170" i="7"/>
  <c r="A171" i="7"/>
  <c r="A172" i="7"/>
  <c r="A173" i="7"/>
  <c r="A174" i="7"/>
  <c r="A160" i="7"/>
  <c r="A158" i="7"/>
  <c r="A157" i="7"/>
  <c r="A156" i="7"/>
  <c r="A155" i="7"/>
  <c r="A154" i="7"/>
  <c r="A153" i="7"/>
  <c r="A152" i="7"/>
  <c r="A151" i="7"/>
  <c r="A150" i="7"/>
  <c r="A149" i="7"/>
  <c r="A148" i="7"/>
  <c r="A147" i="7"/>
  <c r="A146" i="7"/>
  <c r="A145" i="7"/>
  <c r="A144" i="7"/>
  <c r="A142" i="7"/>
  <c r="A141" i="7"/>
  <c r="A140" i="7"/>
  <c r="A139" i="7"/>
  <c r="A138" i="7"/>
  <c r="A137" i="7"/>
  <c r="A136" i="7"/>
  <c r="A135" i="7"/>
  <c r="A134" i="7"/>
  <c r="A133" i="7"/>
  <c r="A132" i="7"/>
  <c r="A131" i="7"/>
  <c r="A130" i="7"/>
  <c r="A129" i="7"/>
  <c r="A128" i="7"/>
  <c r="A126" i="7"/>
  <c r="A125" i="7"/>
  <c r="A124" i="7"/>
  <c r="A123" i="7"/>
  <c r="A122" i="7"/>
  <c r="A121" i="7"/>
  <c r="A120" i="7"/>
  <c r="A119" i="7"/>
  <c r="A118" i="7"/>
  <c r="A117" i="7"/>
  <c r="A116" i="7"/>
  <c r="A115" i="7"/>
  <c r="A114" i="7"/>
  <c r="A113" i="7"/>
  <c r="A112" i="7"/>
  <c r="A110" i="7"/>
  <c r="A109" i="7"/>
  <c r="A108" i="7"/>
  <c r="A107" i="7"/>
  <c r="A106" i="7"/>
  <c r="A105" i="7"/>
  <c r="A104" i="7"/>
  <c r="A103" i="7"/>
  <c r="A102" i="7"/>
  <c r="A101" i="7"/>
  <c r="A100" i="7"/>
  <c r="A99" i="7"/>
  <c r="A98" i="7"/>
  <c r="A97" i="7"/>
  <c r="A96" i="7"/>
  <c r="A94" i="7"/>
  <c r="A93" i="7"/>
  <c r="A92" i="7"/>
  <c r="A91" i="7"/>
  <c r="A90" i="7"/>
  <c r="A89" i="7"/>
  <c r="A88" i="7"/>
  <c r="A87" i="7"/>
  <c r="A86" i="7"/>
  <c r="A85" i="7"/>
  <c r="A84" i="7"/>
  <c r="A83" i="7"/>
  <c r="A82" i="7"/>
  <c r="A81" i="7"/>
  <c r="A80" i="7"/>
  <c r="A65" i="7"/>
  <c r="A66" i="7"/>
  <c r="A67" i="7"/>
  <c r="A68" i="7"/>
  <c r="A69" i="7"/>
  <c r="A70" i="7"/>
  <c r="A71" i="7"/>
  <c r="A72" i="7"/>
  <c r="A73" i="7"/>
  <c r="A74" i="7"/>
  <c r="A75" i="7"/>
  <c r="A76" i="7"/>
  <c r="A77" i="7"/>
  <c r="A78" i="7"/>
  <c r="A64" i="7"/>
  <c r="G60" i="5" s="1"/>
  <c r="A49" i="7"/>
  <c r="A50" i="7"/>
  <c r="A51" i="7"/>
  <c r="A52" i="7"/>
  <c r="A53" i="7"/>
  <c r="A54" i="7"/>
  <c r="A55" i="7"/>
  <c r="A56" i="7"/>
  <c r="A57" i="7"/>
  <c r="A58" i="7"/>
  <c r="A59" i="7"/>
  <c r="A60" i="7"/>
  <c r="A61" i="7"/>
  <c r="A62" i="7"/>
  <c r="A48" i="7"/>
  <c r="A33" i="7"/>
  <c r="A34" i="7"/>
  <c r="A35" i="7"/>
  <c r="A36" i="7"/>
  <c r="A37" i="7"/>
  <c r="A38" i="7"/>
  <c r="A39" i="7"/>
  <c r="A40" i="7"/>
  <c r="A41" i="7"/>
  <c r="A42" i="7"/>
  <c r="A43" i="7"/>
  <c r="A44" i="7"/>
  <c r="A45" i="7"/>
  <c r="A46" i="7"/>
  <c r="A32" i="7"/>
  <c r="A17" i="7"/>
  <c r="A18" i="7"/>
  <c r="A19" i="7"/>
  <c r="A20" i="7"/>
  <c r="A21" i="7"/>
  <c r="A22" i="7"/>
  <c r="A23" i="7"/>
  <c r="A24" i="7"/>
  <c r="A25" i="7"/>
  <c r="A26" i="7"/>
  <c r="A27" i="7"/>
  <c r="A28" i="7"/>
  <c r="A29" i="7"/>
  <c r="A30" i="7"/>
  <c r="A16" i="7"/>
  <c r="I7" i="7"/>
  <c r="G29" i="5" l="1"/>
  <c r="G26" i="5"/>
  <c r="G30" i="5"/>
  <c r="G34" i="5"/>
  <c r="G38" i="5"/>
  <c r="G27" i="5"/>
  <c r="G31" i="5"/>
  <c r="G35" i="5"/>
  <c r="G39" i="5"/>
  <c r="G28" i="5"/>
  <c r="G32" i="5"/>
  <c r="G36" i="5"/>
  <c r="G25" i="5"/>
  <c r="G33" i="5"/>
  <c r="G37" i="5"/>
  <c r="G69" i="5"/>
  <c r="G61" i="5"/>
  <c r="G62" i="5"/>
  <c r="G66" i="5"/>
  <c r="G70" i="5"/>
  <c r="G63" i="5"/>
  <c r="G67" i="5"/>
  <c r="G71" i="5"/>
  <c r="G64" i="5"/>
  <c r="G68" i="5"/>
  <c r="G72" i="5"/>
  <c r="G65" i="5"/>
  <c r="G73" i="5"/>
  <c r="G43" i="5"/>
  <c r="G47" i="5"/>
  <c r="G51" i="5"/>
  <c r="G44" i="5"/>
  <c r="G48" i="5"/>
  <c r="G52" i="5"/>
  <c r="G56" i="5"/>
  <c r="G45" i="5"/>
  <c r="G49" i="5"/>
  <c r="G53" i="5"/>
  <c r="G42" i="5"/>
  <c r="G46" i="5"/>
  <c r="G50" i="5"/>
  <c r="G54" i="5"/>
  <c r="G8" i="5"/>
  <c r="G9" i="5"/>
  <c r="G11" i="5"/>
  <c r="G16" i="5"/>
  <c r="G17" i="5"/>
  <c r="G12" i="5"/>
  <c r="G10" i="5"/>
  <c r="G14" i="5"/>
  <c r="G18" i="5"/>
  <c r="G22" i="5"/>
  <c r="G15" i="5"/>
  <c r="G19" i="5"/>
  <c r="G20" i="5"/>
  <c r="G13" i="5"/>
  <c r="G21" i="5"/>
  <c r="C58" i="5"/>
  <c r="C57" i="5"/>
  <c r="C56" i="5"/>
  <c r="C55" i="5"/>
  <c r="J86" i="6"/>
  <c r="J216" i="6"/>
  <c r="J242" i="6"/>
  <c r="J190" i="6"/>
  <c r="J138" i="6"/>
  <c r="J164" i="6"/>
  <c r="J112" i="6"/>
  <c r="J60" i="6"/>
  <c r="C20" i="5"/>
  <c r="C19" i="5"/>
  <c r="C51" i="5"/>
  <c r="C47" i="5"/>
  <c r="C43" i="5"/>
  <c r="C39" i="5"/>
  <c r="C35" i="5"/>
  <c r="C31" i="5"/>
  <c r="C27" i="5"/>
  <c r="C23" i="5"/>
  <c r="C54" i="5"/>
  <c r="C50" i="5"/>
  <c r="C46" i="5"/>
  <c r="C42" i="5"/>
  <c r="C38" i="5"/>
  <c r="C34" i="5"/>
  <c r="C30" i="5"/>
  <c r="C26" i="5"/>
  <c r="C22" i="5"/>
  <c r="C53" i="5"/>
  <c r="C49" i="5"/>
  <c r="C45" i="5"/>
  <c r="C41" i="5"/>
  <c r="C37" i="5"/>
  <c r="C33" i="5"/>
  <c r="C29" i="5"/>
  <c r="C25" i="5"/>
  <c r="C21" i="5"/>
  <c r="C52" i="5"/>
  <c r="C48" i="5"/>
  <c r="C44" i="5"/>
  <c r="C40" i="5"/>
  <c r="C36" i="5"/>
  <c r="C32" i="5"/>
  <c r="C28" i="5"/>
  <c r="C24" i="5"/>
  <c r="C8" i="6"/>
  <c r="C34" i="6"/>
  <c r="H12" i="6"/>
  <c r="J12" i="6" s="1"/>
  <c r="H13" i="6"/>
  <c r="J13" i="6" s="1"/>
  <c r="H14" i="6"/>
  <c r="J14" i="6" s="1"/>
  <c r="H15" i="6"/>
  <c r="J15" i="6" s="1"/>
  <c r="H16" i="6"/>
  <c r="J16" i="6" s="1"/>
  <c r="H17" i="6"/>
  <c r="J17" i="6" s="1"/>
  <c r="H18" i="6"/>
  <c r="J18" i="6" s="1"/>
  <c r="H19" i="6"/>
  <c r="J19" i="6" s="1"/>
  <c r="H20" i="6"/>
  <c r="J20" i="6" s="1"/>
  <c r="H21" i="6"/>
  <c r="J21" i="6" s="1"/>
  <c r="H22" i="6"/>
  <c r="J22" i="6" s="1"/>
  <c r="H23" i="6"/>
  <c r="J23" i="6" s="1"/>
  <c r="J24" i="6"/>
  <c r="H25" i="6"/>
  <c r="J25" i="6" s="1"/>
  <c r="H26" i="6"/>
  <c r="J26" i="6" s="1"/>
  <c r="H27" i="6"/>
  <c r="J27" i="6" s="1"/>
  <c r="H28" i="6"/>
  <c r="J28" i="6" s="1"/>
  <c r="H29" i="6"/>
  <c r="J29" i="6" s="1"/>
  <c r="H30" i="6"/>
  <c r="J30" i="6" s="1"/>
  <c r="H31" i="6"/>
  <c r="J31" i="6" s="1"/>
  <c r="H32" i="6"/>
  <c r="J32" i="6" s="1"/>
  <c r="H33" i="6"/>
  <c r="J33" i="6" s="1"/>
  <c r="E67" i="8"/>
  <c r="E66" i="8"/>
  <c r="E65" i="8"/>
  <c r="E64" i="8"/>
  <c r="E60" i="8"/>
  <c r="E59" i="8"/>
  <c r="E58" i="8"/>
  <c r="E50" i="8"/>
  <c r="D50" i="8"/>
  <c r="E49" i="8"/>
  <c r="D49" i="8"/>
  <c r="E48" i="8"/>
  <c r="D48" i="8"/>
  <c r="E47" i="8"/>
  <c r="D47" i="8"/>
  <c r="E43" i="8"/>
  <c r="D43" i="8"/>
  <c r="E42" i="8"/>
  <c r="D42" i="8"/>
  <c r="E41" i="8"/>
  <c r="H10" i="6" s="1"/>
  <c r="J10" i="6" s="1"/>
  <c r="D41" i="8"/>
  <c r="E32" i="8"/>
  <c r="E31" i="8"/>
  <c r="E30" i="8"/>
  <c r="E19" i="8"/>
  <c r="E18" i="8"/>
  <c r="E17" i="8"/>
  <c r="E16" i="8"/>
  <c r="H9" i="6" s="1"/>
  <c r="J9" i="6" s="1"/>
  <c r="J16" i="7" s="1"/>
  <c r="H11" i="6" l="1"/>
  <c r="J11" i="6" s="1"/>
  <c r="I31" i="7"/>
  <c r="J11" i="7"/>
  <c r="J10" i="7"/>
  <c r="J9" i="7"/>
  <c r="J7" i="7"/>
  <c r="I11" i="7"/>
  <c r="I9" i="7"/>
  <c r="I159" i="7"/>
  <c r="I143" i="7"/>
  <c r="I127" i="7"/>
  <c r="I111" i="7"/>
  <c r="I95" i="7"/>
  <c r="I79" i="7"/>
  <c r="I63" i="7"/>
  <c r="I47" i="7"/>
  <c r="I12" i="7" l="1"/>
  <c r="J8" i="7" l="1"/>
  <c r="J12" i="7" s="1"/>
  <c r="J34" i="6"/>
  <c r="J8" i="6"/>
  <c r="J6" i="6" l="1"/>
</calcChain>
</file>

<file path=xl/sharedStrings.xml><?xml version="1.0" encoding="utf-8"?>
<sst xmlns="http://schemas.openxmlformats.org/spreadsheetml/2006/main" count="293" uniqueCount="257">
  <si>
    <t>細目</t>
    <rPh sb="0" eb="2">
      <t>サイモク</t>
    </rPh>
    <phoneticPr fontId="3"/>
  </si>
  <si>
    <t>事業者名</t>
    <rPh sb="0" eb="4">
      <t>ジギョウシャメイ</t>
    </rPh>
    <phoneticPr fontId="3"/>
  </si>
  <si>
    <t>（別添２－１）</t>
    <rPh sb="1" eb="3">
      <t>ベッテン</t>
    </rPh>
    <phoneticPr fontId="10"/>
  </si>
  <si>
    <t>人件費単価計算書</t>
    <rPh sb="0" eb="3">
      <t>ジンケンヒ</t>
    </rPh>
    <rPh sb="3" eb="5">
      <t>タンカ</t>
    </rPh>
    <rPh sb="5" eb="8">
      <t>ケイサンショ</t>
    </rPh>
    <phoneticPr fontId="10"/>
  </si>
  <si>
    <t>下記に相違ないことを証明する。</t>
    <rPh sb="0" eb="1">
      <t>カ</t>
    </rPh>
    <phoneticPr fontId="3"/>
  </si>
  <si>
    <t>住　　　　　　　所</t>
    <phoneticPr fontId="10"/>
  </si>
  <si>
    <t>住所は手入力してください。総務、経理等の所在地を記入しても結構です。</t>
    <rPh sb="0" eb="2">
      <t>ジュウショ</t>
    </rPh>
    <rPh sb="3" eb="4">
      <t>テ</t>
    </rPh>
    <rPh sb="4" eb="6">
      <t>ニュウリョク</t>
    </rPh>
    <rPh sb="13" eb="15">
      <t>ソウム</t>
    </rPh>
    <rPh sb="16" eb="18">
      <t>ケイリ</t>
    </rPh>
    <rPh sb="18" eb="19">
      <t>トウ</t>
    </rPh>
    <rPh sb="20" eb="23">
      <t>ショザイチ</t>
    </rPh>
    <rPh sb="24" eb="26">
      <t>キニュウ</t>
    </rPh>
    <rPh sb="29" eb="31">
      <t>ケッコウ</t>
    </rPh>
    <phoneticPr fontId="3"/>
  </si>
  <si>
    <t>法人・団体等名</t>
    <rPh sb="0" eb="2">
      <t>ホウジン</t>
    </rPh>
    <rPh sb="5" eb="6">
      <t>トウ</t>
    </rPh>
    <phoneticPr fontId="10"/>
  </si>
  <si>
    <t>事業者名は手入力してください。本社・本部などが付加されても結構です。</t>
    <rPh sb="0" eb="3">
      <t>ジギョウシャ</t>
    </rPh>
    <rPh sb="3" eb="4">
      <t>メイ</t>
    </rPh>
    <rPh sb="5" eb="6">
      <t>テ</t>
    </rPh>
    <rPh sb="6" eb="8">
      <t>ニュウリョク</t>
    </rPh>
    <rPh sb="15" eb="17">
      <t>ホンシャ</t>
    </rPh>
    <rPh sb="18" eb="20">
      <t>ホンブ</t>
    </rPh>
    <rPh sb="23" eb="25">
      <t>フカ</t>
    </rPh>
    <rPh sb="29" eb="31">
      <t>ケッコウ</t>
    </rPh>
    <phoneticPr fontId="3"/>
  </si>
  <si>
    <t>代表者名又は担当部署責任者</t>
    <rPh sb="4" eb="5">
      <t>マタ</t>
    </rPh>
    <rPh sb="6" eb="8">
      <t>タントウ</t>
    </rPh>
    <rPh sb="8" eb="10">
      <t>ブショ</t>
    </rPh>
    <rPh sb="10" eb="13">
      <t>セキニンシャ</t>
    </rPh>
    <phoneticPr fontId="10"/>
  </si>
  <si>
    <t>印　</t>
    <rPh sb="0" eb="1">
      <t>イン</t>
    </rPh>
    <phoneticPr fontId="3"/>
  </si>
  <si>
    <t>記</t>
    <rPh sb="0" eb="1">
      <t>キ</t>
    </rPh>
    <phoneticPr fontId="3"/>
  </si>
  <si>
    <t>各表は、対象となる人ごとに１行を用いること</t>
    <rPh sb="0" eb="1">
      <t>カク</t>
    </rPh>
    <rPh sb="1" eb="2">
      <t>ヒョウ</t>
    </rPh>
    <rPh sb="4" eb="6">
      <t>タイショウ</t>
    </rPh>
    <rPh sb="9" eb="10">
      <t>ヒト</t>
    </rPh>
    <rPh sb="14" eb="15">
      <t>ギョウ</t>
    </rPh>
    <rPh sb="16" eb="17">
      <t>モチ</t>
    </rPh>
    <phoneticPr fontId="3"/>
  </si>
  <si>
    <t>１．健保等級適用者</t>
    <rPh sb="2" eb="4">
      <t>ケンポ</t>
    </rPh>
    <rPh sb="4" eb="6">
      <t>トウキュウ</t>
    </rPh>
    <rPh sb="6" eb="9">
      <t>テキヨウシャ</t>
    </rPh>
    <phoneticPr fontId="10"/>
  </si>
  <si>
    <t>氏名</t>
    <rPh sb="0" eb="2">
      <t>シメイ</t>
    </rPh>
    <phoneticPr fontId="10"/>
  </si>
  <si>
    <t>賞与回数</t>
    <rPh sb="0" eb="2">
      <t>ショウヨ</t>
    </rPh>
    <rPh sb="2" eb="4">
      <t>カイスウ</t>
    </rPh>
    <phoneticPr fontId="10"/>
  </si>
  <si>
    <t>人件費単価</t>
    <rPh sb="0" eb="3">
      <t>ジンケンヒ</t>
    </rPh>
    <rPh sb="3" eb="5">
      <t>タンカ</t>
    </rPh>
    <phoneticPr fontId="10"/>
  </si>
  <si>
    <t>備考</t>
    <rPh sb="0" eb="2">
      <t>ビコウ</t>
    </rPh>
    <phoneticPr fontId="10"/>
  </si>
  <si>
    <t>健保等級と賞与回数を記入すると、人件費単価が自動で算出されます。</t>
    <rPh sb="0" eb="2">
      <t>ケンポ</t>
    </rPh>
    <rPh sb="2" eb="4">
      <t>トウキュウ</t>
    </rPh>
    <rPh sb="5" eb="7">
      <t>ショウヨ</t>
    </rPh>
    <rPh sb="7" eb="9">
      <t>カイスウ</t>
    </rPh>
    <rPh sb="10" eb="12">
      <t>キニュウ</t>
    </rPh>
    <rPh sb="16" eb="19">
      <t>ジンケンヒ</t>
    </rPh>
    <rPh sb="19" eb="21">
      <t>タンカ</t>
    </rPh>
    <rPh sb="22" eb="24">
      <t>ジドウ</t>
    </rPh>
    <rPh sb="25" eb="27">
      <t>サンシュツ</t>
    </rPh>
    <phoneticPr fontId="3"/>
  </si>
  <si>
    <t>※ 健保等級の適用にあたっては、補助事業の開始時に適用されている等級に基づく単価を使用すること。</t>
    <rPh sb="2" eb="4">
      <t>ケンポ</t>
    </rPh>
    <rPh sb="4" eb="6">
      <t>トウキュウ</t>
    </rPh>
    <rPh sb="7" eb="9">
      <t>テキヨウ</t>
    </rPh>
    <rPh sb="16" eb="18">
      <t>ホジョ</t>
    </rPh>
    <rPh sb="18" eb="20">
      <t>ジギョウ</t>
    </rPh>
    <rPh sb="21" eb="23">
      <t>カイシ</t>
    </rPh>
    <rPh sb="23" eb="24">
      <t>ジ</t>
    </rPh>
    <rPh sb="25" eb="27">
      <t>テキヨウ</t>
    </rPh>
    <rPh sb="32" eb="34">
      <t>トウキュウ</t>
    </rPh>
    <rPh sb="35" eb="36">
      <t>モト</t>
    </rPh>
    <rPh sb="38" eb="40">
      <t>タンカ</t>
    </rPh>
    <rPh sb="41" eb="43">
      <t>シヨウ</t>
    </rPh>
    <phoneticPr fontId="10"/>
  </si>
  <si>
    <t>※ 健保等級に対応する時間単価一覧表には、下記を用いること。</t>
    <rPh sb="2" eb="4">
      <t>ケンポ</t>
    </rPh>
    <rPh sb="4" eb="6">
      <t>トウキュウ</t>
    </rPh>
    <rPh sb="7" eb="9">
      <t>タイオウ</t>
    </rPh>
    <rPh sb="11" eb="13">
      <t>ジカン</t>
    </rPh>
    <rPh sb="13" eb="15">
      <t>タンカ</t>
    </rPh>
    <rPh sb="15" eb="17">
      <t>イチラン</t>
    </rPh>
    <rPh sb="17" eb="18">
      <t>ヒョウ</t>
    </rPh>
    <rPh sb="21" eb="23">
      <t>カキ</t>
    </rPh>
    <rPh sb="24" eb="25">
      <t>モチ</t>
    </rPh>
    <phoneticPr fontId="10"/>
  </si>
  <si>
    <t>２．健保等級非適用者（年俸制、月給制）</t>
    <rPh sb="2" eb="4">
      <t>ケンポ</t>
    </rPh>
    <rPh sb="4" eb="6">
      <t>トウキュウ</t>
    </rPh>
    <rPh sb="6" eb="7">
      <t>ヒ</t>
    </rPh>
    <rPh sb="7" eb="10">
      <t>テキヨウシャ</t>
    </rPh>
    <rPh sb="11" eb="14">
      <t>ネンポウセイ</t>
    </rPh>
    <rPh sb="15" eb="17">
      <t>ゲッキュウ</t>
    </rPh>
    <rPh sb="17" eb="18">
      <t>セイ</t>
    </rPh>
    <phoneticPr fontId="10"/>
  </si>
  <si>
    <t>月給額</t>
    <rPh sb="0" eb="2">
      <t>ゲッキュウ</t>
    </rPh>
    <rPh sb="2" eb="3">
      <t>ガク</t>
    </rPh>
    <phoneticPr fontId="10"/>
  </si>
  <si>
    <t>月給額を記入すると、健保等級と人件費単価が自動で算出されます。</t>
    <rPh sb="0" eb="2">
      <t>ゲッキュウ</t>
    </rPh>
    <rPh sb="2" eb="3">
      <t>ガク</t>
    </rPh>
    <rPh sb="10" eb="12">
      <t>ケンポ</t>
    </rPh>
    <rPh sb="12" eb="14">
      <t>トウキュウ</t>
    </rPh>
    <phoneticPr fontId="3"/>
  </si>
  <si>
    <t>※ 健保等級非適用者（年俸制、月給制）については、月給額を算出し、時間単価一覧表の「月給額範囲」に対応する時間単価を適用すること。</t>
    <rPh sb="2" eb="4">
      <t>ケンポ</t>
    </rPh>
    <rPh sb="4" eb="6">
      <t>トウキュウ</t>
    </rPh>
    <rPh sb="6" eb="7">
      <t>ヒ</t>
    </rPh>
    <rPh sb="7" eb="10">
      <t>テキヨウシャ</t>
    </rPh>
    <rPh sb="11" eb="14">
      <t>ネンポウセイ</t>
    </rPh>
    <rPh sb="15" eb="17">
      <t>ゲッキュウ</t>
    </rPh>
    <rPh sb="17" eb="18">
      <t>セイ</t>
    </rPh>
    <rPh sb="25" eb="27">
      <t>ゲッキュウ</t>
    </rPh>
    <rPh sb="27" eb="28">
      <t>ガク</t>
    </rPh>
    <rPh sb="29" eb="31">
      <t>サンシュツ</t>
    </rPh>
    <rPh sb="33" eb="35">
      <t>ジカン</t>
    </rPh>
    <rPh sb="35" eb="37">
      <t>タンカ</t>
    </rPh>
    <rPh sb="37" eb="39">
      <t>イチラン</t>
    </rPh>
    <rPh sb="39" eb="40">
      <t>ヒョウ</t>
    </rPh>
    <rPh sb="42" eb="44">
      <t>ゲッキュウ</t>
    </rPh>
    <rPh sb="44" eb="45">
      <t>ガク</t>
    </rPh>
    <rPh sb="45" eb="47">
      <t>ハンイ</t>
    </rPh>
    <rPh sb="49" eb="51">
      <t>タイオウ</t>
    </rPh>
    <rPh sb="53" eb="55">
      <t>ジカン</t>
    </rPh>
    <rPh sb="55" eb="57">
      <t>タンカ</t>
    </rPh>
    <rPh sb="58" eb="60">
      <t>テキヨウ</t>
    </rPh>
    <phoneticPr fontId="10"/>
  </si>
  <si>
    <t>　　なお、年俸から月給額を算出する場合には、健康保険の報酬月額の算定に準ずること。</t>
    <rPh sb="5" eb="7">
      <t>ネンポウ</t>
    </rPh>
    <rPh sb="9" eb="11">
      <t>ゲッキュウ</t>
    </rPh>
    <rPh sb="11" eb="12">
      <t>ガク</t>
    </rPh>
    <rPh sb="13" eb="15">
      <t>サンシュツ</t>
    </rPh>
    <rPh sb="17" eb="19">
      <t>バアイ</t>
    </rPh>
    <rPh sb="22" eb="24">
      <t>ケンコウ</t>
    </rPh>
    <rPh sb="24" eb="26">
      <t>ホケン</t>
    </rPh>
    <rPh sb="27" eb="29">
      <t>ホウシュウ</t>
    </rPh>
    <rPh sb="29" eb="31">
      <t>ゲツガク</t>
    </rPh>
    <rPh sb="32" eb="34">
      <t>サンテイ</t>
    </rPh>
    <rPh sb="35" eb="36">
      <t>ジュン</t>
    </rPh>
    <phoneticPr fontId="10"/>
  </si>
  <si>
    <t>３．健保等級非適用者（日給制、時給制）</t>
    <rPh sb="2" eb="4">
      <t>ケンポ</t>
    </rPh>
    <rPh sb="4" eb="6">
      <t>トウキュウ</t>
    </rPh>
    <rPh sb="6" eb="7">
      <t>ヒ</t>
    </rPh>
    <rPh sb="7" eb="10">
      <t>テキヨウシャ</t>
    </rPh>
    <rPh sb="11" eb="14">
      <t>ニッキュウセイ</t>
    </rPh>
    <rPh sb="15" eb="18">
      <t>ジキュウセイ</t>
    </rPh>
    <phoneticPr fontId="10"/>
  </si>
  <si>
    <t>日給額と所定労働時間を記入すると、人件費単価が自動で算出されます。</t>
    <rPh sb="0" eb="2">
      <t>ニッキュウ</t>
    </rPh>
    <rPh sb="4" eb="6">
      <t>ショテイ</t>
    </rPh>
    <rPh sb="6" eb="8">
      <t>ロウドウ</t>
    </rPh>
    <rPh sb="8" eb="10">
      <t>ジカン</t>
    </rPh>
    <phoneticPr fontId="3"/>
  </si>
  <si>
    <r>
      <t>※１ 給与支払額のうち基本給</t>
    </r>
    <r>
      <rPr>
        <sz val="12"/>
        <rFont val="ＭＳ Ｐ明朝"/>
        <family val="1"/>
        <charset val="128"/>
      </rPr>
      <t>、</t>
    </r>
    <r>
      <rPr>
        <sz val="12"/>
        <rFont val="ＭＳ 明朝"/>
        <family val="1"/>
        <charset val="128"/>
      </rPr>
      <t>家族手当</t>
    </r>
    <r>
      <rPr>
        <sz val="12"/>
        <rFont val="ＭＳ Ｐ明朝"/>
        <family val="1"/>
        <charset val="128"/>
      </rPr>
      <t>、</t>
    </r>
    <r>
      <rPr>
        <sz val="12"/>
        <rFont val="ＭＳ 明朝"/>
        <family val="1"/>
        <charset val="128"/>
      </rPr>
      <t>住居手当</t>
    </r>
    <r>
      <rPr>
        <sz val="12"/>
        <rFont val="ＭＳ Ｐ明朝"/>
        <family val="1"/>
        <charset val="128"/>
      </rPr>
      <t>、</t>
    </r>
    <r>
      <rPr>
        <sz val="12"/>
        <rFont val="ＭＳ 明朝"/>
        <family val="1"/>
        <charset val="128"/>
      </rPr>
      <t>法定福利費</t>
    </r>
    <r>
      <rPr>
        <sz val="12"/>
        <rFont val="ＭＳ Ｐ明朝"/>
        <family val="1"/>
        <charset val="128"/>
      </rPr>
      <t>（</t>
    </r>
    <r>
      <rPr>
        <sz val="12"/>
        <rFont val="ＭＳ 明朝"/>
        <family val="1"/>
        <charset val="128"/>
      </rPr>
      <t>事業主負担分</t>
    </r>
    <r>
      <rPr>
        <sz val="12"/>
        <rFont val="ＭＳ Ｐ明朝"/>
        <family val="1"/>
        <charset val="128"/>
      </rPr>
      <t>）、</t>
    </r>
    <r>
      <rPr>
        <sz val="12"/>
        <rFont val="ＭＳ 明朝"/>
        <family val="1"/>
        <charset val="128"/>
      </rPr>
      <t>管理職手当</t>
    </r>
    <r>
      <rPr>
        <sz val="12"/>
        <rFont val="ＭＳ Ｐ明朝"/>
        <family val="1"/>
        <charset val="128"/>
      </rPr>
      <t>（</t>
    </r>
    <r>
      <rPr>
        <sz val="12"/>
        <rFont val="ＭＳ 明朝"/>
        <family val="1"/>
        <charset val="128"/>
      </rPr>
      <t>技能職に対する手当を含む</t>
    </r>
    <r>
      <rPr>
        <sz val="12"/>
        <rFont val="ＭＳ Ｐ明朝"/>
        <family val="1"/>
        <charset val="128"/>
      </rPr>
      <t>）、</t>
    </r>
    <r>
      <rPr>
        <sz val="12"/>
        <rFont val="ＭＳ 明朝"/>
        <family val="1"/>
        <charset val="128"/>
      </rPr>
      <t>通勤手当</t>
    </r>
    <r>
      <rPr>
        <sz val="12"/>
        <rFont val="ＭＳ Ｐ明朝"/>
        <family val="1"/>
        <charset val="128"/>
      </rPr>
      <t>、</t>
    </r>
    <r>
      <rPr>
        <sz val="12"/>
        <rFont val="ＭＳ 明朝"/>
        <family val="1"/>
        <charset val="128"/>
      </rPr>
      <t>賞与のみの額。</t>
    </r>
    <rPh sb="3" eb="5">
      <t>キュウヨ</t>
    </rPh>
    <rPh sb="5" eb="7">
      <t>シハライ</t>
    </rPh>
    <rPh sb="7" eb="8">
      <t>ガク</t>
    </rPh>
    <rPh sb="11" eb="14">
      <t>キホンキュウ</t>
    </rPh>
    <rPh sb="15" eb="17">
      <t>カゾク</t>
    </rPh>
    <rPh sb="17" eb="19">
      <t>テアテ</t>
    </rPh>
    <rPh sb="20" eb="22">
      <t>ジュウキョ</t>
    </rPh>
    <rPh sb="22" eb="24">
      <t>テアテ</t>
    </rPh>
    <rPh sb="25" eb="27">
      <t>ホウテイ</t>
    </rPh>
    <rPh sb="27" eb="29">
      <t>フクリ</t>
    </rPh>
    <rPh sb="29" eb="30">
      <t>ヒ</t>
    </rPh>
    <rPh sb="31" eb="34">
      <t>ジギョウヌシ</t>
    </rPh>
    <rPh sb="34" eb="37">
      <t>フタンブン</t>
    </rPh>
    <rPh sb="39" eb="41">
      <t>カンリ</t>
    </rPh>
    <rPh sb="41" eb="42">
      <t>ショク</t>
    </rPh>
    <rPh sb="42" eb="44">
      <t>テアテ</t>
    </rPh>
    <phoneticPr fontId="10"/>
  </si>
  <si>
    <t xml:space="preserve">     退職金、残業手当、休日出勤手当、福利厚生要素のある食事手当等を含まない。</t>
    <rPh sb="5" eb="8">
      <t>タイショクキン</t>
    </rPh>
    <rPh sb="9" eb="11">
      <t>ザンギョウ</t>
    </rPh>
    <rPh sb="11" eb="13">
      <t>テアテ</t>
    </rPh>
    <rPh sb="14" eb="16">
      <t>キュウジツ</t>
    </rPh>
    <rPh sb="16" eb="18">
      <t>シュッキン</t>
    </rPh>
    <rPh sb="18" eb="20">
      <t>テアテ</t>
    </rPh>
    <rPh sb="21" eb="23">
      <t>フクリ</t>
    </rPh>
    <rPh sb="23" eb="25">
      <t>コウセイ</t>
    </rPh>
    <rPh sb="25" eb="27">
      <t>ヨウソ</t>
    </rPh>
    <rPh sb="30" eb="32">
      <t>ショクジ</t>
    </rPh>
    <rPh sb="32" eb="34">
      <t>テアテ</t>
    </rPh>
    <rPh sb="34" eb="35">
      <t>トウ</t>
    </rPh>
    <rPh sb="36" eb="37">
      <t>フク</t>
    </rPh>
    <phoneticPr fontId="10"/>
  </si>
  <si>
    <t>※２ 就業規則又は個別の労働契約で定められた所定労働時間。</t>
    <rPh sb="3" eb="5">
      <t>シュウギョウ</t>
    </rPh>
    <rPh sb="5" eb="7">
      <t>キソク</t>
    </rPh>
    <rPh sb="7" eb="8">
      <t>マタ</t>
    </rPh>
    <rPh sb="9" eb="11">
      <t>コベツ</t>
    </rPh>
    <rPh sb="12" eb="14">
      <t>ロウドウ</t>
    </rPh>
    <rPh sb="14" eb="16">
      <t>ケイヤク</t>
    </rPh>
    <rPh sb="17" eb="18">
      <t>サダ</t>
    </rPh>
    <rPh sb="22" eb="24">
      <t>ショテイ</t>
    </rPh>
    <rPh sb="24" eb="26">
      <t>ロウドウ</t>
    </rPh>
    <rPh sb="26" eb="28">
      <t>ジカン</t>
    </rPh>
    <phoneticPr fontId="10"/>
  </si>
  <si>
    <t>（注）新たに雇用する者の場合、既に合意している条件に基づく健保等級等で申請すること（原則、交付決定後に変更はできない）。</t>
    <rPh sb="1" eb="2">
      <t>チュウ</t>
    </rPh>
    <rPh sb="3" eb="4">
      <t>アラ</t>
    </rPh>
    <rPh sb="6" eb="8">
      <t>コヨウ</t>
    </rPh>
    <rPh sb="10" eb="11">
      <t>モノ</t>
    </rPh>
    <rPh sb="12" eb="14">
      <t>バアイ</t>
    </rPh>
    <rPh sb="15" eb="16">
      <t>スデ</t>
    </rPh>
    <rPh sb="17" eb="19">
      <t>ゴウイ</t>
    </rPh>
    <rPh sb="23" eb="25">
      <t>ジョウケン</t>
    </rPh>
    <rPh sb="26" eb="27">
      <t>モト</t>
    </rPh>
    <rPh sb="29" eb="31">
      <t>ケンポ</t>
    </rPh>
    <rPh sb="31" eb="33">
      <t>トウキュウ</t>
    </rPh>
    <rPh sb="33" eb="34">
      <t>トウ</t>
    </rPh>
    <rPh sb="35" eb="37">
      <t>シンセイ</t>
    </rPh>
    <rPh sb="42" eb="44">
      <t>ゲンソク</t>
    </rPh>
    <rPh sb="45" eb="47">
      <t>コウフ</t>
    </rPh>
    <rPh sb="47" eb="49">
      <t>ケッテイ</t>
    </rPh>
    <rPh sb="49" eb="50">
      <t>ゴ</t>
    </rPh>
    <rPh sb="51" eb="53">
      <t>ヘンコウ</t>
    </rPh>
    <phoneticPr fontId="10"/>
  </si>
  <si>
    <t>実施事項①</t>
    <rPh sb="0" eb="2">
      <t>ジッシ</t>
    </rPh>
    <rPh sb="2" eb="4">
      <t>ジコウ</t>
    </rPh>
    <phoneticPr fontId="3"/>
  </si>
  <si>
    <t>費用細目</t>
    <rPh sb="0" eb="2">
      <t>ヒヨウ</t>
    </rPh>
    <rPh sb="2" eb="4">
      <t>サイモク</t>
    </rPh>
    <phoneticPr fontId="3"/>
  </si>
  <si>
    <t>1.設備費・工事費等</t>
    <rPh sb="6" eb="8">
      <t>コウジ</t>
    </rPh>
    <rPh sb="8" eb="10">
      <t>ヒトウ</t>
    </rPh>
    <phoneticPr fontId="3"/>
  </si>
  <si>
    <t>2.設計費</t>
    <phoneticPr fontId="3"/>
  </si>
  <si>
    <t>3.支援サービス・教育プログラム開発費</t>
    <phoneticPr fontId="3"/>
  </si>
  <si>
    <t>5.その他事業立ち上げ関連費</t>
    <phoneticPr fontId="3"/>
  </si>
  <si>
    <t>実施事項②</t>
    <rPh sb="0" eb="2">
      <t>ジッシ</t>
    </rPh>
    <rPh sb="2" eb="4">
      <t>ジコウ</t>
    </rPh>
    <phoneticPr fontId="3"/>
  </si>
  <si>
    <t>実施事項③</t>
    <rPh sb="0" eb="2">
      <t>ジッシ</t>
    </rPh>
    <rPh sb="2" eb="4">
      <t>ジコウ</t>
    </rPh>
    <phoneticPr fontId="3"/>
  </si>
  <si>
    <t>実施事項④</t>
    <rPh sb="0" eb="2">
      <t>ジッシ</t>
    </rPh>
    <rPh sb="2" eb="4">
      <t>ジコウ</t>
    </rPh>
    <phoneticPr fontId="3"/>
  </si>
  <si>
    <t>実施事項⑤</t>
    <rPh sb="0" eb="2">
      <t>ジッシ</t>
    </rPh>
    <rPh sb="2" eb="4">
      <t>ジコウ</t>
    </rPh>
    <phoneticPr fontId="3"/>
  </si>
  <si>
    <t>実施事項⑥</t>
    <rPh sb="0" eb="2">
      <t>ジッシ</t>
    </rPh>
    <rPh sb="2" eb="4">
      <t>ジコウ</t>
    </rPh>
    <phoneticPr fontId="3"/>
  </si>
  <si>
    <t>実施事項⑦</t>
    <rPh sb="0" eb="2">
      <t>ジッシ</t>
    </rPh>
    <rPh sb="2" eb="4">
      <t>ジコウ</t>
    </rPh>
    <phoneticPr fontId="3"/>
  </si>
  <si>
    <t>うち人件費</t>
    <rPh sb="2" eb="5">
      <t>ジンケンヒ</t>
    </rPh>
    <phoneticPr fontId="3"/>
  </si>
  <si>
    <t>実施事項⑧</t>
    <rPh sb="0" eb="2">
      <t>ジッシ</t>
    </rPh>
    <rPh sb="2" eb="4">
      <t>ジコウ</t>
    </rPh>
    <phoneticPr fontId="3"/>
  </si>
  <si>
    <t>実施事項⑨</t>
    <rPh sb="0" eb="2">
      <t>ジッシ</t>
    </rPh>
    <rPh sb="2" eb="4">
      <t>ジコウ</t>
    </rPh>
    <phoneticPr fontId="3"/>
  </si>
  <si>
    <t>実施事項⑩</t>
    <rPh sb="0" eb="2">
      <t>ジッシ</t>
    </rPh>
    <rPh sb="2" eb="4">
      <t>ジコウ</t>
    </rPh>
    <phoneticPr fontId="3"/>
  </si>
  <si>
    <t>4.システム構築費</t>
    <rPh sb="6" eb="9">
      <t>コウチクヒ</t>
    </rPh>
    <phoneticPr fontId="3"/>
  </si>
  <si>
    <t>No.</t>
    <phoneticPr fontId="3"/>
  </si>
  <si>
    <t>①-1</t>
    <phoneticPr fontId="3"/>
  </si>
  <si>
    <t>①-2</t>
  </si>
  <si>
    <t>①-3</t>
  </si>
  <si>
    <t>①-4</t>
  </si>
  <si>
    <t>①-5</t>
  </si>
  <si>
    <t>①-6</t>
  </si>
  <si>
    <t>①-7</t>
  </si>
  <si>
    <t>①-8</t>
  </si>
  <si>
    <t>①-9</t>
  </si>
  <si>
    <t>①-10</t>
  </si>
  <si>
    <t>①-11</t>
  </si>
  <si>
    <t>①-12</t>
  </si>
  <si>
    <t>①-13</t>
  </si>
  <si>
    <t>①-14</t>
  </si>
  <si>
    <t>①-15</t>
  </si>
  <si>
    <t>②-1</t>
    <phoneticPr fontId="3"/>
  </si>
  <si>
    <t>②-2</t>
  </si>
  <si>
    <t>②-3</t>
  </si>
  <si>
    <t>②-4</t>
  </si>
  <si>
    <t>②-5</t>
  </si>
  <si>
    <t>②-6</t>
  </si>
  <si>
    <t>②-7</t>
  </si>
  <si>
    <t>②-8</t>
  </si>
  <si>
    <t>②-9</t>
  </si>
  <si>
    <t>②-10</t>
  </si>
  <si>
    <t>②-11</t>
  </si>
  <si>
    <t>②-12</t>
  </si>
  <si>
    <t>②-13</t>
  </si>
  <si>
    <t>②-14</t>
  </si>
  <si>
    <t>②-15</t>
  </si>
  <si>
    <t>③-1</t>
    <phoneticPr fontId="3"/>
  </si>
  <si>
    <t>③-2</t>
  </si>
  <si>
    <t>③-3</t>
  </si>
  <si>
    <t>③-4</t>
  </si>
  <si>
    <t>③-5</t>
  </si>
  <si>
    <t>③-6</t>
  </si>
  <si>
    <t>③-7</t>
  </si>
  <si>
    <t>③-8</t>
  </si>
  <si>
    <t>③-9</t>
  </si>
  <si>
    <t>③-10</t>
  </si>
  <si>
    <t>③-11</t>
  </si>
  <si>
    <t>③-12</t>
  </si>
  <si>
    <t>③-13</t>
  </si>
  <si>
    <t>③-14</t>
  </si>
  <si>
    <t>③-15</t>
  </si>
  <si>
    <t>④-1</t>
    <phoneticPr fontId="3"/>
  </si>
  <si>
    <t>④-2</t>
  </si>
  <si>
    <t>④-3</t>
  </si>
  <si>
    <t>④-4</t>
  </si>
  <si>
    <t>④-5</t>
  </si>
  <si>
    <t>④-6</t>
  </si>
  <si>
    <t>④-7</t>
  </si>
  <si>
    <t>④-8</t>
  </si>
  <si>
    <t>④-9</t>
  </si>
  <si>
    <t>④-10</t>
  </si>
  <si>
    <t>④-11</t>
  </si>
  <si>
    <t>④-12</t>
  </si>
  <si>
    <t>④-13</t>
  </si>
  <si>
    <t>④-14</t>
  </si>
  <si>
    <t>④-15</t>
  </si>
  <si>
    <t>⑤-1</t>
    <phoneticPr fontId="3"/>
  </si>
  <si>
    <t>⑤-2</t>
  </si>
  <si>
    <t>⑤-3</t>
  </si>
  <si>
    <t>⑤-4</t>
  </si>
  <si>
    <t>⑤-5</t>
  </si>
  <si>
    <t>⑤-6</t>
  </si>
  <si>
    <t>⑤-7</t>
  </si>
  <si>
    <t>⑤-8</t>
  </si>
  <si>
    <t>⑤-9</t>
  </si>
  <si>
    <t>⑤-10</t>
  </si>
  <si>
    <t>⑤-11</t>
  </si>
  <si>
    <t>⑤-12</t>
  </si>
  <si>
    <t>⑤-13</t>
  </si>
  <si>
    <t>⑤-14</t>
  </si>
  <si>
    <t>⑤-15</t>
  </si>
  <si>
    <t>⑥-1</t>
    <phoneticPr fontId="3"/>
  </si>
  <si>
    <t>⑥-2</t>
  </si>
  <si>
    <t>⑥-3</t>
  </si>
  <si>
    <t>⑥-4</t>
  </si>
  <si>
    <t>⑥-5</t>
  </si>
  <si>
    <t>⑥-6</t>
  </si>
  <si>
    <t>⑥-7</t>
  </si>
  <si>
    <t>⑥-8</t>
  </si>
  <si>
    <t>⑥-9</t>
  </si>
  <si>
    <t>⑥-10</t>
  </si>
  <si>
    <t>⑥-11</t>
  </si>
  <si>
    <t>⑥-12</t>
  </si>
  <si>
    <t>⑥-13</t>
  </si>
  <si>
    <t>⑥-14</t>
  </si>
  <si>
    <t>⑥-15</t>
  </si>
  <si>
    <t>⑦-1</t>
    <phoneticPr fontId="3"/>
  </si>
  <si>
    <t>⑦-2</t>
  </si>
  <si>
    <t>⑦-3</t>
  </si>
  <si>
    <t>⑦-4</t>
  </si>
  <si>
    <t>⑦-5</t>
  </si>
  <si>
    <t>⑦-6</t>
  </si>
  <si>
    <t>⑦-7</t>
  </si>
  <si>
    <t>⑦-8</t>
  </si>
  <si>
    <t>⑦-9</t>
  </si>
  <si>
    <t>⑦-10</t>
  </si>
  <si>
    <t>⑦-11</t>
  </si>
  <si>
    <t>⑦-12</t>
  </si>
  <si>
    <t>⑦-13</t>
  </si>
  <si>
    <t>⑦-14</t>
  </si>
  <si>
    <t>⑦-15</t>
  </si>
  <si>
    <t>⑧-1</t>
    <phoneticPr fontId="3"/>
  </si>
  <si>
    <t>⑧-2</t>
  </si>
  <si>
    <t>⑧-3</t>
  </si>
  <si>
    <t>⑧-4</t>
  </si>
  <si>
    <t>⑧-5</t>
  </si>
  <si>
    <t>⑧-6</t>
  </si>
  <si>
    <t>⑧-7</t>
  </si>
  <si>
    <t>⑧-8</t>
  </si>
  <si>
    <t>⑧-9</t>
  </si>
  <si>
    <t>⑧-10</t>
  </si>
  <si>
    <t>⑧-11</t>
  </si>
  <si>
    <t>⑧-12</t>
  </si>
  <si>
    <t>⑧-13</t>
  </si>
  <si>
    <t>⑧-14</t>
  </si>
  <si>
    <t>⑧-15</t>
  </si>
  <si>
    <t>⑨-1</t>
    <phoneticPr fontId="3"/>
  </si>
  <si>
    <t>⑨-2</t>
  </si>
  <si>
    <t>⑨-3</t>
  </si>
  <si>
    <t>⑨-4</t>
  </si>
  <si>
    <t>⑨-5</t>
  </si>
  <si>
    <t>⑨-6</t>
  </si>
  <si>
    <t>⑨-7</t>
  </si>
  <si>
    <t>⑨-8</t>
  </si>
  <si>
    <t>⑨-9</t>
  </si>
  <si>
    <t>⑨-10</t>
  </si>
  <si>
    <t>⑨-11</t>
  </si>
  <si>
    <t>⑨-12</t>
  </si>
  <si>
    <t>⑨-13</t>
  </si>
  <si>
    <t>⑨-14</t>
  </si>
  <si>
    <t>⑨-15</t>
  </si>
  <si>
    <t>⑩-1</t>
    <phoneticPr fontId="3"/>
  </si>
  <si>
    <t>⑩-2</t>
  </si>
  <si>
    <t>⑩-3</t>
  </si>
  <si>
    <t>⑩-4</t>
  </si>
  <si>
    <t>⑩-5</t>
  </si>
  <si>
    <t>⑩-6</t>
  </si>
  <si>
    <t>⑩-7</t>
  </si>
  <si>
    <t>⑩-8</t>
  </si>
  <si>
    <t>⑩-9</t>
  </si>
  <si>
    <t>⑩-10</t>
  </si>
  <si>
    <t>⑩-11</t>
  </si>
  <si>
    <t>⑩-12</t>
  </si>
  <si>
    <t>⑩-13</t>
  </si>
  <si>
    <t>⑩-14</t>
  </si>
  <si>
    <t>⑩-15</t>
  </si>
  <si>
    <t>金額（税抜）</t>
    <rPh sb="0" eb="2">
      <t>キンガク</t>
    </rPh>
    <rPh sb="3" eb="5">
      <t>ゼイヌキ</t>
    </rPh>
    <phoneticPr fontId="3"/>
  </si>
  <si>
    <t>（別添２－２）人件費計算根拠</t>
    <rPh sb="1" eb="3">
      <t>ベッテン</t>
    </rPh>
    <rPh sb="7" eb="10">
      <t>ジンケンヒ</t>
    </rPh>
    <rPh sb="10" eb="12">
      <t>ケイサン</t>
    </rPh>
    <rPh sb="12" eb="14">
      <t>コンキョ</t>
    </rPh>
    <phoneticPr fontId="3"/>
  </si>
  <si>
    <r>
      <t>人件費</t>
    </r>
    <r>
      <rPr>
        <vertAlign val="superscript"/>
        <sz val="11"/>
        <color theme="1"/>
        <rFont val="ＭＳ 明朝"/>
        <family val="1"/>
        <charset val="128"/>
      </rPr>
      <t>※２</t>
    </r>
    <r>
      <rPr>
        <sz val="9"/>
        <color theme="1"/>
        <rFont val="ＭＳ 明朝"/>
        <family val="1"/>
        <charset val="128"/>
      </rPr>
      <t xml:space="preserve">
（該当に●）</t>
    </r>
    <rPh sb="0" eb="3">
      <t>ジンケンヒ</t>
    </rPh>
    <rPh sb="7" eb="9">
      <t>ガイトウ</t>
    </rPh>
    <phoneticPr fontId="3"/>
  </si>
  <si>
    <r>
      <t>実施事項</t>
    </r>
    <r>
      <rPr>
        <vertAlign val="superscript"/>
        <sz val="11"/>
        <color theme="1"/>
        <rFont val="ＭＳ 明朝"/>
        <family val="1"/>
        <charset val="128"/>
      </rPr>
      <t>※１</t>
    </r>
    <rPh sb="0" eb="2">
      <t>ジッシ</t>
    </rPh>
    <rPh sb="2" eb="4">
      <t>ジコウ</t>
    </rPh>
    <phoneticPr fontId="3"/>
  </si>
  <si>
    <t>　　　</t>
    <phoneticPr fontId="3"/>
  </si>
  <si>
    <t>等級</t>
    <rPh sb="0" eb="2">
      <t>トウキュウ</t>
    </rPh>
    <phoneticPr fontId="10"/>
  </si>
  <si>
    <t>単価A</t>
    <rPh sb="0" eb="2">
      <t>タンカ</t>
    </rPh>
    <phoneticPr fontId="10"/>
  </si>
  <si>
    <t>単価B</t>
    <rPh sb="0" eb="2">
      <t>タンカ</t>
    </rPh>
    <phoneticPr fontId="10"/>
  </si>
  <si>
    <t>月給範囲下限</t>
    <rPh sb="0" eb="2">
      <t>ゲッキュウ</t>
    </rPh>
    <rPh sb="2" eb="4">
      <t>ハンイ</t>
    </rPh>
    <rPh sb="4" eb="6">
      <t>カゲン</t>
    </rPh>
    <phoneticPr fontId="10"/>
  </si>
  <si>
    <t>上限</t>
    <rPh sb="0" eb="2">
      <t>ジョウゲン</t>
    </rPh>
    <phoneticPr fontId="10"/>
  </si>
  <si>
    <t>単価</t>
    <rPh sb="0" eb="2">
      <t>タンカ</t>
    </rPh>
    <phoneticPr fontId="10"/>
  </si>
  <si>
    <t>実施事項</t>
    <rPh sb="0" eb="2">
      <t>ジッシ</t>
    </rPh>
    <rPh sb="2" eb="4">
      <t>ジコウ</t>
    </rPh>
    <phoneticPr fontId="3"/>
  </si>
  <si>
    <t>細目</t>
    <rPh sb="0" eb="2">
      <t>サイモク</t>
    </rPh>
    <phoneticPr fontId="3"/>
  </si>
  <si>
    <t>人件費氏名</t>
    <rPh sb="0" eb="3">
      <t>ジンケンヒ</t>
    </rPh>
    <rPh sb="3" eb="5">
      <t>シメイ</t>
    </rPh>
    <phoneticPr fontId="3"/>
  </si>
  <si>
    <t>実施事項①</t>
    <rPh sb="0" eb="2">
      <t>ジッシ</t>
    </rPh>
    <rPh sb="2" eb="4">
      <t>ジコウ</t>
    </rPh>
    <phoneticPr fontId="3"/>
  </si>
  <si>
    <t>実施事項⑩</t>
    <rPh sb="0" eb="2">
      <t>ジッシ</t>
    </rPh>
    <rPh sb="2" eb="4">
      <t>ジコウ</t>
    </rPh>
    <phoneticPr fontId="3"/>
  </si>
  <si>
    <t>実施事項⑨</t>
    <rPh sb="0" eb="2">
      <t>ジッシ</t>
    </rPh>
    <rPh sb="2" eb="4">
      <t>ジコウ</t>
    </rPh>
    <phoneticPr fontId="3"/>
  </si>
  <si>
    <t>実施事項⑧</t>
    <rPh sb="0" eb="2">
      <t>ジッシ</t>
    </rPh>
    <rPh sb="2" eb="4">
      <t>ジコウ</t>
    </rPh>
    <phoneticPr fontId="3"/>
  </si>
  <si>
    <t>実施事項⑦</t>
    <rPh sb="0" eb="2">
      <t>ジッシ</t>
    </rPh>
    <rPh sb="2" eb="4">
      <t>ジコウ</t>
    </rPh>
    <phoneticPr fontId="3"/>
  </si>
  <si>
    <t>実施事項⑥</t>
    <rPh sb="0" eb="2">
      <t>ジッシ</t>
    </rPh>
    <rPh sb="2" eb="4">
      <t>ジコウ</t>
    </rPh>
    <phoneticPr fontId="3"/>
  </si>
  <si>
    <t>実施事項⑤</t>
    <rPh sb="0" eb="2">
      <t>ジッシ</t>
    </rPh>
    <rPh sb="2" eb="4">
      <t>ジコウ</t>
    </rPh>
    <phoneticPr fontId="3"/>
  </si>
  <si>
    <t>実施事項④</t>
    <rPh sb="0" eb="2">
      <t>ジッシ</t>
    </rPh>
    <rPh sb="2" eb="4">
      <t>ジコウ</t>
    </rPh>
    <phoneticPr fontId="3"/>
  </si>
  <si>
    <t>実施事項③</t>
    <rPh sb="0" eb="2">
      <t>ジッシ</t>
    </rPh>
    <rPh sb="2" eb="4">
      <t>ジコウ</t>
    </rPh>
    <phoneticPr fontId="3"/>
  </si>
  <si>
    <t>実施事項②</t>
    <rPh sb="0" eb="2">
      <t>ジッシ</t>
    </rPh>
    <rPh sb="2" eb="4">
      <t>ジコウ</t>
    </rPh>
    <phoneticPr fontId="3"/>
  </si>
  <si>
    <t>実施事項①</t>
    <rPh sb="0" eb="2">
      <t>ジッシ</t>
    </rPh>
    <rPh sb="2" eb="4">
      <t>ジコウ</t>
    </rPh>
    <phoneticPr fontId="3"/>
  </si>
  <si>
    <t>実施事項②</t>
    <rPh sb="0" eb="2">
      <t>ジッシ</t>
    </rPh>
    <rPh sb="2" eb="4">
      <t>ジコウ</t>
    </rPh>
    <phoneticPr fontId="3"/>
  </si>
  <si>
    <t>実施事項③</t>
    <rPh sb="0" eb="2">
      <t>ジッシ</t>
    </rPh>
    <rPh sb="2" eb="4">
      <t>ジコウ</t>
    </rPh>
    <phoneticPr fontId="3"/>
  </si>
  <si>
    <t>実施事項④</t>
    <rPh sb="0" eb="2">
      <t>ジッシ</t>
    </rPh>
    <rPh sb="2" eb="4">
      <t>ジコウ</t>
    </rPh>
    <phoneticPr fontId="3"/>
  </si>
  <si>
    <t>実施事項⑤</t>
    <rPh sb="0" eb="2">
      <t>ジッシ</t>
    </rPh>
    <rPh sb="2" eb="4">
      <t>ジコウ</t>
    </rPh>
    <phoneticPr fontId="3"/>
  </si>
  <si>
    <t>（別添２）支出計画書</t>
    <rPh sb="1" eb="3">
      <t>ベッテン</t>
    </rPh>
    <rPh sb="5" eb="7">
      <t>シシュツ</t>
    </rPh>
    <rPh sb="7" eb="10">
      <t>ケイカクショ</t>
    </rPh>
    <phoneticPr fontId="10"/>
  </si>
  <si>
    <t>　　http://www.meti.go.jp/information_2/downloadfiles/30kenpo.pdf</t>
    <phoneticPr fontId="3"/>
  </si>
  <si>
    <r>
      <t xml:space="preserve">担当者
</t>
    </r>
    <r>
      <rPr>
        <sz val="9"/>
        <color theme="1"/>
        <rFont val="ＭＳ 明朝"/>
        <family val="1"/>
        <charset val="128"/>
      </rPr>
      <t>（プルダウン）</t>
    </r>
    <rPh sb="0" eb="3">
      <t>タントウシャ</t>
    </rPh>
    <phoneticPr fontId="3"/>
  </si>
  <si>
    <r>
      <t xml:space="preserve">作業工程
</t>
    </r>
    <r>
      <rPr>
        <sz val="9"/>
        <color theme="1"/>
        <rFont val="ＭＳ 明朝"/>
        <family val="1"/>
        <charset val="128"/>
      </rPr>
      <t>（手入力）</t>
    </r>
    <rPh sb="0" eb="2">
      <t>サギョウ</t>
    </rPh>
    <rPh sb="2" eb="4">
      <t>コウテイ</t>
    </rPh>
    <rPh sb="6" eb="9">
      <t>テニュウリョク</t>
    </rPh>
    <phoneticPr fontId="3"/>
  </si>
  <si>
    <r>
      <t xml:space="preserve">実施事項
</t>
    </r>
    <r>
      <rPr>
        <sz val="9"/>
        <color theme="1"/>
        <rFont val="ＭＳ 明朝"/>
        <family val="1"/>
        <charset val="128"/>
      </rPr>
      <t>（自動計算）</t>
    </r>
    <rPh sb="0" eb="2">
      <t>ジッシ</t>
    </rPh>
    <rPh sb="2" eb="4">
      <t>ジコウ</t>
    </rPh>
    <rPh sb="6" eb="8">
      <t>ジドウ</t>
    </rPh>
    <rPh sb="8" eb="10">
      <t>ケイサン</t>
    </rPh>
    <phoneticPr fontId="3"/>
  </si>
  <si>
    <r>
      <t xml:space="preserve">単価（円）
</t>
    </r>
    <r>
      <rPr>
        <sz val="9"/>
        <color theme="1"/>
        <rFont val="ＭＳ 明朝"/>
        <family val="1"/>
        <charset val="128"/>
      </rPr>
      <t>（自動計算）</t>
    </r>
    <rPh sb="0" eb="2">
      <t>タンカ</t>
    </rPh>
    <rPh sb="3" eb="4">
      <t>エン</t>
    </rPh>
    <rPh sb="7" eb="9">
      <t>ジドウ</t>
    </rPh>
    <rPh sb="9" eb="11">
      <t>ケイサン</t>
    </rPh>
    <phoneticPr fontId="3"/>
  </si>
  <si>
    <r>
      <t xml:space="preserve">工数（時間）
</t>
    </r>
    <r>
      <rPr>
        <sz val="9"/>
        <color theme="1"/>
        <rFont val="ＭＳ 明朝"/>
        <family val="1"/>
        <charset val="128"/>
      </rPr>
      <t>（手入力）</t>
    </r>
    <rPh sb="0" eb="2">
      <t>コウスウ</t>
    </rPh>
    <rPh sb="3" eb="5">
      <t>ジカン</t>
    </rPh>
    <rPh sb="8" eb="11">
      <t>テニュウリョク</t>
    </rPh>
    <phoneticPr fontId="3"/>
  </si>
  <si>
    <t>共同申請の場合は、幹事社が全ての人員の人件費単価を確認すること。</t>
    <rPh sb="0" eb="2">
      <t>キョウドウ</t>
    </rPh>
    <rPh sb="2" eb="4">
      <t>シンセイ</t>
    </rPh>
    <rPh sb="5" eb="7">
      <t>バアイ</t>
    </rPh>
    <rPh sb="9" eb="11">
      <t>カンジ</t>
    </rPh>
    <rPh sb="11" eb="12">
      <t>シャ</t>
    </rPh>
    <rPh sb="13" eb="14">
      <t>スベ</t>
    </rPh>
    <rPh sb="16" eb="18">
      <t>ジンイン</t>
    </rPh>
    <rPh sb="19" eb="22">
      <t>ジンケンヒ</t>
    </rPh>
    <rPh sb="22" eb="24">
      <t>タンカ</t>
    </rPh>
    <rPh sb="25" eb="27">
      <t>カクニン</t>
    </rPh>
    <phoneticPr fontId="3"/>
  </si>
  <si>
    <t>コンソーシアム申請の場合は、各社提出すること（支出計画全てを各社提出）</t>
    <rPh sb="14" eb="16">
      <t>カクシャ</t>
    </rPh>
    <rPh sb="16" eb="18">
      <t>テイシュツ</t>
    </rPh>
    <rPh sb="23" eb="25">
      <t>シシュツ</t>
    </rPh>
    <rPh sb="25" eb="27">
      <t>ケイカク</t>
    </rPh>
    <rPh sb="27" eb="28">
      <t>スベ</t>
    </rPh>
    <rPh sb="30" eb="32">
      <t>カクシャ</t>
    </rPh>
    <rPh sb="32" eb="34">
      <t>テイシュツ</t>
    </rPh>
    <phoneticPr fontId="3"/>
  </si>
  <si>
    <r>
      <t xml:space="preserve">費用内容
</t>
    </r>
    <r>
      <rPr>
        <sz val="9"/>
        <color theme="1"/>
        <rFont val="ＭＳ 明朝"/>
        <family val="1"/>
        <charset val="128"/>
      </rPr>
      <t>（プルダウン）</t>
    </r>
    <rPh sb="0" eb="2">
      <t>ヒヨウ</t>
    </rPh>
    <rPh sb="2" eb="4">
      <t>ナイヨウ</t>
    </rPh>
    <phoneticPr fontId="3"/>
  </si>
  <si>
    <t/>
  </si>
  <si>
    <t>投入人件費
見込（円）</t>
    <rPh sb="0" eb="2">
      <t>トウニュウ</t>
    </rPh>
    <rPh sb="2" eb="5">
      <t>ジンケンヒ</t>
    </rPh>
    <rPh sb="6" eb="8">
      <t>ミコ</t>
    </rPh>
    <rPh sb="9" eb="10">
      <t>エン</t>
    </rPh>
    <phoneticPr fontId="3"/>
  </si>
  <si>
    <t>人件費総計（円）</t>
    <rPh sb="0" eb="3">
      <t>ジンケンヒ</t>
    </rPh>
    <rPh sb="3" eb="5">
      <t>ソウケイ</t>
    </rPh>
    <rPh sb="6" eb="7">
      <t>エン</t>
    </rPh>
    <phoneticPr fontId="3"/>
  </si>
  <si>
    <r>
      <t>健保等級</t>
    </r>
    <r>
      <rPr>
        <vertAlign val="superscript"/>
        <sz val="11"/>
        <rFont val="ＭＳ 明朝"/>
        <family val="1"/>
        <charset val="128"/>
      </rPr>
      <t>※</t>
    </r>
    <rPh sb="0" eb="2">
      <t>ケンポ</t>
    </rPh>
    <rPh sb="2" eb="4">
      <t>トウキュウ</t>
    </rPh>
    <phoneticPr fontId="10"/>
  </si>
  <si>
    <r>
      <t>日給額</t>
    </r>
    <r>
      <rPr>
        <vertAlign val="superscript"/>
        <sz val="11"/>
        <rFont val="ＭＳ 明朝"/>
        <family val="1"/>
        <charset val="128"/>
      </rPr>
      <t>※1</t>
    </r>
    <rPh sb="0" eb="2">
      <t>ニッキュウ</t>
    </rPh>
    <rPh sb="2" eb="3">
      <t>ガク</t>
    </rPh>
    <phoneticPr fontId="10"/>
  </si>
  <si>
    <r>
      <t>所定労働時間</t>
    </r>
    <r>
      <rPr>
        <vertAlign val="superscript"/>
        <sz val="11"/>
        <rFont val="ＭＳ 明朝"/>
        <family val="1"/>
        <charset val="128"/>
      </rPr>
      <t>※２</t>
    </r>
    <rPh sb="0" eb="2">
      <t>ショテイ</t>
    </rPh>
    <rPh sb="2" eb="4">
      <t>ロウドウ</t>
    </rPh>
    <rPh sb="4" eb="6">
      <t>ジカン</t>
    </rPh>
    <phoneticPr fontId="10"/>
  </si>
  <si>
    <r>
      <t>人件費単価</t>
    </r>
    <r>
      <rPr>
        <vertAlign val="superscript"/>
        <sz val="11"/>
        <rFont val="ＭＳ 明朝"/>
        <family val="1"/>
        <charset val="128"/>
      </rPr>
      <t>※３</t>
    </r>
    <phoneticPr fontId="10"/>
  </si>
  <si>
    <t>※１）補助事業概要説明書（別添１）「３）補助事業における実施事項」に</t>
    <rPh sb="3" eb="5">
      <t>ホジョ</t>
    </rPh>
    <rPh sb="5" eb="7">
      <t>ジギョウ</t>
    </rPh>
    <rPh sb="7" eb="9">
      <t>ガイヨウ</t>
    </rPh>
    <rPh sb="9" eb="12">
      <t>セツメイショ</t>
    </rPh>
    <rPh sb="13" eb="15">
      <t>ベッテン</t>
    </rPh>
    <phoneticPr fontId="3"/>
  </si>
  <si>
    <t>※２）人件費については、H列にて”●”を選択しフラグを付け、併せて</t>
    <rPh sb="3" eb="6">
      <t>ジンケンヒ</t>
    </rPh>
    <rPh sb="13" eb="14">
      <t>レツ</t>
    </rPh>
    <rPh sb="20" eb="22">
      <t>センタク</t>
    </rPh>
    <rPh sb="27" eb="28">
      <t>ツ</t>
    </rPh>
    <phoneticPr fontId="3"/>
  </si>
  <si>
    <t>↓アウトプット毎の人件費確認（別添2-2とリンク/I行と整合させること）</t>
    <rPh sb="7" eb="8">
      <t>ゴト</t>
    </rPh>
    <rPh sb="9" eb="12">
      <t>ジンケンヒ</t>
    </rPh>
    <rPh sb="12" eb="14">
      <t>カクニン</t>
    </rPh>
    <rPh sb="15" eb="17">
      <t>ベッテン</t>
    </rPh>
    <rPh sb="26" eb="27">
      <t>ギョウ</t>
    </rPh>
    <rPh sb="28" eb="30">
      <t>セイゴウ</t>
    </rPh>
    <phoneticPr fontId="3"/>
  </si>
  <si>
    <t>費用総計（円）</t>
    <rPh sb="0" eb="2">
      <t>ヒヨウ</t>
    </rPh>
    <rPh sb="2" eb="4">
      <t>ソウケイ</t>
    </rPh>
    <rPh sb="5" eb="6">
      <t>エン</t>
    </rPh>
    <phoneticPr fontId="3"/>
  </si>
  <si>
    <t>投入人件費小計</t>
    <rPh sb="0" eb="2">
      <t>トウニュウ</t>
    </rPh>
    <rPh sb="2" eb="5">
      <t>ジンケンヒ</t>
    </rPh>
    <rPh sb="5" eb="7">
      <t>ショウケイ</t>
    </rPh>
    <phoneticPr fontId="3"/>
  </si>
  <si>
    <t>※３ 時給から日給額を算出する場合には、時給額に所定労働時間を乗じ額に、※１に記入の各種手当等の額を加算して算出すること。</t>
    <rPh sb="3" eb="5">
      <t>ジキュウ</t>
    </rPh>
    <rPh sb="7" eb="9">
      <t>ニッキュウ</t>
    </rPh>
    <rPh sb="9" eb="10">
      <t>ガク</t>
    </rPh>
    <rPh sb="11" eb="13">
      <t>サンシュツ</t>
    </rPh>
    <rPh sb="15" eb="17">
      <t>バアイ</t>
    </rPh>
    <rPh sb="20" eb="22">
      <t>ジキュウ</t>
    </rPh>
    <rPh sb="22" eb="23">
      <t>ガク</t>
    </rPh>
    <rPh sb="24" eb="26">
      <t>ショテイ</t>
    </rPh>
    <rPh sb="26" eb="28">
      <t>ロウドウ</t>
    </rPh>
    <rPh sb="28" eb="30">
      <t>ジカン</t>
    </rPh>
    <rPh sb="31" eb="32">
      <t>ジョウ</t>
    </rPh>
    <rPh sb="33" eb="34">
      <t>ガク</t>
    </rPh>
    <rPh sb="42" eb="44">
      <t>カクシュ</t>
    </rPh>
    <rPh sb="44" eb="46">
      <t>テアテ</t>
    </rPh>
    <rPh sb="46" eb="47">
      <t>トウ</t>
    </rPh>
    <rPh sb="48" eb="49">
      <t>ガク</t>
    </rPh>
    <rPh sb="50" eb="52">
      <t>カサン</t>
    </rPh>
    <rPh sb="54" eb="56">
      <t>サンシュツ</t>
    </rPh>
    <phoneticPr fontId="10"/>
  </si>
  <si>
    <t>備考（月給額の算出式を記入）</t>
    <rPh sb="0" eb="2">
      <t>ビコウ</t>
    </rPh>
    <rPh sb="3" eb="5">
      <t>ゲッキュウ</t>
    </rPh>
    <rPh sb="5" eb="6">
      <t>ガク</t>
    </rPh>
    <rPh sb="7" eb="9">
      <t>サンシュツ</t>
    </rPh>
    <rPh sb="9" eb="10">
      <t>シキ</t>
    </rPh>
    <phoneticPr fontId="10"/>
  </si>
  <si>
    <t>別添2-2で活動者と活動内容を細分化し、工数と金額の積算根拠を示すこと。</t>
    <rPh sb="6" eb="8">
      <t>カツドウ</t>
    </rPh>
    <rPh sb="8" eb="9">
      <t>シャ</t>
    </rPh>
    <rPh sb="10" eb="12">
      <t>カツドウ</t>
    </rPh>
    <rPh sb="12" eb="14">
      <t>ナイヨウ</t>
    </rPh>
    <rPh sb="15" eb="18">
      <t>サイブンカ</t>
    </rPh>
    <rPh sb="20" eb="22">
      <t>コウスウ</t>
    </rPh>
    <rPh sb="23" eb="25">
      <t>キンガク</t>
    </rPh>
    <rPh sb="26" eb="28">
      <t>セキサン</t>
    </rPh>
    <rPh sb="28" eb="30">
      <t>コンキョ</t>
    </rPh>
    <rPh sb="31" eb="32">
      <t>シメ</t>
    </rPh>
    <phoneticPr fontId="3"/>
  </si>
  <si>
    <t>購入・発注内容
アウトプット</t>
    <rPh sb="0" eb="2">
      <t>コウニュウ</t>
    </rPh>
    <rPh sb="3" eb="5">
      <t>ハッチュウ</t>
    </rPh>
    <rPh sb="5" eb="7">
      <t>ナイヨウ</t>
    </rPh>
    <phoneticPr fontId="3"/>
  </si>
  <si>
    <t>説明、金額根拠</t>
    <rPh sb="0" eb="2">
      <t>セツメイ</t>
    </rPh>
    <rPh sb="3" eb="5">
      <t>キンガク</t>
    </rPh>
    <rPh sb="5" eb="7">
      <t>コンキョ</t>
    </rPh>
    <phoneticPr fontId="3"/>
  </si>
  <si>
    <t>記入の実施事項と記載を合わせること。</t>
    <rPh sb="0" eb="2">
      <t>キニュウ</t>
    </rPh>
    <rPh sb="3" eb="5">
      <t>ジッシ</t>
    </rPh>
    <rPh sb="5" eb="7">
      <t>ジコウ</t>
    </rPh>
    <rPh sb="8" eb="10">
      <t>キサイ</t>
    </rPh>
    <rPh sb="11" eb="12">
      <t>ア</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</si>
</sst>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ＭＳ Ｐゴシック"/>
      <family val="2"/>
      <charset val="128"/>
      <scheme val="minor"/>
    </font>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b/>
      <sz val="11"/>
      <color theme="1"/>
      <name val="ＭＳ 明朝"/>
      <family val="1"/>
      <charset val="128"/>
    </font>
    <font>
      <sz val="11"/>
      <color theme="1"/>
      <name val="ＭＳ Ｐゴシック"/>
      <family val="3"/>
      <charset val="128"/>
      <scheme val="minor"/>
    </font>
    <font>
      <sz val="10"/>
      <name val="ＭＳ 明朝"/>
      <family val="1"/>
      <charset val="128"/>
    </font>
    <font>
      <b/>
      <sz val="10"/>
      <name val="ＭＳ 明朝"/>
      <family val="1"/>
      <charset val="128"/>
    </font>
    <font>
      <sz val="12"/>
      <name val="ＭＳ 明朝"/>
      <family val="1"/>
      <charset val="128"/>
    </font>
    <font>
      <b/>
      <sz val="12"/>
      <name val="ＭＳ 明朝"/>
      <family val="1"/>
      <charset val="128"/>
    </font>
    <font>
      <sz val="6"/>
      <name val="ＭＳ Ｐゴシック"/>
      <family val="3"/>
      <charset val="128"/>
    </font>
    <font>
      <b/>
      <sz val="20"/>
      <name val="ＭＳ 明朝"/>
      <family val="1"/>
      <charset val="128"/>
    </font>
    <font>
      <sz val="14"/>
      <name val="ＭＳ 明朝"/>
      <family val="1"/>
      <charset val="128"/>
    </font>
    <font>
      <b/>
      <sz val="22"/>
      <name val="ＭＳ 明朝"/>
      <family val="1"/>
      <charset val="128"/>
    </font>
    <font>
      <sz val="16"/>
      <name val="ＭＳ 明朝"/>
      <family val="1"/>
      <charset val="128"/>
    </font>
    <font>
      <sz val="14"/>
      <color theme="1"/>
      <name val="ＭＳ 明朝"/>
      <family val="1"/>
      <charset val="128"/>
    </font>
    <font>
      <sz val="10"/>
      <color rgb="FF0000FF"/>
      <name val="ＭＳ 明朝"/>
      <family val="1"/>
      <charset val="128"/>
    </font>
    <font>
      <sz val="18"/>
      <color theme="1"/>
      <name val="ＭＳ 明朝"/>
      <family val="1"/>
      <charset val="128"/>
    </font>
    <font>
      <sz val="22"/>
      <name val="ＭＳ 明朝"/>
      <family val="1"/>
      <charset val="128"/>
    </font>
    <font>
      <u/>
      <sz val="16"/>
      <name val="ＭＳ 明朝"/>
      <family val="1"/>
      <charset val="128"/>
    </font>
    <font>
      <sz val="12"/>
      <name val="ＭＳ Ｐ明朝"/>
      <family val="1"/>
      <charset val="128"/>
    </font>
    <font>
      <b/>
      <sz val="14"/>
      <color rgb="FFC00000"/>
      <name val="ＭＳ 明朝"/>
      <family val="1"/>
      <charset val="128"/>
    </font>
    <font>
      <sz val="16"/>
      <color theme="1"/>
      <name val="ＭＳ 明朝"/>
      <family val="1"/>
      <charset val="128"/>
    </font>
    <font>
      <sz val="9"/>
      <color theme="1"/>
      <name val="ＭＳ 明朝"/>
      <family val="1"/>
      <charset val="128"/>
    </font>
    <font>
      <vertAlign val="superscript"/>
      <sz val="11"/>
      <color theme="1"/>
      <name val="ＭＳ 明朝"/>
      <family val="1"/>
      <charset val="128"/>
    </font>
    <font>
      <sz val="11"/>
      <name val="ＭＳ 明朝"/>
      <family val="1"/>
      <charset val="128"/>
    </font>
    <font>
      <sz val="10"/>
      <color theme="1"/>
      <name val="ＭＳ 明朝"/>
      <family val="1"/>
      <charset val="128"/>
    </font>
    <font>
      <vertAlign val="superscript"/>
      <sz val="11"/>
      <name val="ＭＳ 明朝"/>
      <family val="1"/>
      <charset val="128"/>
    </font>
    <font>
      <sz val="11"/>
      <name val="ＭＳ Ｐ明朝"/>
      <family val="1"/>
      <charset val="128"/>
    </font>
    <font>
      <b/>
      <sz val="11"/>
      <name val="ＭＳ 明朝"/>
      <family val="1"/>
      <charset val="128"/>
    </font>
    <font>
      <sz val="12"/>
      <color theme="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23">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hair">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5" fillId="0" borderId="0">
      <alignment vertical="center"/>
    </xf>
    <xf numFmtId="9" fontId="5" fillId="0" borderId="0" applyFont="0" applyFill="0" applyBorder="0" applyAlignment="0" applyProtection="0">
      <alignment vertical="center"/>
    </xf>
    <xf numFmtId="38" fontId="5" fillId="0" borderId="0" applyFont="0" applyFill="0" applyBorder="0" applyAlignment="0" applyProtection="0">
      <alignment vertical="center"/>
    </xf>
  </cellStyleXfs>
  <cellXfs count="167">
    <xf numFmtId="0" fontId="0" fillId="0" borderId="0" xfId="0">
      <alignment vertical="center"/>
    </xf>
    <xf numFmtId="0" fontId="0" fillId="2" borderId="0" xfId="0" applyFill="1">
      <alignment vertical="center"/>
    </xf>
    <xf numFmtId="0" fontId="5" fillId="0" borderId="0" xfId="2" applyAlignment="1">
      <alignment horizontal="center" vertical="center"/>
    </xf>
    <xf numFmtId="0" fontId="5" fillId="0" borderId="0" xfId="2">
      <alignment vertical="center"/>
    </xf>
    <xf numFmtId="38" fontId="5" fillId="0" borderId="0" xfId="4" applyFont="1">
      <alignment vertical="center"/>
    </xf>
    <xf numFmtId="38" fontId="5" fillId="0" borderId="0" xfId="1" applyFont="1" applyFill="1">
      <alignment vertical="center"/>
    </xf>
    <xf numFmtId="38" fontId="5" fillId="0" borderId="0" xfId="1" applyFont="1">
      <alignment vertical="center"/>
    </xf>
    <xf numFmtId="38" fontId="0" fillId="0" borderId="0" xfId="0" applyNumberFormat="1">
      <alignment vertical="center"/>
    </xf>
    <xf numFmtId="38" fontId="6" fillId="0" borderId="6" xfId="2" applyNumberFormat="1" applyFont="1" applyBorder="1" applyAlignment="1" applyProtection="1">
      <alignment vertical="center" shrinkToFit="1"/>
      <protection locked="0"/>
    </xf>
    <xf numFmtId="38" fontId="6" fillId="0" borderId="4" xfId="2" applyNumberFormat="1" applyFont="1" applyBorder="1" applyAlignment="1" applyProtection="1">
      <alignment vertical="center" shrinkToFit="1"/>
      <protection locked="0"/>
    </xf>
    <xf numFmtId="38" fontId="6" fillId="0" borderId="1" xfId="2" applyNumberFormat="1" applyFont="1" applyBorder="1" applyAlignment="1" applyProtection="1">
      <alignment vertical="center" shrinkToFit="1"/>
      <protection locked="0"/>
    </xf>
    <xf numFmtId="38" fontId="25" fillId="0" borderId="6" xfId="2" applyNumberFormat="1" applyFont="1" applyBorder="1" applyAlignment="1" applyProtection="1">
      <alignment vertical="center" shrinkToFit="1"/>
      <protection locked="0"/>
    </xf>
    <xf numFmtId="38" fontId="25" fillId="0" borderId="4" xfId="2" applyNumberFormat="1" applyFont="1" applyBorder="1" applyAlignment="1" applyProtection="1">
      <alignment vertical="center" shrinkToFit="1"/>
      <protection locked="0"/>
    </xf>
    <xf numFmtId="38" fontId="25" fillId="0" borderId="1" xfId="2" applyNumberFormat="1" applyFont="1" applyBorder="1" applyAlignment="1" applyProtection="1">
      <alignment vertical="center" shrinkToFit="1"/>
      <protection locked="0"/>
    </xf>
    <xf numFmtId="0" fontId="0" fillId="0" borderId="0" xfId="0" applyAlignment="1">
      <alignment vertical="center" wrapText="1"/>
    </xf>
    <xf numFmtId="38" fontId="25" fillId="0" borderId="4" xfId="2" applyNumberFormat="1" applyFont="1" applyBorder="1" applyAlignment="1" applyProtection="1">
      <alignment vertical="center" wrapText="1" shrinkToFit="1"/>
      <protection locked="0"/>
    </xf>
    <xf numFmtId="38" fontId="25" fillId="0" borderId="1" xfId="2" applyNumberFormat="1" applyFont="1" applyBorder="1" applyAlignment="1" applyProtection="1">
      <alignment vertical="center" wrapText="1" shrinkToFit="1"/>
      <protection locked="0"/>
    </xf>
    <xf numFmtId="38" fontId="25" fillId="0" borderId="6" xfId="2" applyNumberFormat="1" applyFont="1" applyBorder="1" applyAlignment="1" applyProtection="1">
      <alignment vertical="center" wrapText="1" shrinkToFit="1"/>
      <protection locked="0"/>
    </xf>
    <xf numFmtId="38" fontId="25" fillId="0" borderId="3" xfId="2" applyNumberFormat="1" applyFont="1" applyBorder="1" applyAlignment="1" applyProtection="1">
      <alignment vertical="center" shrinkToFit="1"/>
      <protection locked="0"/>
    </xf>
    <xf numFmtId="38" fontId="25" fillId="0" borderId="2" xfId="2" applyNumberFormat="1" applyFont="1" applyBorder="1" applyAlignment="1" applyProtection="1">
      <alignment vertical="center" shrinkToFit="1"/>
      <protection locked="0"/>
    </xf>
    <xf numFmtId="38" fontId="29" fillId="0" borderId="12" xfId="2" applyNumberFormat="1" applyFont="1" applyBorder="1" applyAlignment="1" applyProtection="1">
      <alignment vertical="center"/>
      <protection locked="0"/>
    </xf>
    <xf numFmtId="38" fontId="25" fillId="0" borderId="22" xfId="2" applyNumberFormat="1" applyFont="1" applyBorder="1" applyAlignment="1" applyProtection="1">
      <alignment vertical="center" wrapText="1" shrinkToFit="1"/>
      <protection locked="0"/>
    </xf>
    <xf numFmtId="0" fontId="6" fillId="2" borderId="0" xfId="2" applyFont="1" applyFill="1" applyProtection="1">
      <alignment vertical="center"/>
      <protection locked="0"/>
    </xf>
    <xf numFmtId="38" fontId="6" fillId="2" borderId="0" xfId="1" applyFont="1" applyFill="1" applyProtection="1">
      <alignment vertical="center"/>
      <protection locked="0"/>
    </xf>
    <xf numFmtId="0" fontId="2" fillId="2" borderId="0" xfId="0" applyFont="1" applyFill="1" applyProtection="1">
      <alignment vertical="center"/>
      <protection locked="0"/>
    </xf>
    <xf numFmtId="38" fontId="2" fillId="2" borderId="0" xfId="1" applyFont="1" applyFill="1" applyProtection="1">
      <alignment vertical="center"/>
      <protection locked="0"/>
    </xf>
    <xf numFmtId="0" fontId="11" fillId="2" borderId="0" xfId="2" applyFont="1" applyFill="1" applyAlignment="1" applyProtection="1">
      <alignment horizontal="left" vertical="center"/>
      <protection locked="0"/>
    </xf>
    <xf numFmtId="0" fontId="7" fillId="2" borderId="0" xfId="2" applyFont="1" applyFill="1" applyAlignment="1" applyProtection="1">
      <alignment horizontal="left" vertical="center"/>
      <protection locked="0"/>
    </xf>
    <xf numFmtId="0" fontId="6" fillId="2" borderId="0" xfId="2" applyFont="1" applyFill="1" applyAlignment="1" applyProtection="1">
      <alignment horizontal="left" wrapText="1"/>
      <protection locked="0"/>
    </xf>
    <xf numFmtId="38" fontId="6" fillId="2" borderId="0" xfId="1" applyFont="1" applyFill="1" applyAlignment="1" applyProtection="1">
      <alignment horizontal="left" wrapText="1"/>
      <protection locked="0"/>
    </xf>
    <xf numFmtId="0" fontId="6" fillId="2" borderId="0" xfId="2" applyFont="1" applyFill="1" applyAlignment="1" applyProtection="1">
      <alignment vertical="top" wrapText="1"/>
      <protection locked="0"/>
    </xf>
    <xf numFmtId="0" fontId="0" fillId="0" borderId="0" xfId="0" applyProtection="1">
      <alignment vertical="center"/>
      <protection locked="0"/>
    </xf>
    <xf numFmtId="0" fontId="25" fillId="2" borderId="0" xfId="2" applyFont="1" applyFill="1" applyProtection="1">
      <alignment vertical="center"/>
      <protection locked="0"/>
    </xf>
    <xf numFmtId="0" fontId="2" fillId="3" borderId="3" xfId="0" applyFont="1" applyFill="1" applyBorder="1" applyProtection="1">
      <alignment vertical="center"/>
      <protection locked="0"/>
    </xf>
    <xf numFmtId="0" fontId="2" fillId="2" borderId="9" xfId="0" applyFont="1" applyFill="1" applyBorder="1" applyProtection="1">
      <alignment vertical="center"/>
      <protection locked="0"/>
    </xf>
    <xf numFmtId="0" fontId="2" fillId="2" borderId="9" xfId="0" applyFont="1" applyFill="1" applyBorder="1" applyAlignment="1" applyProtection="1">
      <alignment vertical="center" wrapText="1"/>
      <protection locked="0"/>
    </xf>
    <xf numFmtId="0" fontId="2" fillId="2" borderId="8" xfId="0" applyFont="1" applyFill="1" applyBorder="1" applyAlignment="1" applyProtection="1">
      <alignment horizontal="right" vertical="center"/>
      <protection locked="0"/>
    </xf>
    <xf numFmtId="0" fontId="4" fillId="2" borderId="0" xfId="0" applyFont="1" applyFill="1" applyBorder="1" applyAlignment="1" applyProtection="1">
      <alignment horizontal="center" vertical="top" textRotation="255"/>
      <protection locked="0"/>
    </xf>
    <xf numFmtId="0" fontId="2" fillId="2" borderId="6" xfId="0" applyFont="1" applyFill="1" applyBorder="1" applyAlignment="1" applyProtection="1">
      <alignment vertical="center" wrapText="1"/>
      <protection locked="0"/>
    </xf>
    <xf numFmtId="0" fontId="2" fillId="2" borderId="4" xfId="0" applyFont="1" applyFill="1" applyBorder="1" applyAlignment="1" applyProtection="1">
      <alignment vertical="center" wrapText="1"/>
      <protection locked="0"/>
    </xf>
    <xf numFmtId="0" fontId="2" fillId="2" borderId="1" xfId="0" applyFont="1" applyFill="1" applyBorder="1" applyAlignment="1" applyProtection="1">
      <alignment vertical="center" wrapText="1"/>
      <protection locked="0"/>
    </xf>
    <xf numFmtId="0" fontId="2" fillId="2" borderId="22" xfId="0" applyFont="1" applyFill="1" applyBorder="1" applyAlignment="1" applyProtection="1">
      <alignment vertical="center" wrapText="1"/>
      <protection locked="0"/>
    </xf>
    <xf numFmtId="0" fontId="2" fillId="2" borderId="9" xfId="0" applyFont="1" applyFill="1" applyBorder="1" applyAlignment="1" applyProtection="1">
      <alignment horizontal="right" vertical="center"/>
      <protection locked="0"/>
    </xf>
    <xf numFmtId="38" fontId="2" fillId="4" borderId="3" xfId="1" applyFont="1" applyFill="1" applyBorder="1" applyProtection="1">
      <alignment vertical="center"/>
    </xf>
    <xf numFmtId="38" fontId="2" fillId="2" borderId="0" xfId="1" applyFont="1" applyFill="1" applyProtection="1">
      <alignment vertical="center"/>
    </xf>
    <xf numFmtId="38" fontId="2" fillId="4" borderId="13" xfId="1" applyFont="1" applyFill="1" applyBorder="1" applyProtection="1">
      <alignment vertical="center"/>
    </xf>
    <xf numFmtId="38" fontId="4" fillId="4" borderId="2" xfId="1" applyFont="1" applyFill="1" applyBorder="1" applyProtection="1">
      <alignment vertical="center"/>
    </xf>
    <xf numFmtId="38" fontId="4" fillId="4" borderId="3" xfId="1" applyFont="1" applyFill="1" applyBorder="1" applyProtection="1">
      <alignment vertical="center"/>
    </xf>
    <xf numFmtId="0" fontId="2" fillId="2" borderId="0" xfId="0" applyFont="1" applyFill="1" applyProtection="1">
      <alignment vertical="center"/>
    </xf>
    <xf numFmtId="0" fontId="6" fillId="0" borderId="0" xfId="2" applyFont="1" applyProtection="1">
      <alignment vertical="center"/>
      <protection locked="0"/>
    </xf>
    <xf numFmtId="0" fontId="12" fillId="0" borderId="0" xfId="2" applyFont="1" applyAlignment="1" applyProtection="1">
      <alignment horizontal="left" vertical="center"/>
      <protection locked="0"/>
    </xf>
    <xf numFmtId="0" fontId="6" fillId="0" borderId="0" xfId="2" applyFont="1" applyAlignment="1" applyProtection="1">
      <alignment horizontal="left" vertical="center"/>
      <protection locked="0"/>
    </xf>
    <xf numFmtId="0" fontId="8" fillId="0" borderId="0" xfId="2" applyFont="1" applyAlignment="1" applyProtection="1">
      <alignment horizontal="right" vertical="top"/>
      <protection locked="0"/>
    </xf>
    <xf numFmtId="0" fontId="6" fillId="0" borderId="0" xfId="2" applyFont="1" applyAlignment="1" applyProtection="1">
      <alignment horizontal="right" vertical="top"/>
      <protection locked="0"/>
    </xf>
    <xf numFmtId="0" fontId="6" fillId="0" borderId="0" xfId="2" applyFont="1" applyAlignment="1" applyProtection="1">
      <alignment vertical="center"/>
      <protection locked="0"/>
    </xf>
    <xf numFmtId="0" fontId="13" fillId="0" borderId="0" xfId="2" applyFont="1" applyAlignment="1" applyProtection="1">
      <alignment horizontal="center" vertical="center"/>
      <protection locked="0"/>
    </xf>
    <xf numFmtId="0" fontId="12" fillId="0" borderId="0" xfId="2" applyFont="1" applyAlignment="1" applyProtection="1">
      <alignment horizontal="right" vertical="center" indent="1"/>
      <protection locked="0"/>
    </xf>
    <xf numFmtId="0" fontId="14" fillId="0" borderId="0" xfId="2" applyFont="1" applyAlignment="1" applyProtection="1">
      <alignment horizontal="right" vertical="center" indent="1"/>
      <protection locked="0"/>
    </xf>
    <xf numFmtId="0" fontId="26" fillId="0" borderId="0" xfId="2" applyFont="1" applyAlignment="1" applyProtection="1">
      <alignment vertical="center"/>
      <protection locked="0"/>
    </xf>
    <xf numFmtId="38" fontId="15" fillId="2" borderId="0" xfId="1" applyFont="1" applyFill="1" applyBorder="1" applyProtection="1">
      <alignment vertical="center"/>
      <protection locked="0"/>
    </xf>
    <xf numFmtId="0" fontId="16" fillId="0" borderId="0" xfId="2" applyFont="1" applyAlignment="1" applyProtection="1">
      <alignment vertical="center"/>
      <protection locked="0"/>
    </xf>
    <xf numFmtId="38" fontId="15" fillId="0" borderId="0" xfId="1" applyFont="1" applyFill="1" applyBorder="1" applyProtection="1">
      <alignment vertical="center"/>
      <protection locked="0"/>
    </xf>
    <xf numFmtId="0" fontId="6" fillId="0" borderId="0" xfId="2" applyFont="1" applyAlignment="1" applyProtection="1">
      <alignment horizontal="right"/>
      <protection locked="0"/>
    </xf>
    <xf numFmtId="0" fontId="6" fillId="0" borderId="0" xfId="2" applyFont="1" applyBorder="1" applyProtection="1">
      <alignment vertical="center"/>
      <protection locked="0"/>
    </xf>
    <xf numFmtId="0" fontId="6" fillId="0" borderId="0" xfId="2" applyFont="1" applyAlignment="1" applyProtection="1">
      <alignment vertical="center" wrapText="1"/>
      <protection locked="0"/>
    </xf>
    <xf numFmtId="0" fontId="8" fillId="0" borderId="0" xfId="2" applyFont="1" applyProtection="1">
      <alignment vertical="center"/>
      <protection locked="0"/>
    </xf>
    <xf numFmtId="0" fontId="6" fillId="0" borderId="0" xfId="2" applyFont="1" applyAlignment="1" applyProtection="1">
      <protection locked="0"/>
    </xf>
    <xf numFmtId="0" fontId="12" fillId="0" borderId="0" xfId="2" applyFont="1" applyProtection="1">
      <alignment vertical="center"/>
      <protection locked="0"/>
    </xf>
    <xf numFmtId="0" fontId="12" fillId="0" borderId="0" xfId="2" applyFont="1" applyAlignment="1" applyProtection="1">
      <protection locked="0"/>
    </xf>
    <xf numFmtId="0" fontId="6" fillId="0" borderId="0" xfId="2" applyFont="1" applyFill="1" applyProtection="1">
      <alignment vertical="center"/>
      <protection locked="0"/>
    </xf>
    <xf numFmtId="0" fontId="6" fillId="0" borderId="0" xfId="2" applyFont="1" applyFill="1" applyAlignment="1" applyProtection="1">
      <protection locked="0"/>
    </xf>
    <xf numFmtId="0" fontId="21" fillId="0" borderId="0" xfId="2" applyFont="1" applyProtection="1">
      <alignment vertical="center"/>
      <protection locked="0"/>
    </xf>
    <xf numFmtId="0" fontId="6" fillId="0" borderId="0" xfId="2" applyFont="1" applyAlignment="1" applyProtection="1">
      <alignment vertical="center" wrapText="1"/>
    </xf>
    <xf numFmtId="38" fontId="25" fillId="4" borderId="3" xfId="2" applyNumberFormat="1" applyFont="1" applyFill="1" applyBorder="1" applyAlignment="1" applyProtection="1">
      <alignment vertical="center" wrapText="1"/>
    </xf>
    <xf numFmtId="38" fontId="25" fillId="4" borderId="17" xfId="2" applyNumberFormat="1" applyFont="1" applyFill="1" applyBorder="1" applyAlignment="1" applyProtection="1">
      <alignment vertical="center" wrapText="1"/>
    </xf>
    <xf numFmtId="0" fontId="22" fillId="2" borderId="0" xfId="0" applyFont="1" applyFill="1" applyProtection="1">
      <alignment vertical="center"/>
      <protection locked="0"/>
    </xf>
    <xf numFmtId="0" fontId="2" fillId="4" borderId="20" xfId="0" applyFont="1" applyFill="1" applyBorder="1" applyProtection="1">
      <alignment vertical="center"/>
      <protection locked="0"/>
    </xf>
    <xf numFmtId="0" fontId="0" fillId="2" borderId="0" xfId="0" applyFill="1" applyProtection="1">
      <alignment vertical="center"/>
      <protection locked="0"/>
    </xf>
    <xf numFmtId="0" fontId="4" fillId="4" borderId="5" xfId="0" applyFont="1" applyFill="1" applyBorder="1" applyProtection="1">
      <alignment vertical="center"/>
      <protection locked="0"/>
    </xf>
    <xf numFmtId="0" fontId="2" fillId="4" borderId="4" xfId="0" applyFont="1" applyFill="1" applyBorder="1" applyProtection="1">
      <alignment vertical="center"/>
      <protection locked="0"/>
    </xf>
    <xf numFmtId="0" fontId="4" fillId="4" borderId="2" xfId="0" applyFont="1" applyFill="1" applyBorder="1" applyProtection="1">
      <alignment vertical="center"/>
      <protection locked="0"/>
    </xf>
    <xf numFmtId="0" fontId="2" fillId="4" borderId="1" xfId="0" applyFont="1" applyFill="1" applyBorder="1" applyProtection="1">
      <alignment vertical="center"/>
      <protection locked="0"/>
    </xf>
    <xf numFmtId="0" fontId="2" fillId="4" borderId="9" xfId="0" applyFont="1" applyFill="1" applyBorder="1" applyProtection="1">
      <alignment vertical="center"/>
      <protection locked="0"/>
    </xf>
    <xf numFmtId="0" fontId="2" fillId="4" borderId="9" xfId="0" applyFont="1" applyFill="1" applyBorder="1" applyAlignment="1" applyProtection="1">
      <alignment vertical="center" wrapText="1"/>
      <protection locked="0"/>
    </xf>
    <xf numFmtId="0" fontId="1" fillId="2" borderId="0" xfId="0" applyFont="1" applyFill="1" applyProtection="1">
      <alignment vertical="center"/>
      <protection locked="0"/>
    </xf>
    <xf numFmtId="38" fontId="0" fillId="2" borderId="0" xfId="1" applyFont="1" applyFill="1" applyProtection="1">
      <alignment vertical="center"/>
      <protection locked="0"/>
    </xf>
    <xf numFmtId="0" fontId="4" fillId="4" borderId="12" xfId="0" applyFont="1" applyFill="1" applyBorder="1" applyProtection="1">
      <alignment vertical="center"/>
    </xf>
    <xf numFmtId="38" fontId="2" fillId="4" borderId="6" xfId="1" applyFont="1" applyFill="1" applyBorder="1" applyProtection="1">
      <alignment vertical="center"/>
    </xf>
    <xf numFmtId="38" fontId="2" fillId="4" borderId="4" xfId="1" applyFont="1" applyFill="1" applyBorder="1" applyProtection="1">
      <alignment vertical="center"/>
    </xf>
    <xf numFmtId="38" fontId="2" fillId="4" borderId="1" xfId="1" applyFont="1" applyFill="1" applyBorder="1" applyProtection="1">
      <alignment vertical="center"/>
    </xf>
    <xf numFmtId="38" fontId="4" fillId="4" borderId="7" xfId="1" applyFont="1" applyFill="1" applyBorder="1" applyProtection="1">
      <alignment vertical="center"/>
    </xf>
    <xf numFmtId="0" fontId="2" fillId="3" borderId="3" xfId="0" applyFont="1" applyFill="1" applyBorder="1" applyAlignment="1" applyProtection="1">
      <alignment vertical="center" wrapText="1"/>
    </xf>
    <xf numFmtId="0" fontId="2" fillId="3" borderId="3" xfId="0" applyFont="1" applyFill="1" applyBorder="1" applyProtection="1">
      <alignment vertical="center"/>
    </xf>
    <xf numFmtId="38" fontId="2" fillId="3" borderId="3" xfId="1" applyFont="1" applyFill="1" applyBorder="1" applyAlignment="1" applyProtection="1">
      <alignment vertical="center" wrapText="1"/>
    </xf>
    <xf numFmtId="38" fontId="2" fillId="3" borderId="3" xfId="1" applyFont="1" applyFill="1" applyBorder="1" applyAlignment="1" applyProtection="1">
      <alignment horizontal="right" vertical="center"/>
    </xf>
    <xf numFmtId="0" fontId="12" fillId="0" borderId="0" xfId="2" applyFont="1" applyAlignment="1" applyProtection="1">
      <alignment horizontal="left" vertical="center"/>
    </xf>
    <xf numFmtId="0" fontId="14" fillId="0" borderId="0" xfId="2" applyFont="1" applyAlignment="1" applyProtection="1">
      <alignment horizontal="left" vertical="center"/>
    </xf>
    <xf numFmtId="0" fontId="6" fillId="0" borderId="0" xfId="2" applyFont="1" applyAlignment="1" applyProtection="1">
      <alignment vertical="center"/>
    </xf>
    <xf numFmtId="0" fontId="12" fillId="0" borderId="0" xfId="2" applyFont="1" applyAlignment="1" applyProtection="1">
      <alignment horizontal="right" vertical="center" indent="1"/>
    </xf>
    <xf numFmtId="38" fontId="17" fillId="2" borderId="0" xfId="1" applyFont="1" applyFill="1" applyBorder="1" applyAlignment="1" applyProtection="1">
      <alignment horizontal="right" vertical="center"/>
    </xf>
    <xf numFmtId="0" fontId="19" fillId="0" borderId="0" xfId="2" applyFont="1" applyProtection="1">
      <alignment vertical="center"/>
    </xf>
    <xf numFmtId="0" fontId="25" fillId="3" borderId="13" xfId="2" applyFont="1" applyFill="1" applyBorder="1" applyAlignment="1" applyProtection="1">
      <alignment vertical="center"/>
    </xf>
    <xf numFmtId="0" fontId="8" fillId="0" borderId="0" xfId="2" applyFont="1" applyProtection="1">
      <alignment vertical="center"/>
    </xf>
    <xf numFmtId="0" fontId="6" fillId="0" borderId="0" xfId="2" applyFont="1" applyAlignment="1" applyProtection="1">
      <alignment horizontal="left" vertical="center" wrapText="1"/>
    </xf>
    <xf numFmtId="0" fontId="6" fillId="0" borderId="0" xfId="2" applyFont="1" applyProtection="1">
      <alignment vertical="center"/>
    </xf>
    <xf numFmtId="0" fontId="25" fillId="3" borderId="7" xfId="2" applyFont="1" applyFill="1" applyBorder="1" applyAlignment="1" applyProtection="1">
      <alignment vertical="center"/>
    </xf>
    <xf numFmtId="0" fontId="11" fillId="2" borderId="0" xfId="2" applyFont="1" applyFill="1" applyAlignment="1" applyProtection="1">
      <alignment horizontal="left" vertical="center"/>
    </xf>
    <xf numFmtId="0" fontId="7" fillId="2" borderId="0" xfId="2" applyFont="1" applyFill="1" applyAlignment="1" applyProtection="1">
      <alignment horizontal="left" vertical="center"/>
    </xf>
    <xf numFmtId="0" fontId="6" fillId="2" borderId="0" xfId="2" applyFont="1" applyFill="1" applyAlignment="1" applyProtection="1">
      <alignment horizontal="left" wrapText="1"/>
    </xf>
    <xf numFmtId="0" fontId="2" fillId="3" borderId="10" xfId="0" applyFont="1" applyFill="1" applyBorder="1" applyProtection="1">
      <alignment vertical="center"/>
    </xf>
    <xf numFmtId="0" fontId="2" fillId="3" borderId="8" xfId="0" applyFont="1" applyFill="1" applyBorder="1" applyProtection="1">
      <alignment vertical="center"/>
    </xf>
    <xf numFmtId="0" fontId="2" fillId="3" borderId="14" xfId="0" applyFont="1" applyFill="1" applyBorder="1" applyProtection="1">
      <alignment vertical="center"/>
    </xf>
    <xf numFmtId="0" fontId="2" fillId="3" borderId="16" xfId="0" applyFont="1" applyFill="1" applyBorder="1" applyProtection="1">
      <alignment vertical="center"/>
    </xf>
    <xf numFmtId="0" fontId="0" fillId="3" borderId="18" xfId="0" applyFill="1" applyBorder="1" applyProtection="1">
      <alignment vertical="center"/>
    </xf>
    <xf numFmtId="0" fontId="2" fillId="3" borderId="19" xfId="0" applyFont="1" applyFill="1" applyBorder="1" applyAlignment="1" applyProtection="1">
      <alignment horizontal="right" vertical="center"/>
    </xf>
    <xf numFmtId="38" fontId="2" fillId="3" borderId="3" xfId="1" applyFont="1" applyFill="1" applyBorder="1" applyProtection="1">
      <alignment vertical="center"/>
    </xf>
    <xf numFmtId="0" fontId="22" fillId="2" borderId="0" xfId="0" applyFont="1" applyFill="1" applyProtection="1">
      <alignment vertical="center"/>
    </xf>
    <xf numFmtId="38" fontId="2" fillId="4" borderId="21" xfId="1" applyFont="1" applyFill="1" applyBorder="1" applyAlignment="1" applyProtection="1">
      <alignment horizontal="right" vertical="center"/>
    </xf>
    <xf numFmtId="0" fontId="25" fillId="2" borderId="9" xfId="0" applyFont="1" applyFill="1" applyBorder="1" applyAlignment="1" applyProtection="1">
      <alignment vertical="center" wrapText="1"/>
      <protection locked="0"/>
    </xf>
    <xf numFmtId="0" fontId="25" fillId="2" borderId="9" xfId="0" applyFont="1" applyFill="1" applyBorder="1" applyAlignment="1" applyProtection="1">
      <alignment horizontal="right" vertical="center"/>
      <protection locked="0"/>
    </xf>
    <xf numFmtId="0" fontId="25" fillId="2" borderId="8" xfId="0" applyFont="1" applyFill="1" applyBorder="1" applyAlignment="1" applyProtection="1">
      <alignment horizontal="right" vertical="center"/>
      <protection locked="0"/>
    </xf>
    <xf numFmtId="38" fontId="29" fillId="4" borderId="3" xfId="1" applyFont="1" applyFill="1" applyBorder="1" applyProtection="1">
      <alignment vertical="center"/>
    </xf>
    <xf numFmtId="0" fontId="29" fillId="2" borderId="0" xfId="0" applyFont="1" applyFill="1" applyBorder="1" applyAlignment="1" applyProtection="1">
      <alignment horizontal="center" vertical="top" textRotation="255"/>
      <protection locked="0"/>
    </xf>
    <xf numFmtId="0" fontId="25" fillId="2" borderId="6" xfId="0" applyFont="1" applyFill="1" applyBorder="1" applyAlignment="1" applyProtection="1">
      <alignment vertical="center" wrapText="1"/>
      <protection locked="0"/>
    </xf>
    <xf numFmtId="0" fontId="25" fillId="2" borderId="4" xfId="0" applyFont="1" applyFill="1" applyBorder="1" applyAlignment="1" applyProtection="1">
      <alignment vertical="center" wrapText="1"/>
      <protection locked="0"/>
    </xf>
    <xf numFmtId="0" fontId="25" fillId="2" borderId="1" xfId="0" applyFont="1" applyFill="1" applyBorder="1" applyAlignment="1" applyProtection="1">
      <alignment vertical="center" wrapText="1"/>
      <protection locked="0"/>
    </xf>
    <xf numFmtId="0" fontId="25" fillId="2" borderId="22" xfId="0" applyFont="1" applyFill="1" applyBorder="1" applyAlignment="1" applyProtection="1">
      <alignment vertical="center" wrapText="1"/>
      <protection locked="0"/>
    </xf>
    <xf numFmtId="38" fontId="25" fillId="0" borderId="17" xfId="2" applyNumberFormat="1" applyFont="1" applyBorder="1" applyAlignment="1" applyProtection="1">
      <alignment vertical="center" shrinkToFit="1"/>
      <protection locked="0"/>
    </xf>
    <xf numFmtId="38" fontId="25" fillId="4" borderId="6" xfId="1" applyFont="1" applyFill="1" applyBorder="1" applyProtection="1">
      <alignment vertical="center"/>
    </xf>
    <xf numFmtId="0" fontId="25" fillId="4" borderId="4" xfId="0" applyFont="1" applyFill="1" applyBorder="1" applyProtection="1">
      <alignment vertical="center"/>
      <protection locked="0"/>
    </xf>
    <xf numFmtId="38" fontId="25" fillId="4" borderId="4" xfId="1" applyFont="1" applyFill="1" applyBorder="1" applyProtection="1">
      <alignment vertical="center"/>
    </xf>
    <xf numFmtId="0" fontId="25" fillId="4" borderId="1" xfId="0" applyFont="1" applyFill="1" applyBorder="1" applyProtection="1">
      <alignment vertical="center"/>
      <protection locked="0"/>
    </xf>
    <xf numFmtId="38" fontId="25" fillId="4" borderId="1" xfId="1" applyFont="1" applyFill="1" applyBorder="1" applyProtection="1">
      <alignment vertical="center"/>
    </xf>
    <xf numFmtId="38" fontId="25" fillId="0" borderId="4" xfId="2" quotePrefix="1" applyNumberFormat="1" applyFont="1" applyBorder="1" applyAlignment="1" applyProtection="1">
      <alignment vertical="center" wrapText="1" shrinkToFit="1"/>
      <protection locked="0"/>
    </xf>
    <xf numFmtId="0" fontId="4" fillId="2" borderId="11" xfId="0" applyFont="1" applyFill="1" applyBorder="1" applyAlignment="1" applyProtection="1">
      <alignment horizontal="center" vertical="top" textRotation="255"/>
      <protection locked="0"/>
    </xf>
    <xf numFmtId="0" fontId="9" fillId="3" borderId="10" xfId="2" applyFont="1" applyFill="1" applyBorder="1" applyAlignment="1" applyProtection="1">
      <alignment horizontal="center" vertical="center"/>
    </xf>
    <xf numFmtId="0" fontId="9" fillId="3" borderId="9" xfId="2" applyFont="1" applyFill="1" applyBorder="1" applyAlignment="1" applyProtection="1">
      <alignment horizontal="center" vertical="center"/>
    </xf>
    <xf numFmtId="0" fontId="9" fillId="3" borderId="8" xfId="2" applyFont="1" applyFill="1" applyBorder="1" applyAlignment="1" applyProtection="1">
      <alignment horizontal="center" vertical="center"/>
    </xf>
    <xf numFmtId="0" fontId="30" fillId="2" borderId="10" xfId="2" applyFont="1" applyFill="1" applyBorder="1" applyAlignment="1" applyProtection="1">
      <alignment horizontal="center" vertical="center"/>
      <protection locked="0"/>
    </xf>
    <xf numFmtId="0" fontId="30" fillId="2" borderId="9" xfId="2" applyFont="1" applyFill="1" applyBorder="1" applyAlignment="1" applyProtection="1">
      <alignment horizontal="center" vertical="center"/>
      <protection locked="0"/>
    </xf>
    <xf numFmtId="0" fontId="30" fillId="2" borderId="8" xfId="2" applyFont="1" applyFill="1" applyBorder="1" applyAlignment="1" applyProtection="1">
      <alignment horizontal="center" vertical="center"/>
      <protection locked="0"/>
    </xf>
    <xf numFmtId="0" fontId="2" fillId="3" borderId="7" xfId="0" applyFont="1" applyFill="1" applyBorder="1" applyAlignment="1" applyProtection="1">
      <alignment horizontal="center" vertical="top" textRotation="255"/>
    </xf>
    <xf numFmtId="0" fontId="2" fillId="3" borderId="5" xfId="0" applyFont="1" applyFill="1" applyBorder="1" applyAlignment="1" applyProtection="1">
      <alignment horizontal="center" vertical="top" textRotation="255"/>
    </xf>
    <xf numFmtId="0" fontId="2" fillId="3" borderId="2" xfId="0" applyFont="1" applyFill="1" applyBorder="1" applyAlignment="1" applyProtection="1">
      <alignment horizontal="center" vertical="top" textRotation="255"/>
    </xf>
    <xf numFmtId="0" fontId="2" fillId="3" borderId="10" xfId="0" applyFont="1" applyFill="1" applyBorder="1" applyAlignment="1" applyProtection="1">
      <alignment vertical="center"/>
    </xf>
    <xf numFmtId="0" fontId="2" fillId="3" borderId="9" xfId="0" applyFont="1" applyFill="1" applyBorder="1" applyAlignment="1" applyProtection="1">
      <alignment vertical="center"/>
    </xf>
    <xf numFmtId="0" fontId="8" fillId="0" borderId="0" xfId="2" applyFont="1" applyAlignment="1" applyProtection="1">
      <alignment vertical="center" wrapText="1"/>
    </xf>
    <xf numFmtId="38" fontId="25" fillId="0" borderId="3" xfId="2" applyNumberFormat="1" applyFont="1" applyBorder="1" applyAlignment="1" applyProtection="1">
      <alignment vertical="center" wrapText="1"/>
      <protection locked="0"/>
    </xf>
    <xf numFmtId="0" fontId="25" fillId="3" borderId="14" xfId="2" applyFont="1" applyFill="1" applyBorder="1" applyAlignment="1" applyProtection="1">
      <alignment vertical="center"/>
    </xf>
    <xf numFmtId="0" fontId="25" fillId="3" borderId="15" xfId="2" applyFont="1" applyFill="1" applyBorder="1" applyAlignment="1" applyProtection="1">
      <alignment vertical="center"/>
    </xf>
    <xf numFmtId="0" fontId="25" fillId="3" borderId="16" xfId="2" applyFont="1" applyFill="1" applyBorder="1" applyAlignment="1" applyProtection="1">
      <alignment vertical="center"/>
    </xf>
    <xf numFmtId="38" fontId="25" fillId="0" borderId="10" xfId="2" applyNumberFormat="1" applyFont="1" applyBorder="1" applyAlignment="1" applyProtection="1">
      <alignment vertical="center" wrapText="1"/>
      <protection locked="0"/>
    </xf>
    <xf numFmtId="38" fontId="25" fillId="0" borderId="9" xfId="2" applyNumberFormat="1" applyFont="1" applyBorder="1" applyAlignment="1" applyProtection="1">
      <alignment vertical="center" wrapText="1"/>
      <protection locked="0"/>
    </xf>
    <xf numFmtId="38" fontId="25" fillId="0" borderId="8" xfId="2" applyNumberFormat="1" applyFont="1" applyBorder="1" applyAlignment="1" applyProtection="1">
      <alignment vertical="center" wrapText="1"/>
      <protection locked="0"/>
    </xf>
    <xf numFmtId="38" fontId="25" fillId="0" borderId="18" xfId="2" applyNumberFormat="1" applyFont="1" applyBorder="1" applyAlignment="1" applyProtection="1">
      <alignment horizontal="center" vertical="center" wrapText="1"/>
      <protection locked="0"/>
    </xf>
    <xf numFmtId="38" fontId="25" fillId="0" borderId="11" xfId="2" applyNumberFormat="1" applyFont="1" applyBorder="1" applyAlignment="1" applyProtection="1">
      <alignment horizontal="center" vertical="center" wrapText="1"/>
      <protection locked="0"/>
    </xf>
    <xf numFmtId="38" fontId="25" fillId="0" borderId="19" xfId="2" applyNumberFormat="1" applyFont="1" applyBorder="1" applyAlignment="1" applyProtection="1">
      <alignment horizontal="center" vertical="center" wrapText="1"/>
      <protection locked="0"/>
    </xf>
    <xf numFmtId="0" fontId="13" fillId="0" borderId="0" xfId="2" applyFont="1" applyAlignment="1" applyProtection="1">
      <alignment horizontal="center" vertical="center"/>
    </xf>
    <xf numFmtId="38" fontId="15" fillId="2" borderId="11" xfId="1" applyFont="1" applyFill="1" applyBorder="1" applyAlignment="1" applyProtection="1">
      <alignment vertical="center" shrinkToFit="1"/>
      <protection locked="0"/>
    </xf>
    <xf numFmtId="38" fontId="15" fillId="0" borderId="11" xfId="1" applyFont="1" applyFill="1" applyBorder="1" applyAlignment="1" applyProtection="1">
      <alignment vertical="center" shrinkToFit="1"/>
      <protection locked="0"/>
    </xf>
    <xf numFmtId="0" fontId="18" fillId="0" borderId="0" xfId="2" applyFont="1" applyAlignment="1" applyProtection="1">
      <alignment horizontal="center" vertical="center"/>
    </xf>
    <xf numFmtId="0" fontId="28" fillId="3" borderId="13" xfId="2" applyFont="1" applyFill="1" applyBorder="1" applyAlignment="1" applyProtection="1">
      <alignment vertical="center" wrapText="1"/>
    </xf>
    <xf numFmtId="38" fontId="25" fillId="0" borderId="2" xfId="2" applyNumberFormat="1" applyFont="1" applyBorder="1" applyAlignment="1" applyProtection="1">
      <alignment vertical="center" wrapText="1"/>
      <protection locked="0"/>
    </xf>
    <xf numFmtId="0" fontId="8" fillId="0" borderId="0" xfId="2" applyFont="1" applyAlignment="1" applyProtection="1">
      <alignment horizontal="left" vertical="center" wrapText="1"/>
    </xf>
    <xf numFmtId="0" fontId="25" fillId="3" borderId="13" xfId="2" applyFont="1" applyFill="1" applyBorder="1" applyAlignment="1" applyProtection="1">
      <alignment vertical="center" wrapText="1"/>
    </xf>
    <xf numFmtId="0" fontId="0" fillId="3" borderId="3" xfId="0" applyFill="1" applyBorder="1" applyAlignment="1" applyProtection="1">
      <alignment vertical="top" textRotation="255"/>
    </xf>
    <xf numFmtId="0" fontId="29" fillId="2" borderId="11" xfId="0" applyFont="1" applyFill="1" applyBorder="1" applyAlignment="1" applyProtection="1">
      <alignment horizontal="center" vertical="top" textRotation="255"/>
      <protection locked="0"/>
    </xf>
  </cellXfs>
  <cellStyles count="5">
    <cellStyle name="パーセント 2" xfId="3"/>
    <cellStyle name="桁区切り" xfId="1" builtinId="6"/>
    <cellStyle name="桁区切り 2" xfId="4"/>
    <cellStyle name="標準" xfId="0" builtinId="0"/>
    <cellStyle name="標準 2" xfId="2"/>
  </cellStyles>
  <dxfs count="68">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8</xdr:col>
      <xdr:colOff>968187</xdr:colOff>
      <xdr:row>1</xdr:row>
      <xdr:rowOff>94853</xdr:rowOff>
    </xdr:to>
    <xdr:grpSp>
      <xdr:nvGrpSpPr>
        <xdr:cNvPr id="6" name="グループ化 5">
          <a:extLst>
            <a:ext uri="{FF2B5EF4-FFF2-40B4-BE49-F238E27FC236}">
              <a16:creationId xmlns:a16="http://schemas.microsoft.com/office/drawing/2014/main" xmlns="" id="{00000000-0008-0000-0800-000005000000}"/>
            </a:ext>
          </a:extLst>
        </xdr:cNvPr>
        <xdr:cNvGrpSpPr/>
      </xdr:nvGrpSpPr>
      <xdr:grpSpPr>
        <a:xfrm>
          <a:off x="268941" y="0"/>
          <a:ext cx="9787217" cy="756000"/>
          <a:chOff x="9386456" y="5784273"/>
          <a:chExt cx="16876829" cy="588819"/>
        </a:xfrm>
      </xdr:grpSpPr>
      <xdr:sp macro="" textlink="">
        <xdr:nvSpPr>
          <xdr:cNvPr id="7" name="テキスト ボックス 6">
            <a:extLst>
              <a:ext uri="{FF2B5EF4-FFF2-40B4-BE49-F238E27FC236}">
                <a16:creationId xmlns:a16="http://schemas.microsoft.com/office/drawing/2014/main" xmlns="" id="{00000000-0008-0000-0800-000006000000}"/>
              </a:ext>
            </a:extLst>
          </xdr:cNvPr>
          <xdr:cNvSpPr txBox="1"/>
        </xdr:nvSpPr>
        <xdr:spPr>
          <a:xfrm>
            <a:off x="9386456" y="5784273"/>
            <a:ext cx="16876829" cy="5888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2000" b="1"/>
              <a:t>　　　　　　　　のセルの値は自動計算（編集不要）。</a:t>
            </a:r>
            <a:endParaRPr kumimoji="1" lang="en-US" altLang="ja-JP" sz="2000" b="1"/>
          </a:p>
          <a:p>
            <a:endParaRPr kumimoji="1" lang="ja-JP" altLang="en-US" sz="2000" b="1"/>
          </a:p>
        </xdr:txBody>
      </xdr:sp>
      <xdr:sp macro="" textlink="">
        <xdr:nvSpPr>
          <xdr:cNvPr id="8" name="正方形/長方形 7">
            <a:extLst>
              <a:ext uri="{FF2B5EF4-FFF2-40B4-BE49-F238E27FC236}">
                <a16:creationId xmlns:a16="http://schemas.microsoft.com/office/drawing/2014/main" xmlns="" id="{00000000-0008-0000-0800-000007000000}"/>
              </a:ext>
            </a:extLst>
          </xdr:cNvPr>
          <xdr:cNvSpPr/>
        </xdr:nvSpPr>
        <xdr:spPr>
          <a:xfrm>
            <a:off x="9611595" y="5836229"/>
            <a:ext cx="1982174" cy="240134"/>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2000">
                <a:solidFill>
                  <a:sysClr val="windowText" lastClr="000000"/>
                </a:solidFill>
              </a:rPr>
              <a:t>黄色</a:t>
            </a:r>
          </a:p>
        </xdr:txBody>
      </xdr:sp>
    </xdr:grp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806824</xdr:colOff>
      <xdr:row>0</xdr:row>
      <xdr:rowOff>67235</xdr:rowOff>
    </xdr:from>
    <xdr:to>
      <xdr:col>7</xdr:col>
      <xdr:colOff>1427629</xdr:colOff>
      <xdr:row>0</xdr:row>
      <xdr:rowOff>868454</xdr:rowOff>
    </xdr:to>
    <xdr:grpSp>
      <xdr:nvGrpSpPr>
        <xdr:cNvPr id="5" name="グループ化 4">
          <a:extLst>
            <a:ext uri="{FF2B5EF4-FFF2-40B4-BE49-F238E27FC236}">
              <a16:creationId xmlns:a16="http://schemas.microsoft.com/office/drawing/2014/main" xmlns="" id="{00000000-0008-0000-0800-000005000000}"/>
            </a:ext>
          </a:extLst>
        </xdr:cNvPr>
        <xdr:cNvGrpSpPr/>
      </xdr:nvGrpSpPr>
      <xdr:grpSpPr>
        <a:xfrm>
          <a:off x="1078967" y="67235"/>
          <a:ext cx="9601519" cy="801219"/>
          <a:chOff x="9386456" y="5784273"/>
          <a:chExt cx="16876829" cy="588819"/>
        </a:xfrm>
      </xdr:grpSpPr>
      <xdr:sp macro="" textlink="">
        <xdr:nvSpPr>
          <xdr:cNvPr id="6" name="テキスト ボックス 5">
            <a:extLst>
              <a:ext uri="{FF2B5EF4-FFF2-40B4-BE49-F238E27FC236}">
                <a16:creationId xmlns:a16="http://schemas.microsoft.com/office/drawing/2014/main" xmlns="" id="{00000000-0008-0000-0800-000006000000}"/>
              </a:ext>
            </a:extLst>
          </xdr:cNvPr>
          <xdr:cNvSpPr txBox="1"/>
        </xdr:nvSpPr>
        <xdr:spPr>
          <a:xfrm>
            <a:off x="9386456" y="5784273"/>
            <a:ext cx="16876829" cy="5888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2000" b="1"/>
              <a:t>　　　　　　　　のセルの値は自動計算（編集不要）。</a:t>
            </a:r>
            <a:endParaRPr kumimoji="1" lang="en-US" altLang="ja-JP" sz="2000" b="1"/>
          </a:p>
          <a:p>
            <a:r>
              <a:rPr kumimoji="1" lang="ja-JP" altLang="en-US" sz="2000" b="1">
                <a:solidFill>
                  <a:schemeClr val="accent1"/>
                </a:solidFill>
              </a:rPr>
              <a:t>青字</a:t>
            </a:r>
            <a:r>
              <a:rPr kumimoji="1" lang="ja-JP" altLang="en-US" sz="2000" b="1"/>
              <a:t>にて記入されている内容は記入例であり、適宜削除、上書きのこと。</a:t>
            </a:r>
          </a:p>
        </xdr:txBody>
      </xdr:sp>
      <xdr:sp macro="" textlink="">
        <xdr:nvSpPr>
          <xdr:cNvPr id="7" name="正方形/長方形 6">
            <a:extLst>
              <a:ext uri="{FF2B5EF4-FFF2-40B4-BE49-F238E27FC236}">
                <a16:creationId xmlns:a16="http://schemas.microsoft.com/office/drawing/2014/main" xmlns="" id="{00000000-0008-0000-0800-000007000000}"/>
              </a:ext>
            </a:extLst>
          </xdr:cNvPr>
          <xdr:cNvSpPr/>
        </xdr:nvSpPr>
        <xdr:spPr>
          <a:xfrm>
            <a:off x="9611595" y="5836229"/>
            <a:ext cx="1982174" cy="240134"/>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2000">
                <a:solidFill>
                  <a:sysClr val="windowText" lastClr="000000"/>
                </a:solidFill>
              </a:rPr>
              <a:t>黄色</a:t>
            </a:r>
          </a:p>
        </xdr:txBody>
      </xdr:sp>
    </xdr:grp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0</xdr:col>
      <xdr:colOff>56029</xdr:colOff>
      <xdr:row>0</xdr:row>
      <xdr:rowOff>56029</xdr:rowOff>
    </xdr:from>
    <xdr:to>
      <xdr:col>12</xdr:col>
      <xdr:colOff>430305</xdr:colOff>
      <xdr:row>0</xdr:row>
      <xdr:rowOff>857248</xdr:rowOff>
    </xdr:to>
    <xdr:grpSp>
      <xdr:nvGrpSpPr>
        <xdr:cNvPr id="5" name="グループ化 4">
          <a:extLst>
            <a:ext uri="{FF2B5EF4-FFF2-40B4-BE49-F238E27FC236}">
              <a16:creationId xmlns:a16="http://schemas.microsoft.com/office/drawing/2014/main" xmlns="" id="{00000000-0008-0000-0800-000005000000}"/>
            </a:ext>
          </a:extLst>
        </xdr:cNvPr>
        <xdr:cNvGrpSpPr/>
      </xdr:nvGrpSpPr>
      <xdr:grpSpPr>
        <a:xfrm>
          <a:off x="56029" y="56029"/>
          <a:ext cx="10459570" cy="801219"/>
          <a:chOff x="9386456" y="5784273"/>
          <a:chExt cx="16876829" cy="588819"/>
        </a:xfrm>
      </xdr:grpSpPr>
      <xdr:sp macro="" textlink="">
        <xdr:nvSpPr>
          <xdr:cNvPr id="6" name="テキスト ボックス 5">
            <a:extLst>
              <a:ext uri="{FF2B5EF4-FFF2-40B4-BE49-F238E27FC236}">
                <a16:creationId xmlns:a16="http://schemas.microsoft.com/office/drawing/2014/main" xmlns="" id="{00000000-0008-0000-0800-000006000000}"/>
              </a:ext>
            </a:extLst>
          </xdr:cNvPr>
          <xdr:cNvSpPr txBox="1"/>
        </xdr:nvSpPr>
        <xdr:spPr>
          <a:xfrm>
            <a:off x="9386456" y="5784273"/>
            <a:ext cx="16876829" cy="5888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2000" b="1"/>
              <a:t>　　　　　　　　のセルの値は自動計算（編集不要）。</a:t>
            </a:r>
            <a:endParaRPr kumimoji="1" lang="en-US" altLang="ja-JP" sz="2000" b="1"/>
          </a:p>
        </xdr:txBody>
      </xdr:sp>
      <xdr:sp macro="" textlink="">
        <xdr:nvSpPr>
          <xdr:cNvPr id="7" name="正方形/長方形 6">
            <a:extLst>
              <a:ext uri="{FF2B5EF4-FFF2-40B4-BE49-F238E27FC236}">
                <a16:creationId xmlns:a16="http://schemas.microsoft.com/office/drawing/2014/main" xmlns="" id="{00000000-0008-0000-0800-000007000000}"/>
              </a:ext>
            </a:extLst>
          </xdr:cNvPr>
          <xdr:cNvSpPr/>
        </xdr:nvSpPr>
        <xdr:spPr>
          <a:xfrm>
            <a:off x="9611595" y="5836229"/>
            <a:ext cx="1982174" cy="240134"/>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2000">
                <a:solidFill>
                  <a:sysClr val="windowText" lastClr="000000"/>
                </a:solidFill>
              </a:rPr>
              <a:t>黄色</a:t>
            </a:r>
          </a:p>
        </xdr:txBody>
      </xdr:sp>
    </xdr:grp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4"/>
  <sheetViews>
    <sheetView tabSelected="1" view="pageBreakPreview" zoomScale="85" zoomScaleNormal="90" zoomScaleSheetLayoutView="85" workbookViewId="0">
      <selection activeCell="I7" sqref="I7:J12"/>
    </sheetView>
  </sheetViews>
  <sheetFormatPr defaultRowHeight="13.5" x14ac:dyDescent="0.15"/>
  <cols>
    <col min="1" max="1" width="3.5" style="24" customWidth="1"/>
    <col min="2" max="2" width="2.875" style="24" bestFit="1" customWidth="1"/>
    <col min="3" max="3" width="7.875" style="24" customWidth="1"/>
    <col min="4" max="4" width="6.125" style="24" customWidth="1"/>
    <col min="5" max="5" width="22.125" style="24" customWidth="1"/>
    <col min="6" max="6" width="30.625" style="24" customWidth="1"/>
    <col min="7" max="7" width="36.125" style="24" customWidth="1"/>
    <col min="8" max="8" width="9.875" style="24" customWidth="1"/>
    <col min="9" max="9" width="13.875" style="25" bestFit="1" customWidth="1"/>
    <col min="10" max="10" width="10.125" style="24" customWidth="1"/>
    <col min="11" max="16384" width="9" style="24"/>
  </cols>
  <sheetData>
    <row r="1" spans="1:15" s="22" customFormat="1" ht="51.75" customHeight="1" x14ac:dyDescent="0.15">
      <c r="I1" s="23"/>
    </row>
    <row r="2" spans="1:15" x14ac:dyDescent="0.15">
      <c r="D2" s="25"/>
      <c r="F2" s="25"/>
    </row>
    <row r="3" spans="1:15" s="22" customFormat="1" ht="24" x14ac:dyDescent="0.15">
      <c r="B3" s="106" t="s">
        <v>229</v>
      </c>
      <c r="C3" s="107"/>
      <c r="D3" s="108"/>
      <c r="E3" s="108"/>
      <c r="F3" s="28"/>
      <c r="G3" s="28"/>
      <c r="H3" s="28"/>
      <c r="I3" s="29"/>
    </row>
    <row r="4" spans="1:15" s="22" customFormat="1" ht="24" x14ac:dyDescent="0.15">
      <c r="B4" s="26"/>
      <c r="C4" s="27"/>
      <c r="D4" s="30"/>
      <c r="F4" s="30"/>
      <c r="G4" s="30"/>
      <c r="I4" s="23"/>
      <c r="M4" s="31"/>
      <c r="N4" s="31"/>
      <c r="O4" s="31"/>
    </row>
    <row r="5" spans="1:15" s="22" customFormat="1" ht="14.25" x14ac:dyDescent="0.15">
      <c r="B5" s="135" t="s">
        <v>1</v>
      </c>
      <c r="C5" s="136"/>
      <c r="D5" s="136"/>
      <c r="E5" s="137"/>
      <c r="F5" s="30"/>
      <c r="G5" s="30"/>
      <c r="I5" s="23"/>
      <c r="M5" s="31"/>
      <c r="N5" s="31"/>
      <c r="O5" s="31"/>
    </row>
    <row r="6" spans="1:15" s="22" customFormat="1" ht="20.25" customHeight="1" x14ac:dyDescent="0.15">
      <c r="B6" s="138"/>
      <c r="C6" s="139"/>
      <c r="D6" s="139"/>
      <c r="E6" s="140"/>
      <c r="F6" s="30"/>
      <c r="G6" s="30"/>
      <c r="I6" s="23"/>
      <c r="J6" s="32" t="s">
        <v>44</v>
      </c>
      <c r="M6" s="31"/>
      <c r="N6" s="31"/>
      <c r="O6" s="31"/>
    </row>
    <row r="7" spans="1:15" x14ac:dyDescent="0.15">
      <c r="G7" s="109" t="s">
        <v>34</v>
      </c>
      <c r="H7" s="110"/>
      <c r="I7" s="43">
        <f ca="1">SUMIF($E$15:$E$174,G7,$I$15:$I$126)</f>
        <v>0</v>
      </c>
      <c r="J7" s="44">
        <f t="shared" ref="J7:J11" si="0">SUMIFS($I$15:$I$174,$E$15:$E$174,G7,$H$15:$H$174,"●")</f>
        <v>0</v>
      </c>
      <c r="M7" s="31"/>
      <c r="N7" s="31"/>
      <c r="O7" s="31"/>
    </row>
    <row r="8" spans="1:15" x14ac:dyDescent="0.15">
      <c r="B8" s="24" t="s">
        <v>246</v>
      </c>
      <c r="G8" s="109" t="s">
        <v>35</v>
      </c>
      <c r="H8" s="110"/>
      <c r="I8" s="43">
        <f ca="1">SUMIF($E$15:$E$174,G8,$I$15:$I$126)</f>
        <v>0</v>
      </c>
      <c r="J8" s="44">
        <f t="shared" si="0"/>
        <v>0</v>
      </c>
      <c r="M8" s="31"/>
      <c r="N8" s="31"/>
      <c r="O8" s="31"/>
    </row>
    <row r="9" spans="1:15" x14ac:dyDescent="0.15">
      <c r="B9" s="24" t="s">
        <v>256</v>
      </c>
      <c r="G9" s="109" t="s">
        <v>36</v>
      </c>
      <c r="H9" s="110"/>
      <c r="I9" s="43">
        <f ca="1">SUMIF($E$15:$E$174,G9,$I$15:$I$126)</f>
        <v>0</v>
      </c>
      <c r="J9" s="44">
        <f t="shared" si="0"/>
        <v>0</v>
      </c>
    </row>
    <row r="10" spans="1:15" x14ac:dyDescent="0.15">
      <c r="B10" s="24" t="s">
        <v>247</v>
      </c>
      <c r="G10" s="109" t="s">
        <v>48</v>
      </c>
      <c r="H10" s="110"/>
      <c r="I10" s="43">
        <f ca="1">SUMIF($E$15:$E$174,G10,$I$15:$I$126)</f>
        <v>0</v>
      </c>
      <c r="J10" s="44">
        <f t="shared" si="0"/>
        <v>0</v>
      </c>
    </row>
    <row r="11" spans="1:15" ht="14.25" thickBot="1" x14ac:dyDescent="0.2">
      <c r="B11" s="24" t="s">
        <v>253</v>
      </c>
      <c r="G11" s="111" t="s">
        <v>37</v>
      </c>
      <c r="H11" s="112"/>
      <c r="I11" s="45">
        <f ca="1">SUMIF($E$15:$E$174,G11,$I$15:$I$126)</f>
        <v>0</v>
      </c>
      <c r="J11" s="44">
        <f t="shared" si="0"/>
        <v>0</v>
      </c>
    </row>
    <row r="12" spans="1:15" ht="14.25" thickTop="1" x14ac:dyDescent="0.15">
      <c r="G12" s="113"/>
      <c r="H12" s="114" t="s">
        <v>249</v>
      </c>
      <c r="I12" s="46">
        <f ca="1">SUM(I7:I11)</f>
        <v>0</v>
      </c>
      <c r="J12" s="44">
        <f>SUM(J7:J11)</f>
        <v>0</v>
      </c>
    </row>
    <row r="14" spans="1:15" ht="27" x14ac:dyDescent="0.15">
      <c r="B14" s="144" t="s">
        <v>203</v>
      </c>
      <c r="C14" s="145"/>
      <c r="D14" s="92" t="s">
        <v>49</v>
      </c>
      <c r="E14" s="92" t="s">
        <v>33</v>
      </c>
      <c r="F14" s="91" t="s">
        <v>254</v>
      </c>
      <c r="G14" s="92" t="s">
        <v>255</v>
      </c>
      <c r="H14" s="91" t="s">
        <v>202</v>
      </c>
      <c r="I14" s="115" t="s">
        <v>200</v>
      </c>
      <c r="J14" s="24" t="s">
        <v>248</v>
      </c>
    </row>
    <row r="15" spans="1:15" x14ac:dyDescent="0.15">
      <c r="B15" s="141" t="s">
        <v>32</v>
      </c>
      <c r="C15" s="20"/>
      <c r="D15" s="34"/>
      <c r="E15" s="34"/>
      <c r="F15" s="35"/>
      <c r="G15" s="35"/>
      <c r="H15" s="36"/>
      <c r="I15" s="47">
        <f>SUM(I16:I30)</f>
        <v>0</v>
      </c>
    </row>
    <row r="16" spans="1:15" x14ac:dyDescent="0.15">
      <c r="A16" s="48" t="str">
        <f>IF(H16="●",COUNTIF($H$16:H16,"●"),"")</f>
        <v/>
      </c>
      <c r="B16" s="142"/>
      <c r="C16" s="37"/>
      <c r="D16" s="38" t="s">
        <v>50</v>
      </c>
      <c r="E16" s="15"/>
      <c r="F16" s="15"/>
      <c r="G16" s="15"/>
      <c r="H16" s="15"/>
      <c r="I16" s="15"/>
      <c r="J16" s="44" t="str">
        <f>IF(H16="●",(SUMIF('（別添2-2）人件費計算根拠'!$D$9:$D$33,F16,'（別添2-2）人件費計算根拠'!$J$9:$J$33)),"")</f>
        <v/>
      </c>
    </row>
    <row r="17" spans="1:10" x14ac:dyDescent="0.15">
      <c r="A17" s="48" t="str">
        <f>IF(H17="●",COUNTIF($H$16:H17,"●"),"")</f>
        <v/>
      </c>
      <c r="B17" s="142"/>
      <c r="C17" s="37"/>
      <c r="D17" s="39" t="s">
        <v>51</v>
      </c>
      <c r="E17" s="15"/>
      <c r="F17" s="15"/>
      <c r="G17" s="15"/>
      <c r="H17" s="15"/>
      <c r="I17" s="15"/>
      <c r="J17" s="44" t="str">
        <f>IF(H17="●",(SUMIF('（別添2-2）人件費計算根拠'!$D$9:$D$33,F17,'（別添2-2）人件費計算根拠'!$J$9:$J$33)),"")</f>
        <v/>
      </c>
    </row>
    <row r="18" spans="1:10" x14ac:dyDescent="0.15">
      <c r="A18" s="48" t="str">
        <f>IF(H18="●",COUNTIF($H$16:H18,"●"),"")</f>
        <v/>
      </c>
      <c r="B18" s="142"/>
      <c r="C18" s="37"/>
      <c r="D18" s="39" t="s">
        <v>52</v>
      </c>
      <c r="E18" s="15"/>
      <c r="F18" s="15"/>
      <c r="G18" s="15"/>
      <c r="H18" s="15"/>
      <c r="I18" s="15"/>
      <c r="J18" s="44" t="str">
        <f>IF(H18="●",(SUMIF('（別添2-2）人件費計算根拠'!$D$9:$D$33,F18,'（別添2-2）人件費計算根拠'!$J$9:$J$33)),"")</f>
        <v/>
      </c>
    </row>
    <row r="19" spans="1:10" x14ac:dyDescent="0.15">
      <c r="A19" s="48" t="str">
        <f>IF(H19="●",COUNTIF($H$16:H19,"●"),"")</f>
        <v/>
      </c>
      <c r="B19" s="142"/>
      <c r="C19" s="37"/>
      <c r="D19" s="39" t="s">
        <v>53</v>
      </c>
      <c r="E19" s="15"/>
      <c r="F19" s="15"/>
      <c r="G19" s="15"/>
      <c r="H19" s="15"/>
      <c r="I19" s="15"/>
      <c r="J19" s="44" t="str">
        <f>IF(H19="●",(SUMIF('（別添2-2）人件費計算根拠'!$D$9:$D$33,F19,'（別添2-2）人件費計算根拠'!$J$9:$J$33)),"")</f>
        <v/>
      </c>
    </row>
    <row r="20" spans="1:10" x14ac:dyDescent="0.15">
      <c r="A20" s="48" t="str">
        <f>IF(H20="●",COUNTIF($H$16:H20,"●"),"")</f>
        <v/>
      </c>
      <c r="B20" s="142"/>
      <c r="C20" s="37"/>
      <c r="D20" s="40" t="s">
        <v>54</v>
      </c>
      <c r="E20" s="16"/>
      <c r="F20" s="16"/>
      <c r="G20" s="16"/>
      <c r="H20" s="16"/>
      <c r="I20" s="16"/>
      <c r="J20" s="44" t="str">
        <f>IF(H20="●",(SUMIF('（別添2-2）人件費計算根拠'!$D$9:$D$33,F20,'（別添2-2）人件費計算根拠'!$J$9:$J$33)),"")</f>
        <v/>
      </c>
    </row>
    <row r="21" spans="1:10" x14ac:dyDescent="0.15">
      <c r="A21" s="48" t="str">
        <f>IF(H21="●",COUNTIF($H$16:H21,"●"),"")</f>
        <v/>
      </c>
      <c r="B21" s="142"/>
      <c r="C21" s="37"/>
      <c r="D21" s="41" t="s">
        <v>55</v>
      </c>
      <c r="E21" s="21"/>
      <c r="F21" s="21"/>
      <c r="G21" s="21"/>
      <c r="H21" s="21"/>
      <c r="I21" s="21"/>
      <c r="J21" s="44" t="str">
        <f>IF(H21="●",(SUMIF('（別添2-2）人件費計算根拠'!$D$9:$D$33,F21,'（別添2-2）人件費計算根拠'!$J$9:$J$33)),"")</f>
        <v/>
      </c>
    </row>
    <row r="22" spans="1:10" x14ac:dyDescent="0.15">
      <c r="A22" s="48" t="str">
        <f>IF(H22="●",COUNTIF($H$16:H22,"●"),"")</f>
        <v/>
      </c>
      <c r="B22" s="142"/>
      <c r="C22" s="37"/>
      <c r="D22" s="39" t="s">
        <v>56</v>
      </c>
      <c r="E22" s="15"/>
      <c r="F22" s="15"/>
      <c r="G22" s="15"/>
      <c r="H22" s="15"/>
      <c r="I22" s="15"/>
      <c r="J22" s="44" t="str">
        <f>IF(H22="●",(SUMIF('（別添2-2）人件費計算根拠'!$D$9:$D$33,F22,'（別添2-2）人件費計算根拠'!$J$9:$J$33)),"")</f>
        <v/>
      </c>
    </row>
    <row r="23" spans="1:10" x14ac:dyDescent="0.15">
      <c r="A23" s="48" t="str">
        <f>IF(H23="●",COUNTIF($H$16:H23,"●"),"")</f>
        <v/>
      </c>
      <c r="B23" s="142"/>
      <c r="C23" s="37"/>
      <c r="D23" s="39" t="s">
        <v>57</v>
      </c>
      <c r="E23" s="15"/>
      <c r="F23" s="15"/>
      <c r="G23" s="15"/>
      <c r="H23" s="15"/>
      <c r="I23" s="15"/>
      <c r="J23" s="44" t="str">
        <f>IF(H23="●",(SUMIF('（別添2-2）人件費計算根拠'!$D$9:$D$33,F23,'（別添2-2）人件費計算根拠'!$J$9:$J$33)),"")</f>
        <v/>
      </c>
    </row>
    <row r="24" spans="1:10" x14ac:dyDescent="0.15">
      <c r="A24" s="48" t="str">
        <f>IF(H24="●",COUNTIF($H$16:H24,"●"),"")</f>
        <v/>
      </c>
      <c r="B24" s="142"/>
      <c r="C24" s="37"/>
      <c r="D24" s="39" t="s">
        <v>58</v>
      </c>
      <c r="E24" s="15"/>
      <c r="F24" s="15"/>
      <c r="G24" s="15"/>
      <c r="H24" s="15"/>
      <c r="I24" s="15"/>
      <c r="J24" s="44" t="str">
        <f>IF(H24="●",(SUMIF('（別添2-2）人件費計算根拠'!$D$9:$D$33,F24,'（別添2-2）人件費計算根拠'!$J$9:$J$33)),"")</f>
        <v/>
      </c>
    </row>
    <row r="25" spans="1:10" x14ac:dyDescent="0.15">
      <c r="A25" s="48" t="str">
        <f>IF(H25="●",COUNTIF($H$16:H25,"●"),"")</f>
        <v/>
      </c>
      <c r="B25" s="142"/>
      <c r="C25" s="37"/>
      <c r="D25" s="40" t="s">
        <v>59</v>
      </c>
      <c r="E25" s="16"/>
      <c r="F25" s="16"/>
      <c r="G25" s="16"/>
      <c r="H25" s="16"/>
      <c r="I25" s="16"/>
      <c r="J25" s="44" t="str">
        <f>IF(H25="●",(SUMIF('（別添2-2）人件費計算根拠'!$D$9:$D$33,F25,'（別添2-2）人件費計算根拠'!$J$9:$J$33)),"")</f>
        <v/>
      </c>
    </row>
    <row r="26" spans="1:10" x14ac:dyDescent="0.15">
      <c r="A26" s="48" t="str">
        <f>IF(H26="●",COUNTIF($H$16:H26,"●"),"")</f>
        <v/>
      </c>
      <c r="B26" s="142"/>
      <c r="C26" s="37"/>
      <c r="D26" s="41" t="s">
        <v>60</v>
      </c>
      <c r="E26" s="21"/>
      <c r="F26" s="21"/>
      <c r="G26" s="21"/>
      <c r="H26" s="21"/>
      <c r="I26" s="21"/>
      <c r="J26" s="44" t="str">
        <f>IF(H26="●",(SUMIF('（別添2-2）人件費計算根拠'!$D$9:$D$33,F26,'（別添2-2）人件費計算根拠'!$J$9:$J$33)),"")</f>
        <v/>
      </c>
    </row>
    <row r="27" spans="1:10" x14ac:dyDescent="0.15">
      <c r="A27" s="48" t="str">
        <f>IF(H27="●",COUNTIF($H$16:H27,"●"),"")</f>
        <v/>
      </c>
      <c r="B27" s="142"/>
      <c r="C27" s="37"/>
      <c r="D27" s="39" t="s">
        <v>61</v>
      </c>
      <c r="E27" s="15"/>
      <c r="F27" s="15"/>
      <c r="G27" s="15"/>
      <c r="H27" s="15"/>
      <c r="I27" s="15"/>
      <c r="J27" s="44" t="str">
        <f>IF(H27="●",(SUMIF('（別添2-2）人件費計算根拠'!$D$9:$D$33,F27,'（別添2-2）人件費計算根拠'!$J$9:$J$33)),"")</f>
        <v/>
      </c>
    </row>
    <row r="28" spans="1:10" x14ac:dyDescent="0.15">
      <c r="A28" s="48" t="str">
        <f>IF(H28="●",COUNTIF($H$16:H28,"●"),"")</f>
        <v/>
      </c>
      <c r="B28" s="142"/>
      <c r="C28" s="37"/>
      <c r="D28" s="39" t="s">
        <v>62</v>
      </c>
      <c r="E28" s="15"/>
      <c r="F28" s="15"/>
      <c r="G28" s="15"/>
      <c r="H28" s="15"/>
      <c r="I28" s="15"/>
      <c r="J28" s="44" t="str">
        <f>IF(H28="●",(SUMIF('（別添2-2）人件費計算根拠'!$D$9:$D$33,F28,'（別添2-2）人件費計算根拠'!$J$9:$J$33)),"")</f>
        <v/>
      </c>
    </row>
    <row r="29" spans="1:10" x14ac:dyDescent="0.15">
      <c r="A29" s="48" t="str">
        <f>IF(H29="●",COUNTIF($H$16:H29,"●"),"")</f>
        <v/>
      </c>
      <c r="B29" s="142"/>
      <c r="C29" s="37"/>
      <c r="D29" s="39" t="s">
        <v>63</v>
      </c>
      <c r="E29" s="15"/>
      <c r="F29" s="15"/>
      <c r="G29" s="15"/>
      <c r="H29" s="15"/>
      <c r="I29" s="15"/>
      <c r="J29" s="44" t="str">
        <f>IF(H29="●",(SUMIF('（別添2-2）人件費計算根拠'!$D$9:$D$33,F29,'（別添2-2）人件費計算根拠'!$J$9:$J$33)),"")</f>
        <v/>
      </c>
    </row>
    <row r="30" spans="1:10" x14ac:dyDescent="0.15">
      <c r="A30" s="48" t="str">
        <f>IF(H30="●",COUNTIF($H$16:H30,"●"),"")</f>
        <v/>
      </c>
      <c r="B30" s="142"/>
      <c r="C30" s="37"/>
      <c r="D30" s="40" t="s">
        <v>64</v>
      </c>
      <c r="E30" s="15"/>
      <c r="F30" s="15"/>
      <c r="G30" s="15"/>
      <c r="H30" s="15"/>
      <c r="I30" s="15"/>
      <c r="J30" s="44" t="str">
        <f>IF(H30="●",(SUMIF('（別添2-2）人件費計算根拠'!$D$9:$D$33,F30,'（別添2-2）人件費計算根拠'!$J$9:$J$33)),"")</f>
        <v/>
      </c>
    </row>
    <row r="31" spans="1:10" x14ac:dyDescent="0.15">
      <c r="B31" s="141" t="s">
        <v>38</v>
      </c>
      <c r="C31" s="20"/>
      <c r="D31" s="118"/>
      <c r="E31" s="119"/>
      <c r="F31" s="118"/>
      <c r="G31" s="118"/>
      <c r="H31" s="120"/>
      <c r="I31" s="121">
        <f>SUM(I32:I46)</f>
        <v>0</v>
      </c>
    </row>
    <row r="32" spans="1:10" x14ac:dyDescent="0.15">
      <c r="A32" s="48" t="str">
        <f>IF(H32="●",COUNTIF($H$32:H32,"●"),"")</f>
        <v/>
      </c>
      <c r="B32" s="142"/>
      <c r="C32" s="122"/>
      <c r="D32" s="123" t="s">
        <v>65</v>
      </c>
      <c r="E32" s="15"/>
      <c r="F32" s="133"/>
      <c r="G32" s="15"/>
      <c r="H32" s="15"/>
      <c r="I32" s="15"/>
      <c r="J32" s="44" t="str">
        <f>IF(H32="●",(SUMIF('（別添2-2）人件費計算根拠'!$D$35:$D$59,F32,'（別添2-2）人件費計算根拠'!$J$35:$J$59)),"")</f>
        <v/>
      </c>
    </row>
    <row r="33" spans="1:10" x14ac:dyDescent="0.15">
      <c r="A33" s="48" t="str">
        <f>IF(H33="●",COUNTIF($H$32:H33,"●"),"")</f>
        <v/>
      </c>
      <c r="B33" s="142"/>
      <c r="C33" s="122"/>
      <c r="D33" s="124" t="s">
        <v>66</v>
      </c>
      <c r="E33" s="15"/>
      <c r="F33" s="133"/>
      <c r="G33" s="15"/>
      <c r="H33" s="15"/>
      <c r="I33" s="15"/>
      <c r="J33" s="44" t="str">
        <f>IF(H33="●",(SUMIF('（別添2-2）人件費計算根拠'!$D$35:$D$59,F33,'（別添2-2）人件費計算根拠'!$J$35:$J$59)),"")</f>
        <v/>
      </c>
    </row>
    <row r="34" spans="1:10" x14ac:dyDescent="0.15">
      <c r="A34" s="48" t="str">
        <f>IF(H34="●",COUNTIF($H$32:H34,"●"),"")</f>
        <v/>
      </c>
      <c r="B34" s="142"/>
      <c r="C34" s="122"/>
      <c r="D34" s="124" t="s">
        <v>67</v>
      </c>
      <c r="E34" s="15"/>
      <c r="F34" s="133"/>
      <c r="G34" s="15"/>
      <c r="H34" s="15"/>
      <c r="I34" s="15"/>
      <c r="J34" s="44" t="str">
        <f>IF(H34="●",(SUMIF('（別添2-2）人件費計算根拠'!$D$35:$D$59,F34,'（別添2-2）人件費計算根拠'!$J$35:$J$59)),"")</f>
        <v/>
      </c>
    </row>
    <row r="35" spans="1:10" x14ac:dyDescent="0.15">
      <c r="A35" s="48" t="str">
        <f>IF(H35="●",COUNTIF($H$32:H35,"●"),"")</f>
        <v/>
      </c>
      <c r="B35" s="142"/>
      <c r="C35" s="122"/>
      <c r="D35" s="124" t="s">
        <v>68</v>
      </c>
      <c r="E35" s="15"/>
      <c r="F35" s="15"/>
      <c r="G35" s="15"/>
      <c r="H35" s="15"/>
      <c r="I35" s="15"/>
      <c r="J35" s="44" t="str">
        <f>IF(H35="●",(SUMIF('（別添2-2）人件費計算根拠'!$D$35:$D$59,F35,'（別添2-2）人件費計算根拠'!$J$35:$J$59)),"")</f>
        <v/>
      </c>
    </row>
    <row r="36" spans="1:10" x14ac:dyDescent="0.15">
      <c r="A36" s="48" t="str">
        <f>IF(H36="●",COUNTIF($H$32:H36,"●"),"")</f>
        <v/>
      </c>
      <c r="B36" s="142"/>
      <c r="C36" s="122"/>
      <c r="D36" s="125" t="s">
        <v>69</v>
      </c>
      <c r="E36" s="16"/>
      <c r="F36" s="16"/>
      <c r="G36" s="16"/>
      <c r="H36" s="16"/>
      <c r="I36" s="16"/>
      <c r="J36" s="44" t="str">
        <f>IF(H36="●",(SUMIF('（別添2-2）人件費計算根拠'!$D$35:$D$59,F36,'（別添2-2）人件費計算根拠'!$J$35:$J$59)),"")</f>
        <v/>
      </c>
    </row>
    <row r="37" spans="1:10" x14ac:dyDescent="0.15">
      <c r="A37" s="48" t="str">
        <f>IF(H37="●",COUNTIF($H$32:H37,"●"),"")</f>
        <v/>
      </c>
      <c r="B37" s="142"/>
      <c r="C37" s="122"/>
      <c r="D37" s="126" t="s">
        <v>70</v>
      </c>
      <c r="E37" s="21"/>
      <c r="F37" s="21"/>
      <c r="G37" s="21"/>
      <c r="H37" s="21"/>
      <c r="I37" s="21"/>
      <c r="J37" s="44" t="str">
        <f>IF(H37="●",(SUMIF('（別添2-2）人件費計算根拠'!$D$35:$D$59,F37,'（別添2-2）人件費計算根拠'!$J$35:$J$59)),"")</f>
        <v/>
      </c>
    </row>
    <row r="38" spans="1:10" x14ac:dyDescent="0.15">
      <c r="A38" s="48" t="str">
        <f>IF(H38="●",COUNTIF($H$32:H38,"●"),"")</f>
        <v/>
      </c>
      <c r="B38" s="142"/>
      <c r="C38" s="122"/>
      <c r="D38" s="124" t="s">
        <v>71</v>
      </c>
      <c r="E38" s="15"/>
      <c r="F38" s="15"/>
      <c r="G38" s="15"/>
      <c r="H38" s="15"/>
      <c r="I38" s="15"/>
      <c r="J38" s="44" t="str">
        <f>IF(H38="●",(SUMIF('（別添2-2）人件費計算根拠'!$D$35:$D$59,F38,'（別添2-2）人件費計算根拠'!$J$35:$J$59)),"")</f>
        <v/>
      </c>
    </row>
    <row r="39" spans="1:10" x14ac:dyDescent="0.15">
      <c r="A39" s="48" t="str">
        <f>IF(H39="●",COUNTIF($H$32:H39,"●"),"")</f>
        <v/>
      </c>
      <c r="B39" s="142"/>
      <c r="C39" s="122"/>
      <c r="D39" s="124" t="s">
        <v>72</v>
      </c>
      <c r="E39" s="15"/>
      <c r="F39" s="15"/>
      <c r="G39" s="15"/>
      <c r="H39" s="15"/>
      <c r="I39" s="15"/>
      <c r="J39" s="44" t="str">
        <f>IF(H39="●",(SUMIF('（別添2-2）人件費計算根拠'!$D$35:$D$59,F39,'（別添2-2）人件費計算根拠'!$J$35:$J$59)),"")</f>
        <v/>
      </c>
    </row>
    <row r="40" spans="1:10" x14ac:dyDescent="0.15">
      <c r="A40" s="48" t="str">
        <f>IF(H40="●",COUNTIF($H$32:H40,"●"),"")</f>
        <v/>
      </c>
      <c r="B40" s="142"/>
      <c r="C40" s="122"/>
      <c r="D40" s="124" t="s">
        <v>73</v>
      </c>
      <c r="E40" s="15"/>
      <c r="F40" s="15"/>
      <c r="G40" s="15"/>
      <c r="H40" s="15"/>
      <c r="I40" s="15"/>
      <c r="J40" s="44" t="str">
        <f>IF(H40="●",(SUMIF('（別添2-2）人件費計算根拠'!$D$35:$D$59,F40,'（別添2-2）人件費計算根拠'!$J$35:$J$59)),"")</f>
        <v/>
      </c>
    </row>
    <row r="41" spans="1:10" x14ac:dyDescent="0.15">
      <c r="A41" s="48" t="str">
        <f>IF(H41="●",COUNTIF($H$32:H41,"●"),"")</f>
        <v/>
      </c>
      <c r="B41" s="142"/>
      <c r="C41" s="122"/>
      <c r="D41" s="125" t="s">
        <v>74</v>
      </c>
      <c r="E41" s="16"/>
      <c r="F41" s="16"/>
      <c r="G41" s="16"/>
      <c r="H41" s="16"/>
      <c r="I41" s="16"/>
      <c r="J41" s="44" t="str">
        <f>IF(H41="●",(SUMIF('（別添2-2）人件費計算根拠'!$D$35:$D$59,F41,'（別添2-2）人件費計算根拠'!$J$35:$J$59)),"")</f>
        <v/>
      </c>
    </row>
    <row r="42" spans="1:10" x14ac:dyDescent="0.15">
      <c r="A42" s="48" t="str">
        <f>IF(H42="●",COUNTIF($H$32:H42,"●"),"")</f>
        <v/>
      </c>
      <c r="B42" s="142"/>
      <c r="C42" s="122"/>
      <c r="D42" s="126" t="s">
        <v>75</v>
      </c>
      <c r="E42" s="21"/>
      <c r="F42" s="21"/>
      <c r="G42" s="21"/>
      <c r="H42" s="21"/>
      <c r="I42" s="21"/>
      <c r="J42" s="44" t="str">
        <f>IF(H42="●",(SUMIF('（別添2-2）人件費計算根拠'!$D$35:$D$59,F42,'（別添2-2）人件費計算根拠'!$J$35:$J$59)),"")</f>
        <v/>
      </c>
    </row>
    <row r="43" spans="1:10" x14ac:dyDescent="0.15">
      <c r="A43" s="48" t="str">
        <f>IF(H43="●",COUNTIF($H$32:H43,"●"),"")</f>
        <v/>
      </c>
      <c r="B43" s="142"/>
      <c r="C43" s="122"/>
      <c r="D43" s="124" t="s">
        <v>76</v>
      </c>
      <c r="E43" s="15"/>
      <c r="F43" s="15"/>
      <c r="G43" s="15"/>
      <c r="H43" s="15"/>
      <c r="I43" s="15"/>
      <c r="J43" s="44" t="str">
        <f>IF(H43="●",(SUMIF('（別添2-2）人件費計算根拠'!$D$35:$D$59,F43,'（別添2-2）人件費計算根拠'!$J$35:$J$59)),"")</f>
        <v/>
      </c>
    </row>
    <row r="44" spans="1:10" x14ac:dyDescent="0.15">
      <c r="A44" s="48" t="str">
        <f>IF(H44="●",COUNTIF($H$32:H44,"●"),"")</f>
        <v/>
      </c>
      <c r="B44" s="142"/>
      <c r="C44" s="122"/>
      <c r="D44" s="124" t="s">
        <v>77</v>
      </c>
      <c r="E44" s="15"/>
      <c r="F44" s="15"/>
      <c r="G44" s="15"/>
      <c r="H44" s="15"/>
      <c r="I44" s="15"/>
      <c r="J44" s="44" t="str">
        <f>IF(H44="●",(SUMIF('（別添2-2）人件費計算根拠'!$D$35:$D$59,F44,'（別添2-2）人件費計算根拠'!$J$35:$J$59)),"")</f>
        <v/>
      </c>
    </row>
    <row r="45" spans="1:10" x14ac:dyDescent="0.15">
      <c r="A45" s="48" t="str">
        <f>IF(H45="●",COUNTIF($H$32:H45,"●"),"")</f>
        <v/>
      </c>
      <c r="B45" s="142"/>
      <c r="C45" s="122"/>
      <c r="D45" s="124" t="s">
        <v>78</v>
      </c>
      <c r="E45" s="15"/>
      <c r="F45" s="15"/>
      <c r="G45" s="15"/>
      <c r="H45" s="15"/>
      <c r="I45" s="15"/>
      <c r="J45" s="44" t="str">
        <f>IF(H45="●",(SUMIF('（別添2-2）人件費計算根拠'!$D$35:$D$59,F45,'（別添2-2）人件費計算根拠'!$J$35:$J$59)),"")</f>
        <v/>
      </c>
    </row>
    <row r="46" spans="1:10" x14ac:dyDescent="0.15">
      <c r="A46" s="48" t="str">
        <f>IF(H46="●",COUNTIF($H$32:H46,"●"),"")</f>
        <v/>
      </c>
      <c r="B46" s="142"/>
      <c r="C46" s="122"/>
      <c r="D46" s="125" t="s">
        <v>79</v>
      </c>
      <c r="E46" s="15"/>
      <c r="F46" s="15"/>
      <c r="G46" s="15"/>
      <c r="H46" s="15"/>
      <c r="I46" s="15"/>
      <c r="J46" s="44" t="str">
        <f>IF(H46="●",(SUMIF('（別添2-2）人件費計算根拠'!$D$35:$D$59,F46,'（別添2-2）人件費計算根拠'!$J$35:$J$59)),"")</f>
        <v/>
      </c>
    </row>
    <row r="47" spans="1:10" x14ac:dyDescent="0.15">
      <c r="B47" s="141" t="s">
        <v>39</v>
      </c>
      <c r="C47" s="20"/>
      <c r="D47" s="118"/>
      <c r="E47" s="119"/>
      <c r="F47" s="118"/>
      <c r="G47" s="118"/>
      <c r="H47" s="120"/>
      <c r="I47" s="121">
        <f>SUM(I48:I62)</f>
        <v>0</v>
      </c>
    </row>
    <row r="48" spans="1:10" x14ac:dyDescent="0.15">
      <c r="A48" s="48" t="str">
        <f>IF(H48="●",COUNTIF($H$48:H48,"●"),"")</f>
        <v/>
      </c>
      <c r="B48" s="142"/>
      <c r="C48" s="122"/>
      <c r="D48" s="123" t="s">
        <v>80</v>
      </c>
      <c r="E48" s="15"/>
      <c r="F48" s="133"/>
      <c r="G48" s="15"/>
      <c r="H48" s="15"/>
      <c r="I48" s="15"/>
      <c r="J48" s="44" t="str">
        <f>IF(H48="●",(SUMIF('（別添2-2）人件費計算根拠'!$D$61:$D$85,F48,'（別添2-2）人件費計算根拠'!$J$61:$J$85)),"")</f>
        <v/>
      </c>
    </row>
    <row r="49" spans="1:10" x14ac:dyDescent="0.15">
      <c r="A49" s="48" t="str">
        <f>IF(H49="●",COUNTIF($H$48:H49,"●"),"")</f>
        <v/>
      </c>
      <c r="B49" s="142"/>
      <c r="C49" s="122"/>
      <c r="D49" s="124" t="s">
        <v>81</v>
      </c>
      <c r="E49" s="15"/>
      <c r="F49" s="133"/>
      <c r="G49" s="15"/>
      <c r="H49" s="15"/>
      <c r="I49" s="15"/>
      <c r="J49" s="44" t="str">
        <f>IF(H49="●",(SUMIF('（別添2-2）人件費計算根拠'!$D$61:$D$85,F49,'（別添2-2）人件費計算根拠'!$J$61:$J$85)),"")</f>
        <v/>
      </c>
    </row>
    <row r="50" spans="1:10" x14ac:dyDescent="0.15">
      <c r="A50" s="48" t="str">
        <f>IF(H50="●",COUNTIF($H$48:H50,"●"),"")</f>
        <v/>
      </c>
      <c r="B50" s="142"/>
      <c r="C50" s="122"/>
      <c r="D50" s="124" t="s">
        <v>82</v>
      </c>
      <c r="E50" s="15"/>
      <c r="F50" s="133"/>
      <c r="G50" s="15"/>
      <c r="H50" s="15"/>
      <c r="I50" s="15"/>
      <c r="J50" s="44" t="str">
        <f>IF(H50="●",(SUMIF('（別添2-2）人件費計算根拠'!$D$61:$D$85,F50,'（別添2-2）人件費計算根拠'!$J$61:$J$85)),"")</f>
        <v/>
      </c>
    </row>
    <row r="51" spans="1:10" x14ac:dyDescent="0.15">
      <c r="A51" s="48" t="str">
        <f>IF(H51="●",COUNTIF($H$48:H51,"●"),"")</f>
        <v/>
      </c>
      <c r="B51" s="142"/>
      <c r="C51" s="122"/>
      <c r="D51" s="124" t="s">
        <v>83</v>
      </c>
      <c r="E51" s="15"/>
      <c r="F51" s="15"/>
      <c r="G51" s="15"/>
      <c r="H51" s="15"/>
      <c r="I51" s="15"/>
      <c r="J51" s="44" t="str">
        <f>IF(H51="●",(SUMIF('（別添2-2）人件費計算根拠'!$D$61:$D$85,F51,'（別添2-2）人件費計算根拠'!$J$61:$J$85)),"")</f>
        <v/>
      </c>
    </row>
    <row r="52" spans="1:10" x14ac:dyDescent="0.15">
      <c r="A52" s="48" t="str">
        <f>IF(H52="●",COUNTIF($H$48:H52,"●"),"")</f>
        <v/>
      </c>
      <c r="B52" s="142"/>
      <c r="C52" s="122"/>
      <c r="D52" s="125" t="s">
        <v>84</v>
      </c>
      <c r="E52" s="16"/>
      <c r="F52" s="16"/>
      <c r="G52" s="16"/>
      <c r="H52" s="16"/>
      <c r="I52" s="16"/>
      <c r="J52" s="44" t="str">
        <f>IF(H52="●",(SUMIF('（別添2-2）人件費計算根拠'!$D$61:$D$85,F52,'（別添2-2）人件費計算根拠'!$J$61:$J$85)),"")</f>
        <v/>
      </c>
    </row>
    <row r="53" spans="1:10" x14ac:dyDescent="0.15">
      <c r="A53" s="48" t="str">
        <f>IF(H53="●",COUNTIF($H$48:H53,"●"),"")</f>
        <v/>
      </c>
      <c r="B53" s="142"/>
      <c r="C53" s="122"/>
      <c r="D53" s="126" t="s">
        <v>85</v>
      </c>
      <c r="E53" s="21"/>
      <c r="F53" s="21"/>
      <c r="G53" s="21"/>
      <c r="H53" s="21"/>
      <c r="I53" s="21"/>
      <c r="J53" s="44" t="str">
        <f>IF(H53="●",(SUMIF('（別添2-2）人件費計算根拠'!$D$61:$D$85,F53,'（別添2-2）人件費計算根拠'!$J$61:$J$85)),"")</f>
        <v/>
      </c>
    </row>
    <row r="54" spans="1:10" x14ac:dyDescent="0.15">
      <c r="A54" s="48" t="str">
        <f>IF(H54="●",COUNTIF($H$48:H54,"●"),"")</f>
        <v/>
      </c>
      <c r="B54" s="142"/>
      <c r="C54" s="122"/>
      <c r="D54" s="124" t="s">
        <v>86</v>
      </c>
      <c r="E54" s="15"/>
      <c r="F54" s="15"/>
      <c r="G54" s="15"/>
      <c r="H54" s="15"/>
      <c r="I54" s="15"/>
      <c r="J54" s="44" t="str">
        <f>IF(H54="●",(SUMIF('（別添2-2）人件費計算根拠'!$D$61:$D$85,F54,'（別添2-2）人件費計算根拠'!$J$61:$J$85)),"")</f>
        <v/>
      </c>
    </row>
    <row r="55" spans="1:10" x14ac:dyDescent="0.15">
      <c r="A55" s="48" t="str">
        <f>IF(H55="●",COUNTIF($H$48:H55,"●"),"")</f>
        <v/>
      </c>
      <c r="B55" s="142"/>
      <c r="C55" s="122"/>
      <c r="D55" s="124" t="s">
        <v>87</v>
      </c>
      <c r="E55" s="15"/>
      <c r="F55" s="15"/>
      <c r="G55" s="15"/>
      <c r="H55" s="15"/>
      <c r="I55" s="15"/>
      <c r="J55" s="44" t="str">
        <f>IF(H55="●",(SUMIF('（別添2-2）人件費計算根拠'!$D$61:$D$85,F55,'（別添2-2）人件費計算根拠'!$J$61:$J$85)),"")</f>
        <v/>
      </c>
    </row>
    <row r="56" spans="1:10" x14ac:dyDescent="0.15">
      <c r="A56" s="48" t="str">
        <f>IF(H56="●",COUNTIF($H$48:H56,"●"),"")</f>
        <v/>
      </c>
      <c r="B56" s="142"/>
      <c r="C56" s="122"/>
      <c r="D56" s="124" t="s">
        <v>88</v>
      </c>
      <c r="E56" s="15"/>
      <c r="F56" s="15"/>
      <c r="G56" s="15"/>
      <c r="H56" s="15"/>
      <c r="I56" s="15"/>
      <c r="J56" s="44" t="str">
        <f>IF(H56="●",(SUMIF('（別添2-2）人件費計算根拠'!$D$61:$D$85,F56,'（別添2-2）人件費計算根拠'!$J$61:$J$85)),"")</f>
        <v/>
      </c>
    </row>
    <row r="57" spans="1:10" x14ac:dyDescent="0.15">
      <c r="A57" s="48" t="str">
        <f>IF(H57="●",COUNTIF($H$48:H57,"●"),"")</f>
        <v/>
      </c>
      <c r="B57" s="142"/>
      <c r="C57" s="122"/>
      <c r="D57" s="125" t="s">
        <v>89</v>
      </c>
      <c r="E57" s="16"/>
      <c r="F57" s="16"/>
      <c r="G57" s="16"/>
      <c r="H57" s="16"/>
      <c r="I57" s="16"/>
      <c r="J57" s="44" t="str">
        <f>IF(H57="●",(SUMIF('（別添2-2）人件費計算根拠'!$D$61:$D$85,F57,'（別添2-2）人件費計算根拠'!$J$61:$J$85)),"")</f>
        <v/>
      </c>
    </row>
    <row r="58" spans="1:10" x14ac:dyDescent="0.15">
      <c r="A58" s="48" t="str">
        <f>IF(H58="●",COUNTIF($H$48:H58,"●"),"")</f>
        <v/>
      </c>
      <c r="B58" s="142"/>
      <c r="C58" s="122"/>
      <c r="D58" s="126" t="s">
        <v>90</v>
      </c>
      <c r="E58" s="21"/>
      <c r="F58" s="21"/>
      <c r="G58" s="21"/>
      <c r="H58" s="21"/>
      <c r="I58" s="21"/>
      <c r="J58" s="44" t="str">
        <f>IF(H58="●",(SUMIF('（別添2-2）人件費計算根拠'!$D$61:$D$85,F58,'（別添2-2）人件費計算根拠'!$J$61:$J$85)),"")</f>
        <v/>
      </c>
    </row>
    <row r="59" spans="1:10" x14ac:dyDescent="0.15">
      <c r="A59" s="48" t="str">
        <f>IF(H59="●",COUNTIF($H$48:H59,"●"),"")</f>
        <v/>
      </c>
      <c r="B59" s="142"/>
      <c r="C59" s="122"/>
      <c r="D59" s="124" t="s">
        <v>91</v>
      </c>
      <c r="E59" s="15"/>
      <c r="F59" s="15"/>
      <c r="G59" s="15"/>
      <c r="H59" s="15"/>
      <c r="I59" s="15"/>
      <c r="J59" s="44" t="str">
        <f>IF(H59="●",(SUMIF('（別添2-2）人件費計算根拠'!$D$61:$D$85,F59,'（別添2-2）人件費計算根拠'!$J$61:$J$85)),"")</f>
        <v/>
      </c>
    </row>
    <row r="60" spans="1:10" x14ac:dyDescent="0.15">
      <c r="A60" s="48" t="str">
        <f>IF(H60="●",COUNTIF($H$48:H60,"●"),"")</f>
        <v/>
      </c>
      <c r="B60" s="142"/>
      <c r="C60" s="122"/>
      <c r="D60" s="124" t="s">
        <v>92</v>
      </c>
      <c r="E60" s="15"/>
      <c r="F60" s="15"/>
      <c r="G60" s="15"/>
      <c r="H60" s="15"/>
      <c r="I60" s="15"/>
      <c r="J60" s="44" t="str">
        <f>IF(H60="●",(SUMIF('（別添2-2）人件費計算根拠'!$D$61:$D$85,F60,'（別添2-2）人件費計算根拠'!$J$61:$J$85)),"")</f>
        <v/>
      </c>
    </row>
    <row r="61" spans="1:10" x14ac:dyDescent="0.15">
      <c r="A61" s="48" t="str">
        <f>IF(H61="●",COUNTIF($H$48:H61,"●"),"")</f>
        <v/>
      </c>
      <c r="B61" s="142"/>
      <c r="C61" s="122"/>
      <c r="D61" s="124" t="s">
        <v>93</v>
      </c>
      <c r="E61" s="15"/>
      <c r="F61" s="15"/>
      <c r="G61" s="15"/>
      <c r="H61" s="15"/>
      <c r="I61" s="15"/>
      <c r="J61" s="44" t="str">
        <f>IF(H61="●",(SUMIF('（別添2-2）人件費計算根拠'!$D$61:$D$85,F61,'（別添2-2）人件費計算根拠'!$J$61:$J$85)),"")</f>
        <v/>
      </c>
    </row>
    <row r="62" spans="1:10" x14ac:dyDescent="0.15">
      <c r="A62" s="48" t="str">
        <f>IF(H62="●",COUNTIF($H$48:H62,"●"),"")</f>
        <v/>
      </c>
      <c r="B62" s="143"/>
      <c r="C62" s="166"/>
      <c r="D62" s="125" t="s">
        <v>94</v>
      </c>
      <c r="E62" s="16"/>
      <c r="F62" s="16"/>
      <c r="G62" s="16"/>
      <c r="H62" s="16"/>
      <c r="I62" s="16"/>
      <c r="J62" s="44" t="str">
        <f>IF(H62="●",(SUMIF('（別添2-2）人件費計算根拠'!$D$61:$D$85,F62,'（別添2-2）人件費計算根拠'!$J$61:$J$85)),"")</f>
        <v/>
      </c>
    </row>
    <row r="63" spans="1:10" x14ac:dyDescent="0.15">
      <c r="B63" s="141" t="s">
        <v>40</v>
      </c>
      <c r="C63" s="20"/>
      <c r="D63" s="118"/>
      <c r="E63" s="119"/>
      <c r="F63" s="118"/>
      <c r="G63" s="118"/>
      <c r="H63" s="120"/>
      <c r="I63" s="121">
        <f>SUM(I64:I78)</f>
        <v>0</v>
      </c>
    </row>
    <row r="64" spans="1:10" x14ac:dyDescent="0.15">
      <c r="A64" s="48" t="str">
        <f>IF(H64="●",COUNTIF($H$64:H64,"●"),"")</f>
        <v/>
      </c>
      <c r="B64" s="142"/>
      <c r="C64" s="37"/>
      <c r="D64" s="38" t="s">
        <v>95</v>
      </c>
      <c r="E64" s="15"/>
      <c r="F64" s="133"/>
      <c r="G64" s="15"/>
      <c r="H64" s="15"/>
      <c r="I64" s="15"/>
      <c r="J64" s="44" t="str">
        <f>IF(H64="●",(SUMIF('（別添2-2）人件費計算根拠'!$D$87:$D$111,F64,'（別添2-2）人件費計算根拠'!$J$87:$J$111)),"")</f>
        <v/>
      </c>
    </row>
    <row r="65" spans="1:10" x14ac:dyDescent="0.15">
      <c r="A65" s="48" t="str">
        <f>IF(H65="●",COUNTIF($H$64:H65,"●"),"")</f>
        <v/>
      </c>
      <c r="B65" s="142"/>
      <c r="C65" s="37"/>
      <c r="D65" s="39" t="s">
        <v>96</v>
      </c>
      <c r="E65" s="15"/>
      <c r="F65" s="133"/>
      <c r="G65" s="15"/>
      <c r="H65" s="15"/>
      <c r="I65" s="15"/>
      <c r="J65" s="44" t="str">
        <f>IF(H65="●",(SUMIF('（別添2-2）人件費計算根拠'!$D$87:$D$111,F65,'（別添2-2）人件費計算根拠'!$J$87:$J$111)),"")</f>
        <v/>
      </c>
    </row>
    <row r="66" spans="1:10" x14ac:dyDescent="0.15">
      <c r="A66" s="48" t="str">
        <f>IF(H66="●",COUNTIF($H$64:H66,"●"),"")</f>
        <v/>
      </c>
      <c r="B66" s="142"/>
      <c r="C66" s="37"/>
      <c r="D66" s="39" t="s">
        <v>97</v>
      </c>
      <c r="E66" s="15"/>
      <c r="F66" s="15"/>
      <c r="G66" s="15"/>
      <c r="H66" s="15"/>
      <c r="I66" s="15"/>
      <c r="J66" s="44" t="str">
        <f>IF(H66="●",(SUMIF('（別添2-2）人件費計算根拠'!$D$87:$D$111,F66,'（別添2-2）人件費計算根拠'!$J$87:$J$111)),"")</f>
        <v/>
      </c>
    </row>
    <row r="67" spans="1:10" x14ac:dyDescent="0.15">
      <c r="A67" s="48" t="str">
        <f>IF(H67="●",COUNTIF($H$64:H67,"●"),"")</f>
        <v/>
      </c>
      <c r="B67" s="142"/>
      <c r="C67" s="37"/>
      <c r="D67" s="39" t="s">
        <v>98</v>
      </c>
      <c r="E67" s="15"/>
      <c r="F67" s="15"/>
      <c r="G67" s="15"/>
      <c r="H67" s="15"/>
      <c r="I67" s="15"/>
      <c r="J67" s="44" t="str">
        <f>IF(H67="●",(SUMIF('（別添2-2）人件費計算根拠'!$D$87:$D$111,F67,'（別添2-2）人件費計算根拠'!$J$87:$J$111)),"")</f>
        <v/>
      </c>
    </row>
    <row r="68" spans="1:10" x14ac:dyDescent="0.15">
      <c r="A68" s="48" t="str">
        <f>IF(H68="●",COUNTIF($H$64:H68,"●"),"")</f>
        <v/>
      </c>
      <c r="B68" s="142"/>
      <c r="C68" s="37"/>
      <c r="D68" s="40" t="s">
        <v>99</v>
      </c>
      <c r="E68" s="16"/>
      <c r="F68" s="16"/>
      <c r="G68" s="16"/>
      <c r="H68" s="16"/>
      <c r="I68" s="16"/>
      <c r="J68" s="44" t="str">
        <f>IF(H68="●",(SUMIF('（別添2-2）人件費計算根拠'!$D$87:$D$111,F68,'（別添2-2）人件費計算根拠'!$J$87:$J$111)),"")</f>
        <v/>
      </c>
    </row>
    <row r="69" spans="1:10" x14ac:dyDescent="0.15">
      <c r="A69" s="48" t="str">
        <f>IF(H69="●",COUNTIF($H$64:H69,"●"),"")</f>
        <v/>
      </c>
      <c r="B69" s="142"/>
      <c r="C69" s="37"/>
      <c r="D69" s="41" t="s">
        <v>100</v>
      </c>
      <c r="E69" s="21"/>
      <c r="F69" s="21"/>
      <c r="G69" s="21"/>
      <c r="H69" s="21"/>
      <c r="I69" s="21"/>
      <c r="J69" s="44" t="str">
        <f>IF(H69="●",(SUMIF('（別添2-2）人件費計算根拠'!$D$87:$D$111,F69,'（別添2-2）人件費計算根拠'!$J$87:$J$111)),"")</f>
        <v/>
      </c>
    </row>
    <row r="70" spans="1:10" x14ac:dyDescent="0.15">
      <c r="A70" s="48" t="str">
        <f>IF(H70="●",COUNTIF($H$64:H70,"●"),"")</f>
        <v/>
      </c>
      <c r="B70" s="142"/>
      <c r="C70" s="37"/>
      <c r="D70" s="39" t="s">
        <v>101</v>
      </c>
      <c r="E70" s="15"/>
      <c r="F70" s="15"/>
      <c r="G70" s="15"/>
      <c r="H70" s="15"/>
      <c r="I70" s="15"/>
      <c r="J70" s="44" t="str">
        <f>IF(H70="●",(SUMIF('（別添2-2）人件費計算根拠'!$D$87:$D$111,F70,'（別添2-2）人件費計算根拠'!$J$87:$J$111)),"")</f>
        <v/>
      </c>
    </row>
    <row r="71" spans="1:10" x14ac:dyDescent="0.15">
      <c r="A71" s="48" t="str">
        <f>IF(H71="●",COUNTIF($H$64:H71,"●"),"")</f>
        <v/>
      </c>
      <c r="B71" s="142"/>
      <c r="C71" s="37"/>
      <c r="D71" s="39" t="s">
        <v>102</v>
      </c>
      <c r="E71" s="15"/>
      <c r="F71" s="15"/>
      <c r="G71" s="15"/>
      <c r="H71" s="15"/>
      <c r="I71" s="15"/>
      <c r="J71" s="44" t="str">
        <f>IF(H71="●",(SUMIF('（別添2-2）人件費計算根拠'!$D$87:$D$111,F71,'（別添2-2）人件費計算根拠'!$J$87:$J$111)),"")</f>
        <v/>
      </c>
    </row>
    <row r="72" spans="1:10" x14ac:dyDescent="0.15">
      <c r="A72" s="48" t="str">
        <f>IF(H72="●",COUNTIF($H$64:H72,"●"),"")</f>
        <v/>
      </c>
      <c r="B72" s="142"/>
      <c r="C72" s="37"/>
      <c r="D72" s="39" t="s">
        <v>103</v>
      </c>
      <c r="E72" s="15"/>
      <c r="F72" s="15"/>
      <c r="G72" s="15"/>
      <c r="H72" s="15"/>
      <c r="I72" s="15"/>
      <c r="J72" s="44" t="str">
        <f>IF(H72="●",(SUMIF('（別添2-2）人件費計算根拠'!$D$87:$D$111,F72,'（別添2-2）人件費計算根拠'!$J$87:$J$111)),"")</f>
        <v/>
      </c>
    </row>
    <row r="73" spans="1:10" x14ac:dyDescent="0.15">
      <c r="A73" s="48" t="str">
        <f>IF(H73="●",COUNTIF($H$64:H73,"●"),"")</f>
        <v/>
      </c>
      <c r="B73" s="142"/>
      <c r="C73" s="37"/>
      <c r="D73" s="40" t="s">
        <v>104</v>
      </c>
      <c r="E73" s="16"/>
      <c r="F73" s="16"/>
      <c r="G73" s="16"/>
      <c r="H73" s="16"/>
      <c r="I73" s="16"/>
      <c r="J73" s="44" t="str">
        <f>IF(H73="●",(SUMIF('（別添2-2）人件費計算根拠'!$D$87:$D$111,F73,'（別添2-2）人件費計算根拠'!$J$87:$J$111)),"")</f>
        <v/>
      </c>
    </row>
    <row r="74" spans="1:10" x14ac:dyDescent="0.15">
      <c r="A74" s="48" t="str">
        <f>IF(H74="●",COUNTIF($H$64:H74,"●"),"")</f>
        <v/>
      </c>
      <c r="B74" s="142"/>
      <c r="C74" s="37"/>
      <c r="D74" s="41" t="s">
        <v>105</v>
      </c>
      <c r="E74" s="21"/>
      <c r="F74" s="21"/>
      <c r="G74" s="21"/>
      <c r="H74" s="21"/>
      <c r="I74" s="21"/>
      <c r="J74" s="44" t="str">
        <f>IF(H74="●",(SUMIF('（別添2-2）人件費計算根拠'!$D$87:$D$111,F74,'（別添2-2）人件費計算根拠'!$J$87:$J$111)),"")</f>
        <v/>
      </c>
    </row>
    <row r="75" spans="1:10" x14ac:dyDescent="0.15">
      <c r="A75" s="48" t="str">
        <f>IF(H75="●",COUNTIF($H$64:H75,"●"),"")</f>
        <v/>
      </c>
      <c r="B75" s="142"/>
      <c r="C75" s="37"/>
      <c r="D75" s="39" t="s">
        <v>106</v>
      </c>
      <c r="E75" s="15"/>
      <c r="F75" s="15"/>
      <c r="G75" s="15"/>
      <c r="H75" s="15"/>
      <c r="I75" s="15"/>
      <c r="J75" s="44" t="str">
        <f>IF(H75="●",(SUMIF('（別添2-2）人件費計算根拠'!$D$87:$D$111,F75,'（別添2-2）人件費計算根拠'!$J$87:$J$111)),"")</f>
        <v/>
      </c>
    </row>
    <row r="76" spans="1:10" x14ac:dyDescent="0.15">
      <c r="A76" s="48" t="str">
        <f>IF(H76="●",COUNTIF($H$64:H76,"●"),"")</f>
        <v/>
      </c>
      <c r="B76" s="142"/>
      <c r="C76" s="37"/>
      <c r="D76" s="39" t="s">
        <v>107</v>
      </c>
      <c r="E76" s="15"/>
      <c r="F76" s="15"/>
      <c r="G76" s="15"/>
      <c r="H76" s="15"/>
      <c r="I76" s="15"/>
      <c r="J76" s="44" t="str">
        <f>IF(H76="●",(SUMIF('（別添2-2）人件費計算根拠'!$D$87:$D$111,F76,'（別添2-2）人件費計算根拠'!$J$87:$J$111)),"")</f>
        <v/>
      </c>
    </row>
    <row r="77" spans="1:10" x14ac:dyDescent="0.15">
      <c r="A77" s="48" t="str">
        <f>IF(H77="●",COUNTIF($H$64:H77,"●"),"")</f>
        <v/>
      </c>
      <c r="B77" s="142"/>
      <c r="C77" s="37"/>
      <c r="D77" s="39" t="s">
        <v>108</v>
      </c>
      <c r="E77" s="15"/>
      <c r="F77" s="15"/>
      <c r="G77" s="15"/>
      <c r="H77" s="15"/>
      <c r="I77" s="15"/>
      <c r="J77" s="44" t="str">
        <f>IF(H77="●",(SUMIF('（別添2-2）人件費計算根拠'!$D$87:$D$111,F77,'（別添2-2）人件費計算根拠'!$J$87:$J$111)),"")</f>
        <v/>
      </c>
    </row>
    <row r="78" spans="1:10" x14ac:dyDescent="0.15">
      <c r="A78" s="48" t="str">
        <f>IF(H78="●",COUNTIF($H$64:H78,"●"),"")</f>
        <v/>
      </c>
      <c r="B78" s="142"/>
      <c r="C78" s="37"/>
      <c r="D78" s="40" t="s">
        <v>109</v>
      </c>
      <c r="E78" s="15"/>
      <c r="F78" s="15"/>
      <c r="G78" s="15"/>
      <c r="H78" s="15"/>
      <c r="I78" s="15"/>
      <c r="J78" s="44" t="str">
        <f>IF(H78="●",(SUMIF('（別添2-2）人件費計算根拠'!$D$87:$D$111,F78,'（別添2-2）人件費計算根拠'!$J$87:$J$111)),"")</f>
        <v/>
      </c>
    </row>
    <row r="79" spans="1:10" x14ac:dyDescent="0.15">
      <c r="B79" s="141" t="s">
        <v>41</v>
      </c>
      <c r="C79" s="20"/>
      <c r="D79" s="35"/>
      <c r="E79" s="42"/>
      <c r="F79" s="35"/>
      <c r="G79" s="35"/>
      <c r="H79" s="36"/>
      <c r="I79" s="47">
        <f>SUM(I80:I94)</f>
        <v>0</v>
      </c>
    </row>
    <row r="80" spans="1:10" x14ac:dyDescent="0.15">
      <c r="A80" s="48" t="str">
        <f>IF(H80="●",COUNTIF($H$80:H80,"●"),"")</f>
        <v/>
      </c>
      <c r="B80" s="142"/>
      <c r="C80" s="37"/>
      <c r="D80" s="38" t="s">
        <v>110</v>
      </c>
      <c r="E80" s="15"/>
      <c r="F80" s="15"/>
      <c r="G80" s="15"/>
      <c r="H80" s="15"/>
      <c r="I80" s="15"/>
      <c r="J80" s="44" t="str">
        <f>IF(H80="●",(SUMIF('（別添2-2）人件費計算根拠'!$D$113:$D$137,F80,'（別添2-2）人件費計算根拠'!$J$113:$J$137)),"")</f>
        <v/>
      </c>
    </row>
    <row r="81" spans="1:10" x14ac:dyDescent="0.15">
      <c r="A81" s="48" t="str">
        <f>IF(H81="●",COUNTIF($H$80:H81,"●"),"")</f>
        <v/>
      </c>
      <c r="B81" s="142"/>
      <c r="C81" s="37"/>
      <c r="D81" s="39" t="s">
        <v>111</v>
      </c>
      <c r="E81" s="15"/>
      <c r="F81" s="15"/>
      <c r="G81" s="15"/>
      <c r="H81" s="15"/>
      <c r="I81" s="15"/>
      <c r="J81" s="44" t="str">
        <f>IF(H81="●",(SUMIF('（別添2-2）人件費計算根拠'!$D$113:$D$137,F81,'（別添2-2）人件費計算根拠'!$J$113:$J$137)),"")</f>
        <v/>
      </c>
    </row>
    <row r="82" spans="1:10" x14ac:dyDescent="0.15">
      <c r="A82" s="48" t="str">
        <f>IF(H82="●",COUNTIF($H$80:H82,"●"),"")</f>
        <v/>
      </c>
      <c r="B82" s="142"/>
      <c r="C82" s="37"/>
      <c r="D82" s="39" t="s">
        <v>112</v>
      </c>
      <c r="E82" s="15"/>
      <c r="F82" s="15"/>
      <c r="G82" s="15"/>
      <c r="H82" s="15"/>
      <c r="I82" s="15"/>
      <c r="J82" s="44" t="str">
        <f>IF(H82="●",(SUMIF('（別添2-2）人件費計算根拠'!$D$113:$D$137,F82,'（別添2-2）人件費計算根拠'!$J$113:$J$137)),"")</f>
        <v/>
      </c>
    </row>
    <row r="83" spans="1:10" x14ac:dyDescent="0.15">
      <c r="A83" s="48" t="str">
        <f>IF(H83="●",COUNTIF($H$80:H83,"●"),"")</f>
        <v/>
      </c>
      <c r="B83" s="142"/>
      <c r="C83" s="37"/>
      <c r="D83" s="39" t="s">
        <v>113</v>
      </c>
      <c r="E83" s="15"/>
      <c r="F83" s="15"/>
      <c r="G83" s="15"/>
      <c r="H83" s="15"/>
      <c r="I83" s="15"/>
      <c r="J83" s="44" t="str">
        <f>IF(H83="●",(SUMIF('（別添2-2）人件費計算根拠'!$D$113:$D$137,F83,'（別添2-2）人件費計算根拠'!$J$113:$J$137)),"")</f>
        <v/>
      </c>
    </row>
    <row r="84" spans="1:10" x14ac:dyDescent="0.15">
      <c r="A84" s="48" t="str">
        <f>IF(H84="●",COUNTIF($H$80:H84,"●"),"")</f>
        <v/>
      </c>
      <c r="B84" s="142"/>
      <c r="C84" s="37"/>
      <c r="D84" s="40" t="s">
        <v>114</v>
      </c>
      <c r="E84" s="16"/>
      <c r="F84" s="16"/>
      <c r="G84" s="16"/>
      <c r="H84" s="16"/>
      <c r="I84" s="16"/>
      <c r="J84" s="44" t="str">
        <f>IF(H84="●",(SUMIF('（別添2-2）人件費計算根拠'!$D$113:$D$137,F84,'（別添2-2）人件費計算根拠'!$J$113:$J$137)),"")</f>
        <v/>
      </c>
    </row>
    <row r="85" spans="1:10" x14ac:dyDescent="0.15">
      <c r="A85" s="48" t="str">
        <f>IF(H85="●",COUNTIF($H$80:H85,"●"),"")</f>
        <v/>
      </c>
      <c r="B85" s="142"/>
      <c r="C85" s="37"/>
      <c r="D85" s="38" t="s">
        <v>115</v>
      </c>
      <c r="E85" s="21"/>
      <c r="F85" s="21"/>
      <c r="G85" s="21"/>
      <c r="H85" s="21"/>
      <c r="I85" s="21"/>
      <c r="J85" s="44" t="str">
        <f>IF(H85="●",(SUMIF('（別添2-2）人件費計算根拠'!$D$113:$D$137,F85,'（別添2-2）人件費計算根拠'!$J$113:$J$137)),"")</f>
        <v/>
      </c>
    </row>
    <row r="86" spans="1:10" x14ac:dyDescent="0.15">
      <c r="A86" s="48" t="str">
        <f>IF(H86="●",COUNTIF($H$80:H86,"●"),"")</f>
        <v/>
      </c>
      <c r="B86" s="142"/>
      <c r="C86" s="37"/>
      <c r="D86" s="39" t="s">
        <v>116</v>
      </c>
      <c r="E86" s="15"/>
      <c r="F86" s="15"/>
      <c r="G86" s="15"/>
      <c r="H86" s="15"/>
      <c r="I86" s="15"/>
      <c r="J86" s="44" t="str">
        <f>IF(H86="●",(SUMIF('（別添2-2）人件費計算根拠'!$D$113:$D$137,F86,'（別添2-2）人件費計算根拠'!$J$113:$J$137)),"")</f>
        <v/>
      </c>
    </row>
    <row r="87" spans="1:10" x14ac:dyDescent="0.15">
      <c r="A87" s="48" t="str">
        <f>IF(H87="●",COUNTIF($H$80:H87,"●"),"")</f>
        <v/>
      </c>
      <c r="B87" s="142"/>
      <c r="C87" s="37"/>
      <c r="D87" s="39" t="s">
        <v>117</v>
      </c>
      <c r="E87" s="15"/>
      <c r="F87" s="15"/>
      <c r="G87" s="15"/>
      <c r="H87" s="15"/>
      <c r="I87" s="15"/>
      <c r="J87" s="44" t="str">
        <f>IF(H87="●",(SUMIF('（別添2-2）人件費計算根拠'!$D$113:$D$137,F87,'（別添2-2）人件費計算根拠'!$J$113:$J$137)),"")</f>
        <v/>
      </c>
    </row>
    <row r="88" spans="1:10" x14ac:dyDescent="0.15">
      <c r="A88" s="48" t="str">
        <f>IF(H88="●",COUNTIF($H$80:H88,"●"),"")</f>
        <v/>
      </c>
      <c r="B88" s="142"/>
      <c r="C88" s="37"/>
      <c r="D88" s="39" t="s">
        <v>118</v>
      </c>
      <c r="E88" s="15"/>
      <c r="F88" s="15"/>
      <c r="G88" s="15"/>
      <c r="H88" s="15"/>
      <c r="I88" s="15"/>
      <c r="J88" s="44" t="str">
        <f>IF(H88="●",(SUMIF('（別添2-2）人件費計算根拠'!$D$113:$D$137,F88,'（別添2-2）人件費計算根拠'!$J$113:$J$137)),"")</f>
        <v/>
      </c>
    </row>
    <row r="89" spans="1:10" x14ac:dyDescent="0.15">
      <c r="A89" s="48" t="str">
        <f>IF(H89="●",COUNTIF($H$80:H89,"●"),"")</f>
        <v/>
      </c>
      <c r="B89" s="142"/>
      <c r="C89" s="37"/>
      <c r="D89" s="40" t="s">
        <v>119</v>
      </c>
      <c r="E89" s="16"/>
      <c r="F89" s="16"/>
      <c r="G89" s="16"/>
      <c r="H89" s="16"/>
      <c r="I89" s="16"/>
      <c r="J89" s="44" t="str">
        <f>IF(H89="●",(SUMIF('（別添2-2）人件費計算根拠'!$D$113:$D$137,F89,'（別添2-2）人件費計算根拠'!$J$113:$J$137)),"")</f>
        <v/>
      </c>
    </row>
    <row r="90" spans="1:10" x14ac:dyDescent="0.15">
      <c r="A90" s="48" t="str">
        <f>IF(H90="●",COUNTIF($H$80:H90,"●"),"")</f>
        <v/>
      </c>
      <c r="B90" s="142"/>
      <c r="C90" s="37"/>
      <c r="D90" s="38" t="s">
        <v>120</v>
      </c>
      <c r="E90" s="21"/>
      <c r="F90" s="21"/>
      <c r="G90" s="21"/>
      <c r="H90" s="21"/>
      <c r="I90" s="21"/>
      <c r="J90" s="44" t="str">
        <f>IF(H90="●",(SUMIF('（別添2-2）人件費計算根拠'!$D$113:$D$137,F90,'（別添2-2）人件費計算根拠'!$J$113:$J$137)),"")</f>
        <v/>
      </c>
    </row>
    <row r="91" spans="1:10" x14ac:dyDescent="0.15">
      <c r="A91" s="48" t="str">
        <f>IF(H91="●",COUNTIF($H$80:H91,"●"),"")</f>
        <v/>
      </c>
      <c r="B91" s="142"/>
      <c r="C91" s="37"/>
      <c r="D91" s="39" t="s">
        <v>121</v>
      </c>
      <c r="E91" s="15"/>
      <c r="F91" s="15"/>
      <c r="G91" s="15"/>
      <c r="H91" s="15"/>
      <c r="I91" s="15"/>
      <c r="J91" s="44" t="str">
        <f>IF(H91="●",(SUMIF('（別添2-2）人件費計算根拠'!$D$113:$D$137,F91,'（別添2-2）人件費計算根拠'!$J$113:$J$137)),"")</f>
        <v/>
      </c>
    </row>
    <row r="92" spans="1:10" x14ac:dyDescent="0.15">
      <c r="A92" s="48" t="str">
        <f>IF(H92="●",COUNTIF($H$80:H92,"●"),"")</f>
        <v/>
      </c>
      <c r="B92" s="142"/>
      <c r="C92" s="37"/>
      <c r="D92" s="39" t="s">
        <v>122</v>
      </c>
      <c r="E92" s="15"/>
      <c r="F92" s="15"/>
      <c r="G92" s="15"/>
      <c r="H92" s="15"/>
      <c r="I92" s="15"/>
      <c r="J92" s="44" t="str">
        <f>IF(H92="●",(SUMIF('（別添2-2）人件費計算根拠'!$D$113:$D$137,F92,'（別添2-2）人件費計算根拠'!$J$113:$J$137)),"")</f>
        <v/>
      </c>
    </row>
    <row r="93" spans="1:10" x14ac:dyDescent="0.15">
      <c r="A93" s="48" t="str">
        <f>IF(H93="●",COUNTIF($H$80:H93,"●"),"")</f>
        <v/>
      </c>
      <c r="B93" s="142"/>
      <c r="C93" s="37"/>
      <c r="D93" s="39" t="s">
        <v>123</v>
      </c>
      <c r="E93" s="15"/>
      <c r="F93" s="15"/>
      <c r="G93" s="15"/>
      <c r="H93" s="15"/>
      <c r="I93" s="15"/>
      <c r="J93" s="44" t="str">
        <f>IF(H93="●",(SUMIF('（別添2-2）人件費計算根拠'!$D$113:$D$137,F93,'（別添2-2）人件費計算根拠'!$J$113:$J$137)),"")</f>
        <v/>
      </c>
    </row>
    <row r="94" spans="1:10" x14ac:dyDescent="0.15">
      <c r="A94" s="48" t="str">
        <f>IF(H94="●",COUNTIF($H$80:H94,"●"),"")</f>
        <v/>
      </c>
      <c r="B94" s="142"/>
      <c r="C94" s="37"/>
      <c r="D94" s="40" t="s">
        <v>124</v>
      </c>
      <c r="E94" s="15"/>
      <c r="F94" s="15"/>
      <c r="G94" s="15"/>
      <c r="H94" s="15"/>
      <c r="I94" s="15"/>
      <c r="J94" s="44" t="str">
        <f>IF(H94="●",(SUMIF('（別添2-2）人件費計算根拠'!$D$113:$D$137,F94,'（別添2-2）人件費計算根拠'!$J$113:$J$137)),"")</f>
        <v/>
      </c>
    </row>
    <row r="95" spans="1:10" x14ac:dyDescent="0.15">
      <c r="B95" s="141" t="s">
        <v>42</v>
      </c>
      <c r="C95" s="20"/>
      <c r="D95" s="35"/>
      <c r="E95" s="42"/>
      <c r="F95" s="35"/>
      <c r="G95" s="35"/>
      <c r="H95" s="36"/>
      <c r="I95" s="47">
        <f>SUM(I96:I110)</f>
        <v>0</v>
      </c>
    </row>
    <row r="96" spans="1:10" x14ac:dyDescent="0.15">
      <c r="A96" s="48" t="str">
        <f>IF(H96="●",COUNTIF($H$96:H96,"●"),"")</f>
        <v/>
      </c>
      <c r="B96" s="142"/>
      <c r="C96" s="37"/>
      <c r="D96" s="38" t="s">
        <v>125</v>
      </c>
      <c r="E96" s="15"/>
      <c r="F96" s="15"/>
      <c r="G96" s="15"/>
      <c r="H96" s="15"/>
      <c r="I96" s="15"/>
      <c r="J96" s="44" t="str">
        <f>IF(H96="●",(SUMIF('（別添2-2）人件費計算根拠'!$D$139:$D$163,F96,'（別添2-2）人件費計算根拠'!$J$139:$J$163)),"")</f>
        <v/>
      </c>
    </row>
    <row r="97" spans="1:10" x14ac:dyDescent="0.15">
      <c r="A97" s="48" t="str">
        <f>IF(H97="●",COUNTIF($H$96:H97,"●"),"")</f>
        <v/>
      </c>
      <c r="B97" s="142"/>
      <c r="C97" s="37"/>
      <c r="D97" s="39" t="s">
        <v>126</v>
      </c>
      <c r="E97" s="15"/>
      <c r="F97" s="15"/>
      <c r="G97" s="15"/>
      <c r="H97" s="15"/>
      <c r="I97" s="15"/>
      <c r="J97" s="44" t="str">
        <f>IF(H97="●",(SUMIF('（別添2-2）人件費計算根拠'!$D$139:$D$163,F97,'（別添2-2）人件費計算根拠'!$J$139:$J$163)),"")</f>
        <v/>
      </c>
    </row>
    <row r="98" spans="1:10" x14ac:dyDescent="0.15">
      <c r="A98" s="48" t="str">
        <f>IF(H98="●",COUNTIF($H$96:H98,"●"),"")</f>
        <v/>
      </c>
      <c r="B98" s="142"/>
      <c r="C98" s="37"/>
      <c r="D98" s="39" t="s">
        <v>127</v>
      </c>
      <c r="E98" s="15"/>
      <c r="F98" s="15"/>
      <c r="G98" s="15"/>
      <c r="H98" s="15"/>
      <c r="I98" s="15"/>
      <c r="J98" s="44" t="str">
        <f>IF(H98="●",(SUMIF('（別添2-2）人件費計算根拠'!$D$139:$D$163,F98,'（別添2-2）人件費計算根拠'!$J$139:$J$163)),"")</f>
        <v/>
      </c>
    </row>
    <row r="99" spans="1:10" x14ac:dyDescent="0.15">
      <c r="A99" s="48" t="str">
        <f>IF(H99="●",COUNTIF($H$96:H99,"●"),"")</f>
        <v/>
      </c>
      <c r="B99" s="142"/>
      <c r="C99" s="37"/>
      <c r="D99" s="39" t="s">
        <v>128</v>
      </c>
      <c r="E99" s="15"/>
      <c r="F99" s="15"/>
      <c r="G99" s="15"/>
      <c r="H99" s="15"/>
      <c r="I99" s="15"/>
      <c r="J99" s="44" t="str">
        <f>IF(H99="●",(SUMIF('（別添2-2）人件費計算根拠'!$D$139:$D$163,F99,'（別添2-2）人件費計算根拠'!$J$139:$J$163)),"")</f>
        <v/>
      </c>
    </row>
    <row r="100" spans="1:10" x14ac:dyDescent="0.15">
      <c r="A100" s="48" t="str">
        <f>IF(H100="●",COUNTIF($H$96:H100,"●"),"")</f>
        <v/>
      </c>
      <c r="B100" s="142"/>
      <c r="C100" s="37"/>
      <c r="D100" s="40" t="s">
        <v>129</v>
      </c>
      <c r="E100" s="16"/>
      <c r="F100" s="16"/>
      <c r="G100" s="16"/>
      <c r="H100" s="16"/>
      <c r="I100" s="16"/>
      <c r="J100" s="44" t="str">
        <f>IF(H100="●",(SUMIF('（別添2-2）人件費計算根拠'!$D$139:$D$163,F100,'（別添2-2）人件費計算根拠'!$J$139:$J$163)),"")</f>
        <v/>
      </c>
    </row>
    <row r="101" spans="1:10" x14ac:dyDescent="0.15">
      <c r="A101" s="48" t="str">
        <f>IF(H101="●",COUNTIF($H$96:H101,"●"),"")</f>
        <v/>
      </c>
      <c r="B101" s="142"/>
      <c r="C101" s="37"/>
      <c r="D101" s="38" t="s">
        <v>130</v>
      </c>
      <c r="E101" s="21"/>
      <c r="F101" s="21"/>
      <c r="G101" s="21"/>
      <c r="H101" s="21"/>
      <c r="I101" s="21"/>
      <c r="J101" s="44" t="str">
        <f>IF(H101="●",(SUMIF('（別添2-2）人件費計算根拠'!$D$139:$D$163,F101,'（別添2-2）人件費計算根拠'!$J$139:$J$163)),"")</f>
        <v/>
      </c>
    </row>
    <row r="102" spans="1:10" x14ac:dyDescent="0.15">
      <c r="A102" s="48" t="str">
        <f>IF(H102="●",COUNTIF($H$96:H102,"●"),"")</f>
        <v/>
      </c>
      <c r="B102" s="142"/>
      <c r="C102" s="37"/>
      <c r="D102" s="39" t="s">
        <v>131</v>
      </c>
      <c r="E102" s="15"/>
      <c r="F102" s="15"/>
      <c r="G102" s="15"/>
      <c r="H102" s="15"/>
      <c r="I102" s="15"/>
      <c r="J102" s="44" t="str">
        <f>IF(H102="●",(SUMIF('（別添2-2）人件費計算根拠'!$D$139:$D$163,F102,'（別添2-2）人件費計算根拠'!$J$139:$J$163)),"")</f>
        <v/>
      </c>
    </row>
    <row r="103" spans="1:10" x14ac:dyDescent="0.15">
      <c r="A103" s="48" t="str">
        <f>IF(H103="●",COUNTIF($H$96:H103,"●"),"")</f>
        <v/>
      </c>
      <c r="B103" s="142"/>
      <c r="C103" s="37"/>
      <c r="D103" s="39" t="s">
        <v>132</v>
      </c>
      <c r="E103" s="15"/>
      <c r="F103" s="15"/>
      <c r="G103" s="15"/>
      <c r="H103" s="15"/>
      <c r="I103" s="15"/>
      <c r="J103" s="44" t="str">
        <f>IF(H103="●",(SUMIF('（別添2-2）人件費計算根拠'!$D$139:$D$163,F103,'（別添2-2）人件費計算根拠'!$J$139:$J$163)),"")</f>
        <v/>
      </c>
    </row>
    <row r="104" spans="1:10" x14ac:dyDescent="0.15">
      <c r="A104" s="48" t="str">
        <f>IF(H104="●",COUNTIF($H$96:H104,"●"),"")</f>
        <v/>
      </c>
      <c r="B104" s="142"/>
      <c r="C104" s="37"/>
      <c r="D104" s="39" t="s">
        <v>133</v>
      </c>
      <c r="E104" s="15"/>
      <c r="F104" s="15"/>
      <c r="G104" s="15"/>
      <c r="H104" s="15"/>
      <c r="I104" s="15"/>
      <c r="J104" s="44" t="str">
        <f>IF(H104="●",(SUMIF('（別添2-2）人件費計算根拠'!$D$139:$D$163,F104,'（別添2-2）人件費計算根拠'!$J$139:$J$163)),"")</f>
        <v/>
      </c>
    </row>
    <row r="105" spans="1:10" x14ac:dyDescent="0.15">
      <c r="A105" s="48" t="str">
        <f>IF(H105="●",COUNTIF($H$96:H105,"●"),"")</f>
        <v/>
      </c>
      <c r="B105" s="142"/>
      <c r="C105" s="37"/>
      <c r="D105" s="40" t="s">
        <v>134</v>
      </c>
      <c r="E105" s="16"/>
      <c r="F105" s="16"/>
      <c r="G105" s="16"/>
      <c r="H105" s="16"/>
      <c r="I105" s="16"/>
      <c r="J105" s="44" t="str">
        <f>IF(H105="●",(SUMIF('（別添2-2）人件費計算根拠'!$D$139:$D$163,F105,'（別添2-2）人件費計算根拠'!$J$139:$J$163)),"")</f>
        <v/>
      </c>
    </row>
    <row r="106" spans="1:10" x14ac:dyDescent="0.15">
      <c r="A106" s="48" t="str">
        <f>IF(H106="●",COUNTIF($H$96:H106,"●"),"")</f>
        <v/>
      </c>
      <c r="B106" s="142"/>
      <c r="C106" s="37"/>
      <c r="D106" s="38" t="s">
        <v>135</v>
      </c>
      <c r="E106" s="21"/>
      <c r="F106" s="21"/>
      <c r="G106" s="21"/>
      <c r="H106" s="21"/>
      <c r="I106" s="21"/>
      <c r="J106" s="44" t="str">
        <f>IF(H106="●",(SUMIF('（別添2-2）人件費計算根拠'!$D$139:$D$163,F106,'（別添2-2）人件費計算根拠'!$J$139:$J$163)),"")</f>
        <v/>
      </c>
    </row>
    <row r="107" spans="1:10" x14ac:dyDescent="0.15">
      <c r="A107" s="48" t="str">
        <f>IF(H107="●",COUNTIF($H$96:H107,"●"),"")</f>
        <v/>
      </c>
      <c r="B107" s="142"/>
      <c r="C107" s="37"/>
      <c r="D107" s="39" t="s">
        <v>136</v>
      </c>
      <c r="E107" s="15"/>
      <c r="F107" s="15"/>
      <c r="G107" s="15"/>
      <c r="H107" s="15"/>
      <c r="I107" s="15"/>
      <c r="J107" s="44" t="str">
        <f>IF(H107="●",(SUMIF('（別添2-2）人件費計算根拠'!$D$139:$D$163,F107,'（別添2-2）人件費計算根拠'!$J$139:$J$163)),"")</f>
        <v/>
      </c>
    </row>
    <row r="108" spans="1:10" x14ac:dyDescent="0.15">
      <c r="A108" s="48" t="str">
        <f>IF(H108="●",COUNTIF($H$96:H108,"●"),"")</f>
        <v/>
      </c>
      <c r="B108" s="142"/>
      <c r="C108" s="37"/>
      <c r="D108" s="39" t="s">
        <v>137</v>
      </c>
      <c r="E108" s="15"/>
      <c r="F108" s="15"/>
      <c r="G108" s="15"/>
      <c r="H108" s="15"/>
      <c r="I108" s="15"/>
      <c r="J108" s="44" t="str">
        <f>IF(H108="●",(SUMIF('（別添2-2）人件費計算根拠'!$D$139:$D$163,F108,'（別添2-2）人件費計算根拠'!$J$139:$J$163)),"")</f>
        <v/>
      </c>
    </row>
    <row r="109" spans="1:10" x14ac:dyDescent="0.15">
      <c r="A109" s="48" t="str">
        <f>IF(H109="●",COUNTIF($H$96:H109,"●"),"")</f>
        <v/>
      </c>
      <c r="B109" s="142"/>
      <c r="C109" s="37"/>
      <c r="D109" s="39" t="s">
        <v>138</v>
      </c>
      <c r="E109" s="15"/>
      <c r="F109" s="15"/>
      <c r="G109" s="15"/>
      <c r="H109" s="15"/>
      <c r="I109" s="15"/>
      <c r="J109" s="44" t="str">
        <f>IF(H109="●",(SUMIF('（別添2-2）人件費計算根拠'!$D$139:$D$163,F109,'（別添2-2）人件費計算根拠'!$J$139:$J$163)),"")</f>
        <v/>
      </c>
    </row>
    <row r="110" spans="1:10" x14ac:dyDescent="0.15">
      <c r="A110" s="48" t="str">
        <f>IF(H110="●",COUNTIF($H$96:H110,"●"),"")</f>
        <v/>
      </c>
      <c r="B110" s="143"/>
      <c r="C110" s="134"/>
      <c r="D110" s="40" t="s">
        <v>139</v>
      </c>
      <c r="E110" s="16"/>
      <c r="F110" s="16"/>
      <c r="G110" s="16"/>
      <c r="H110" s="16"/>
      <c r="I110" s="16"/>
      <c r="J110" s="44" t="str">
        <f>IF(H110="●",(SUMIF('（別添2-2）人件費計算根拠'!$D$139:$D$163,F110,'（別添2-2）人件費計算根拠'!$J$139:$J$163)),"")</f>
        <v/>
      </c>
    </row>
    <row r="111" spans="1:10" x14ac:dyDescent="0.15">
      <c r="B111" s="141" t="s">
        <v>43</v>
      </c>
      <c r="C111" s="20"/>
      <c r="D111" s="35"/>
      <c r="E111" s="42"/>
      <c r="F111" s="35"/>
      <c r="G111" s="35"/>
      <c r="H111" s="36"/>
      <c r="I111" s="47">
        <f>SUM(I112:I126)</f>
        <v>0</v>
      </c>
    </row>
    <row r="112" spans="1:10" x14ac:dyDescent="0.15">
      <c r="A112" s="48" t="str">
        <f>IF(H112="●",COUNTIF($H$112:H112,"●"),"")</f>
        <v/>
      </c>
      <c r="B112" s="142"/>
      <c r="C112" s="37"/>
      <c r="D112" s="38" t="s">
        <v>140</v>
      </c>
      <c r="E112" s="15"/>
      <c r="F112" s="15"/>
      <c r="G112" s="15"/>
      <c r="H112" s="15"/>
      <c r="I112" s="15"/>
      <c r="J112" s="44" t="str">
        <f>IF(H112="●",(SUMIF('（別添2-2）人件費計算根拠'!$D$165:$D$189,F112,'（別添2-2）人件費計算根拠'!$J$165:$J$189)),"")</f>
        <v/>
      </c>
    </row>
    <row r="113" spans="1:10" x14ac:dyDescent="0.15">
      <c r="A113" s="48" t="str">
        <f>IF(H113="●",COUNTIF($H$112:H113,"●"),"")</f>
        <v/>
      </c>
      <c r="B113" s="142"/>
      <c r="C113" s="37"/>
      <c r="D113" s="39" t="s">
        <v>141</v>
      </c>
      <c r="E113" s="15"/>
      <c r="F113" s="15"/>
      <c r="G113" s="15"/>
      <c r="H113" s="15"/>
      <c r="I113" s="15"/>
      <c r="J113" s="44" t="str">
        <f>IF(H113="●",(SUMIF('（別添2-2）人件費計算根拠'!$D$165:$D$189,F113,'（別添2-2）人件費計算根拠'!$J$165:$J$189)),"")</f>
        <v/>
      </c>
    </row>
    <row r="114" spans="1:10" x14ac:dyDescent="0.15">
      <c r="A114" s="48" t="str">
        <f>IF(H114="●",COUNTIF($H$112:H114,"●"),"")</f>
        <v/>
      </c>
      <c r="B114" s="142"/>
      <c r="C114" s="37"/>
      <c r="D114" s="39" t="s">
        <v>142</v>
      </c>
      <c r="E114" s="15"/>
      <c r="F114" s="15"/>
      <c r="G114" s="15"/>
      <c r="H114" s="15"/>
      <c r="I114" s="15"/>
      <c r="J114" s="44" t="str">
        <f>IF(H114="●",(SUMIF('（別添2-2）人件費計算根拠'!$D$165:$D$189,F114,'（別添2-2）人件費計算根拠'!$J$165:$J$189)),"")</f>
        <v/>
      </c>
    </row>
    <row r="115" spans="1:10" x14ac:dyDescent="0.15">
      <c r="A115" s="48" t="str">
        <f>IF(H115="●",COUNTIF($H$112:H115,"●"),"")</f>
        <v/>
      </c>
      <c r="B115" s="142"/>
      <c r="C115" s="37"/>
      <c r="D115" s="39" t="s">
        <v>143</v>
      </c>
      <c r="E115" s="15"/>
      <c r="F115" s="15"/>
      <c r="G115" s="15"/>
      <c r="H115" s="15"/>
      <c r="I115" s="15"/>
      <c r="J115" s="44" t="str">
        <f>IF(H115="●",(SUMIF('（別添2-2）人件費計算根拠'!$D$165:$D$189,F115,'（別添2-2）人件費計算根拠'!$J$165:$J$189)),"")</f>
        <v/>
      </c>
    </row>
    <row r="116" spans="1:10" x14ac:dyDescent="0.15">
      <c r="A116" s="48" t="str">
        <f>IF(H116="●",COUNTIF($H$112:H116,"●"),"")</f>
        <v/>
      </c>
      <c r="B116" s="142"/>
      <c r="C116" s="37"/>
      <c r="D116" s="40" t="s">
        <v>144</v>
      </c>
      <c r="E116" s="16"/>
      <c r="F116" s="16"/>
      <c r="G116" s="16"/>
      <c r="H116" s="16"/>
      <c r="I116" s="16"/>
      <c r="J116" s="44" t="str">
        <f>IF(H116="●",(SUMIF('（別添2-2）人件費計算根拠'!$D$165:$D$189,F116,'（別添2-2）人件費計算根拠'!$J$165:$J$189)),"")</f>
        <v/>
      </c>
    </row>
    <row r="117" spans="1:10" x14ac:dyDescent="0.15">
      <c r="A117" s="48" t="str">
        <f>IF(H117="●",COUNTIF($H$112:H117,"●"),"")</f>
        <v/>
      </c>
      <c r="B117" s="142"/>
      <c r="C117" s="37"/>
      <c r="D117" s="38" t="s">
        <v>145</v>
      </c>
      <c r="E117" s="21"/>
      <c r="F117" s="21"/>
      <c r="G117" s="21"/>
      <c r="H117" s="21"/>
      <c r="I117" s="21"/>
      <c r="J117" s="44" t="str">
        <f>IF(H117="●",(SUMIF('（別添2-2）人件費計算根拠'!$D$165:$D$189,F117,'（別添2-2）人件費計算根拠'!$J$165:$J$189)),"")</f>
        <v/>
      </c>
    </row>
    <row r="118" spans="1:10" x14ac:dyDescent="0.15">
      <c r="A118" s="48" t="str">
        <f>IF(H118="●",COUNTIF($H$112:H118,"●"),"")</f>
        <v/>
      </c>
      <c r="B118" s="142"/>
      <c r="C118" s="37"/>
      <c r="D118" s="39" t="s">
        <v>146</v>
      </c>
      <c r="E118" s="15"/>
      <c r="F118" s="15"/>
      <c r="G118" s="15"/>
      <c r="H118" s="15"/>
      <c r="I118" s="15"/>
      <c r="J118" s="44" t="str">
        <f>IF(H118="●",(SUMIF('（別添2-2）人件費計算根拠'!$D$165:$D$189,F118,'（別添2-2）人件費計算根拠'!$J$165:$J$189)),"")</f>
        <v/>
      </c>
    </row>
    <row r="119" spans="1:10" x14ac:dyDescent="0.15">
      <c r="A119" s="48" t="str">
        <f>IF(H119="●",COUNTIF($H$112:H119,"●"),"")</f>
        <v/>
      </c>
      <c r="B119" s="142"/>
      <c r="C119" s="37"/>
      <c r="D119" s="39" t="s">
        <v>147</v>
      </c>
      <c r="E119" s="15"/>
      <c r="F119" s="15"/>
      <c r="G119" s="15"/>
      <c r="H119" s="15"/>
      <c r="I119" s="15"/>
      <c r="J119" s="44" t="str">
        <f>IF(H119="●",(SUMIF('（別添2-2）人件費計算根拠'!$D$165:$D$189,F119,'（別添2-2）人件費計算根拠'!$J$165:$J$189)),"")</f>
        <v/>
      </c>
    </row>
    <row r="120" spans="1:10" x14ac:dyDescent="0.15">
      <c r="A120" s="48" t="str">
        <f>IF(H120="●",COUNTIF($H$112:H120,"●"),"")</f>
        <v/>
      </c>
      <c r="B120" s="142"/>
      <c r="C120" s="37"/>
      <c r="D120" s="39" t="s">
        <v>148</v>
      </c>
      <c r="E120" s="15"/>
      <c r="F120" s="15"/>
      <c r="G120" s="15"/>
      <c r="H120" s="15"/>
      <c r="I120" s="15"/>
      <c r="J120" s="44" t="str">
        <f>IF(H120="●",(SUMIF('（別添2-2）人件費計算根拠'!$D$165:$D$189,F120,'（別添2-2）人件費計算根拠'!$J$165:$J$189)),"")</f>
        <v/>
      </c>
    </row>
    <row r="121" spans="1:10" x14ac:dyDescent="0.15">
      <c r="A121" s="48" t="str">
        <f>IF(H121="●",COUNTIF($H$112:H121,"●"),"")</f>
        <v/>
      </c>
      <c r="B121" s="142"/>
      <c r="C121" s="37"/>
      <c r="D121" s="40" t="s">
        <v>149</v>
      </c>
      <c r="E121" s="16"/>
      <c r="F121" s="16"/>
      <c r="G121" s="16"/>
      <c r="H121" s="16"/>
      <c r="I121" s="16"/>
      <c r="J121" s="44" t="str">
        <f>IF(H121="●",(SUMIF('（別添2-2）人件費計算根拠'!$D$165:$D$189,F121,'（別添2-2）人件費計算根拠'!$J$165:$J$189)),"")</f>
        <v/>
      </c>
    </row>
    <row r="122" spans="1:10" x14ac:dyDescent="0.15">
      <c r="A122" s="48" t="str">
        <f>IF(H122="●",COUNTIF($H$112:H122,"●"),"")</f>
        <v/>
      </c>
      <c r="B122" s="142"/>
      <c r="C122" s="37"/>
      <c r="D122" s="38" t="s">
        <v>150</v>
      </c>
      <c r="E122" s="21"/>
      <c r="F122" s="21"/>
      <c r="G122" s="21"/>
      <c r="H122" s="21"/>
      <c r="I122" s="21"/>
      <c r="J122" s="44" t="str">
        <f>IF(H122="●",(SUMIF('（別添2-2）人件費計算根拠'!$D$165:$D$189,F122,'（別添2-2）人件費計算根拠'!$J$165:$J$189)),"")</f>
        <v/>
      </c>
    </row>
    <row r="123" spans="1:10" x14ac:dyDescent="0.15">
      <c r="A123" s="48" t="str">
        <f>IF(H123="●",COUNTIF($H$112:H123,"●"),"")</f>
        <v/>
      </c>
      <c r="B123" s="142"/>
      <c r="C123" s="37"/>
      <c r="D123" s="39" t="s">
        <v>151</v>
      </c>
      <c r="E123" s="15"/>
      <c r="F123" s="15"/>
      <c r="G123" s="15"/>
      <c r="H123" s="15"/>
      <c r="I123" s="15"/>
      <c r="J123" s="44" t="str">
        <f>IF(H123="●",(SUMIF('（別添2-2）人件費計算根拠'!$D$165:$D$189,F123,'（別添2-2）人件費計算根拠'!$J$165:$J$189)),"")</f>
        <v/>
      </c>
    </row>
    <row r="124" spans="1:10" x14ac:dyDescent="0.15">
      <c r="A124" s="48" t="str">
        <f>IF(H124="●",COUNTIF($H$112:H124,"●"),"")</f>
        <v/>
      </c>
      <c r="B124" s="142"/>
      <c r="C124" s="37"/>
      <c r="D124" s="39" t="s">
        <v>152</v>
      </c>
      <c r="E124" s="15"/>
      <c r="F124" s="15"/>
      <c r="G124" s="15"/>
      <c r="H124" s="15"/>
      <c r="I124" s="15"/>
      <c r="J124" s="44" t="str">
        <f>IF(H124="●",(SUMIF('（別添2-2）人件費計算根拠'!$D$165:$D$189,F124,'（別添2-2）人件費計算根拠'!$J$165:$J$189)),"")</f>
        <v/>
      </c>
    </row>
    <row r="125" spans="1:10" x14ac:dyDescent="0.15">
      <c r="A125" s="48" t="str">
        <f>IF(H125="●",COUNTIF($H$112:H125,"●"),"")</f>
        <v/>
      </c>
      <c r="B125" s="142"/>
      <c r="C125" s="37"/>
      <c r="D125" s="39" t="s">
        <v>153</v>
      </c>
      <c r="E125" s="15"/>
      <c r="F125" s="15"/>
      <c r="G125" s="15"/>
      <c r="H125" s="15"/>
      <c r="I125" s="15"/>
      <c r="J125" s="44" t="str">
        <f>IF(H125="●",(SUMIF('（別添2-2）人件費計算根拠'!$D$165:$D$189,F125,'（別添2-2）人件費計算根拠'!$J$165:$J$189)),"")</f>
        <v/>
      </c>
    </row>
    <row r="126" spans="1:10" x14ac:dyDescent="0.15">
      <c r="A126" s="48" t="str">
        <f>IF(H126="●",COUNTIF($H$112:H126,"●"),"")</f>
        <v/>
      </c>
      <c r="B126" s="142"/>
      <c r="C126" s="37"/>
      <c r="D126" s="40" t="s">
        <v>154</v>
      </c>
      <c r="E126" s="15"/>
      <c r="F126" s="15"/>
      <c r="G126" s="15"/>
      <c r="H126" s="15"/>
      <c r="I126" s="15"/>
      <c r="J126" s="44" t="str">
        <f>IF(H126="●",(SUMIF('（別添2-2）人件費計算根拠'!$D$165:$D$189,F126,'（別添2-2）人件費計算根拠'!$J$165:$J$189)),"")</f>
        <v/>
      </c>
    </row>
    <row r="127" spans="1:10" x14ac:dyDescent="0.15">
      <c r="B127" s="141" t="s">
        <v>45</v>
      </c>
      <c r="C127" s="20"/>
      <c r="D127" s="35"/>
      <c r="E127" s="42"/>
      <c r="F127" s="35"/>
      <c r="G127" s="35"/>
      <c r="H127" s="36"/>
      <c r="I127" s="47">
        <f>SUM(I128:I142)</f>
        <v>0</v>
      </c>
    </row>
    <row r="128" spans="1:10" x14ac:dyDescent="0.15">
      <c r="A128" s="48" t="str">
        <f>IF(H128="●",COUNTIF($H$128:H128,"●"),"")</f>
        <v/>
      </c>
      <c r="B128" s="142"/>
      <c r="C128" s="37"/>
      <c r="D128" s="38" t="s">
        <v>155</v>
      </c>
      <c r="E128" s="15"/>
      <c r="F128" s="15"/>
      <c r="G128" s="15"/>
      <c r="H128" s="15"/>
      <c r="I128" s="15"/>
      <c r="J128" s="44" t="str">
        <f>IF(H128="●",(SUMIF('（別添2-2）人件費計算根拠'!$D$191:$D$215,F128,'（別添2-2）人件費計算根拠'!$J$191:$J$215)),"")</f>
        <v/>
      </c>
    </row>
    <row r="129" spans="1:10" x14ac:dyDescent="0.15">
      <c r="A129" s="48" t="str">
        <f>IF(H129="●",COUNTIF($H$128:H129,"●"),"")</f>
        <v/>
      </c>
      <c r="B129" s="142"/>
      <c r="C129" s="37"/>
      <c r="D129" s="39" t="s">
        <v>156</v>
      </c>
      <c r="E129" s="15"/>
      <c r="F129" s="15"/>
      <c r="G129" s="15"/>
      <c r="H129" s="15"/>
      <c r="I129" s="15"/>
      <c r="J129" s="44" t="str">
        <f>IF(H129="●",(SUMIF('（別添2-2）人件費計算根拠'!$D$191:$D$215,F129,'（別添2-2）人件費計算根拠'!$J$191:$J$215)),"")</f>
        <v/>
      </c>
    </row>
    <row r="130" spans="1:10" x14ac:dyDescent="0.15">
      <c r="A130" s="48" t="str">
        <f>IF(H130="●",COUNTIF($H$128:H130,"●"),"")</f>
        <v/>
      </c>
      <c r="B130" s="142"/>
      <c r="C130" s="37"/>
      <c r="D130" s="39" t="s">
        <v>157</v>
      </c>
      <c r="E130" s="15"/>
      <c r="F130" s="15"/>
      <c r="G130" s="15"/>
      <c r="H130" s="15"/>
      <c r="I130" s="15"/>
      <c r="J130" s="44" t="str">
        <f>IF(H130="●",(SUMIF('（別添2-2）人件費計算根拠'!$D$191:$D$215,F130,'（別添2-2）人件費計算根拠'!$J$191:$J$215)),"")</f>
        <v/>
      </c>
    </row>
    <row r="131" spans="1:10" x14ac:dyDescent="0.15">
      <c r="A131" s="48" t="str">
        <f>IF(H131="●",COUNTIF($H$128:H131,"●"),"")</f>
        <v/>
      </c>
      <c r="B131" s="142"/>
      <c r="C131" s="37"/>
      <c r="D131" s="39" t="s">
        <v>158</v>
      </c>
      <c r="E131" s="15"/>
      <c r="F131" s="15"/>
      <c r="G131" s="15"/>
      <c r="H131" s="15"/>
      <c r="I131" s="15"/>
      <c r="J131" s="44" t="str">
        <f>IF(H131="●",(SUMIF('（別添2-2）人件費計算根拠'!$D$191:$D$215,F131,'（別添2-2）人件費計算根拠'!$J$191:$J$215)),"")</f>
        <v/>
      </c>
    </row>
    <row r="132" spans="1:10" x14ac:dyDescent="0.15">
      <c r="A132" s="48" t="str">
        <f>IF(H132="●",COUNTIF($H$128:H132,"●"),"")</f>
        <v/>
      </c>
      <c r="B132" s="142"/>
      <c r="C132" s="37"/>
      <c r="D132" s="40" t="s">
        <v>159</v>
      </c>
      <c r="E132" s="16"/>
      <c r="F132" s="16"/>
      <c r="G132" s="16"/>
      <c r="H132" s="16"/>
      <c r="I132" s="16"/>
      <c r="J132" s="44" t="str">
        <f>IF(H132="●",(SUMIF('（別添2-2）人件費計算根拠'!$D$191:$D$215,F132,'（別添2-2）人件費計算根拠'!$J$191:$J$215)),"")</f>
        <v/>
      </c>
    </row>
    <row r="133" spans="1:10" x14ac:dyDescent="0.15">
      <c r="A133" s="48" t="str">
        <f>IF(H133="●",COUNTIF($H$128:H133,"●"),"")</f>
        <v/>
      </c>
      <c r="B133" s="142"/>
      <c r="C133" s="37"/>
      <c r="D133" s="38" t="s">
        <v>160</v>
      </c>
      <c r="E133" s="21"/>
      <c r="F133" s="21"/>
      <c r="G133" s="21"/>
      <c r="H133" s="21"/>
      <c r="I133" s="21"/>
      <c r="J133" s="44" t="str">
        <f>IF(H133="●",(SUMIF('（別添2-2）人件費計算根拠'!$D$191:$D$215,F133,'（別添2-2）人件費計算根拠'!$J$191:$J$215)),"")</f>
        <v/>
      </c>
    </row>
    <row r="134" spans="1:10" x14ac:dyDescent="0.15">
      <c r="A134" s="48" t="str">
        <f>IF(H134="●",COUNTIF($H$128:H134,"●"),"")</f>
        <v/>
      </c>
      <c r="B134" s="142"/>
      <c r="C134" s="37"/>
      <c r="D134" s="39" t="s">
        <v>161</v>
      </c>
      <c r="E134" s="15"/>
      <c r="F134" s="15"/>
      <c r="G134" s="15"/>
      <c r="H134" s="15"/>
      <c r="I134" s="15"/>
      <c r="J134" s="44" t="str">
        <f>IF(H134="●",(SUMIF('（別添2-2）人件費計算根拠'!$D$191:$D$215,F134,'（別添2-2）人件費計算根拠'!$J$191:$J$215)),"")</f>
        <v/>
      </c>
    </row>
    <row r="135" spans="1:10" x14ac:dyDescent="0.15">
      <c r="A135" s="48" t="str">
        <f>IF(H135="●",COUNTIF($H$128:H135,"●"),"")</f>
        <v/>
      </c>
      <c r="B135" s="142"/>
      <c r="C135" s="37"/>
      <c r="D135" s="39" t="s">
        <v>162</v>
      </c>
      <c r="E135" s="15"/>
      <c r="F135" s="15"/>
      <c r="G135" s="15"/>
      <c r="H135" s="15"/>
      <c r="I135" s="15"/>
      <c r="J135" s="44" t="str">
        <f>IF(H135="●",(SUMIF('（別添2-2）人件費計算根拠'!$D$191:$D$215,F135,'（別添2-2）人件費計算根拠'!$J$191:$J$215)),"")</f>
        <v/>
      </c>
    </row>
    <row r="136" spans="1:10" x14ac:dyDescent="0.15">
      <c r="A136" s="48" t="str">
        <f>IF(H136="●",COUNTIF($H$128:H136,"●"),"")</f>
        <v/>
      </c>
      <c r="B136" s="142"/>
      <c r="C136" s="37"/>
      <c r="D136" s="39" t="s">
        <v>163</v>
      </c>
      <c r="E136" s="15"/>
      <c r="F136" s="15"/>
      <c r="G136" s="15"/>
      <c r="H136" s="15"/>
      <c r="I136" s="15"/>
      <c r="J136" s="44" t="str">
        <f>IF(H136="●",(SUMIF('（別添2-2）人件費計算根拠'!$D$191:$D$215,F136,'（別添2-2）人件費計算根拠'!$J$191:$J$215)),"")</f>
        <v/>
      </c>
    </row>
    <row r="137" spans="1:10" x14ac:dyDescent="0.15">
      <c r="A137" s="48" t="str">
        <f>IF(H137="●",COUNTIF($H$128:H137,"●"),"")</f>
        <v/>
      </c>
      <c r="B137" s="142"/>
      <c r="C137" s="37"/>
      <c r="D137" s="40" t="s">
        <v>164</v>
      </c>
      <c r="E137" s="16"/>
      <c r="F137" s="16"/>
      <c r="G137" s="16"/>
      <c r="H137" s="16"/>
      <c r="I137" s="16"/>
      <c r="J137" s="44" t="str">
        <f>IF(H137="●",(SUMIF('（別添2-2）人件費計算根拠'!$D$191:$D$215,F137,'（別添2-2）人件費計算根拠'!$J$191:$J$215)),"")</f>
        <v/>
      </c>
    </row>
    <row r="138" spans="1:10" x14ac:dyDescent="0.15">
      <c r="A138" s="48" t="str">
        <f>IF(H138="●",COUNTIF($H$128:H138,"●"),"")</f>
        <v/>
      </c>
      <c r="B138" s="142"/>
      <c r="C138" s="37"/>
      <c r="D138" s="38" t="s">
        <v>165</v>
      </c>
      <c r="E138" s="21"/>
      <c r="F138" s="21"/>
      <c r="G138" s="21"/>
      <c r="H138" s="21"/>
      <c r="I138" s="21"/>
      <c r="J138" s="44" t="str">
        <f>IF(H138="●",(SUMIF('（別添2-2）人件費計算根拠'!$D$191:$D$215,F138,'（別添2-2）人件費計算根拠'!$J$191:$J$215)),"")</f>
        <v/>
      </c>
    </row>
    <row r="139" spans="1:10" x14ac:dyDescent="0.15">
      <c r="A139" s="48" t="str">
        <f>IF(H139="●",COUNTIF($H$128:H139,"●"),"")</f>
        <v/>
      </c>
      <c r="B139" s="142"/>
      <c r="C139" s="37"/>
      <c r="D139" s="39" t="s">
        <v>166</v>
      </c>
      <c r="E139" s="15"/>
      <c r="F139" s="15"/>
      <c r="G139" s="15"/>
      <c r="H139" s="15"/>
      <c r="I139" s="15"/>
      <c r="J139" s="44" t="str">
        <f>IF(H139="●",(SUMIF('（別添2-2）人件費計算根拠'!$D$191:$D$215,F139,'（別添2-2）人件費計算根拠'!$J$191:$J$215)),"")</f>
        <v/>
      </c>
    </row>
    <row r="140" spans="1:10" x14ac:dyDescent="0.15">
      <c r="A140" s="48" t="str">
        <f>IF(H140="●",COUNTIF($H$128:H140,"●"),"")</f>
        <v/>
      </c>
      <c r="B140" s="142"/>
      <c r="C140" s="37"/>
      <c r="D140" s="39" t="s">
        <v>167</v>
      </c>
      <c r="E140" s="15"/>
      <c r="F140" s="15"/>
      <c r="G140" s="15"/>
      <c r="H140" s="15"/>
      <c r="I140" s="15"/>
      <c r="J140" s="44" t="str">
        <f>IF(H140="●",(SUMIF('（別添2-2）人件費計算根拠'!$D$191:$D$215,F140,'（別添2-2）人件費計算根拠'!$J$191:$J$215)),"")</f>
        <v/>
      </c>
    </row>
    <row r="141" spans="1:10" x14ac:dyDescent="0.15">
      <c r="A141" s="48" t="str">
        <f>IF(H141="●",COUNTIF($H$128:H141,"●"),"")</f>
        <v/>
      </c>
      <c r="B141" s="142"/>
      <c r="C141" s="37"/>
      <c r="D141" s="39" t="s">
        <v>168</v>
      </c>
      <c r="E141" s="15"/>
      <c r="F141" s="15"/>
      <c r="G141" s="15"/>
      <c r="H141" s="15"/>
      <c r="I141" s="15"/>
      <c r="J141" s="44" t="str">
        <f>IF(H141="●",(SUMIF('（別添2-2）人件費計算根拠'!$D$191:$D$215,F141,'（別添2-2）人件費計算根拠'!$J$191:$J$215)),"")</f>
        <v/>
      </c>
    </row>
    <row r="142" spans="1:10" x14ac:dyDescent="0.15">
      <c r="A142" s="48" t="str">
        <f>IF(H142="●",COUNTIF($H$128:H142,"●"),"")</f>
        <v/>
      </c>
      <c r="B142" s="142"/>
      <c r="C142" s="37"/>
      <c r="D142" s="40" t="s">
        <v>169</v>
      </c>
      <c r="E142" s="15"/>
      <c r="F142" s="15"/>
      <c r="G142" s="15"/>
      <c r="H142" s="15"/>
      <c r="I142" s="15"/>
      <c r="J142" s="44" t="str">
        <f>IF(H142="●",(SUMIF('（別添2-2）人件費計算根拠'!$D$191:$D$215,F142,'（別添2-2）人件費計算根拠'!$J$191:$J$215)),"")</f>
        <v/>
      </c>
    </row>
    <row r="143" spans="1:10" x14ac:dyDescent="0.15">
      <c r="B143" s="141" t="s">
        <v>46</v>
      </c>
      <c r="C143" s="20"/>
      <c r="D143" s="35"/>
      <c r="E143" s="42"/>
      <c r="F143" s="35"/>
      <c r="G143" s="35"/>
      <c r="H143" s="36"/>
      <c r="I143" s="47">
        <f>SUM(I144:I158)</f>
        <v>0</v>
      </c>
    </row>
    <row r="144" spans="1:10" x14ac:dyDescent="0.15">
      <c r="A144" s="48" t="str">
        <f>IF(H144="●",COUNTIF($H$144:H144,"●"),"")</f>
        <v/>
      </c>
      <c r="B144" s="142"/>
      <c r="C144" s="37"/>
      <c r="D144" s="38" t="s">
        <v>170</v>
      </c>
      <c r="E144" s="15"/>
      <c r="F144" s="15"/>
      <c r="G144" s="15"/>
      <c r="H144" s="15"/>
      <c r="I144" s="15"/>
      <c r="J144" s="44" t="str">
        <f>IF(H144="●",(SUMIF('（別添2-2）人件費計算根拠'!$D$217:$D$241,F144,'（別添2-2）人件費計算根拠'!$J$217:$J$241)),"")</f>
        <v/>
      </c>
    </row>
    <row r="145" spans="1:10" x14ac:dyDescent="0.15">
      <c r="A145" s="48" t="str">
        <f>IF(H145="●",COUNTIF($H$144:H145,"●"),"")</f>
        <v/>
      </c>
      <c r="B145" s="142"/>
      <c r="C145" s="37"/>
      <c r="D145" s="39" t="s">
        <v>171</v>
      </c>
      <c r="E145" s="15"/>
      <c r="F145" s="15"/>
      <c r="G145" s="15"/>
      <c r="H145" s="15"/>
      <c r="I145" s="15"/>
      <c r="J145" s="44" t="str">
        <f>IF(H145="●",(SUMIF('（別添2-2）人件費計算根拠'!$D$217:$D$241,F145,'（別添2-2）人件費計算根拠'!$J$217:$J$241)),"")</f>
        <v/>
      </c>
    </row>
    <row r="146" spans="1:10" x14ac:dyDescent="0.15">
      <c r="A146" s="48" t="str">
        <f>IF(H146="●",COUNTIF($H$144:H146,"●"),"")</f>
        <v/>
      </c>
      <c r="B146" s="142"/>
      <c r="C146" s="37"/>
      <c r="D146" s="39" t="s">
        <v>172</v>
      </c>
      <c r="E146" s="15"/>
      <c r="F146" s="15"/>
      <c r="G146" s="15"/>
      <c r="H146" s="15"/>
      <c r="I146" s="15"/>
      <c r="J146" s="44" t="str">
        <f>IF(H146="●",(SUMIF('（別添2-2）人件費計算根拠'!$D$217:$D$241,F146,'（別添2-2）人件費計算根拠'!$J$217:$J$241)),"")</f>
        <v/>
      </c>
    </row>
    <row r="147" spans="1:10" x14ac:dyDescent="0.15">
      <c r="A147" s="48" t="str">
        <f>IF(H147="●",COUNTIF($H$144:H147,"●"),"")</f>
        <v/>
      </c>
      <c r="B147" s="142"/>
      <c r="C147" s="37"/>
      <c r="D147" s="39" t="s">
        <v>173</v>
      </c>
      <c r="E147" s="15"/>
      <c r="F147" s="15"/>
      <c r="G147" s="15"/>
      <c r="H147" s="15"/>
      <c r="I147" s="15"/>
      <c r="J147" s="44" t="str">
        <f>IF(H147="●",(SUMIF('（別添2-2）人件費計算根拠'!$D$217:$D$241,F147,'（別添2-2）人件費計算根拠'!$J$217:$J$241)),"")</f>
        <v/>
      </c>
    </row>
    <row r="148" spans="1:10" x14ac:dyDescent="0.15">
      <c r="A148" s="48" t="str">
        <f>IF(H148="●",COUNTIF($H$144:H148,"●"),"")</f>
        <v/>
      </c>
      <c r="B148" s="142"/>
      <c r="C148" s="37"/>
      <c r="D148" s="40" t="s">
        <v>174</v>
      </c>
      <c r="E148" s="16"/>
      <c r="F148" s="16"/>
      <c r="G148" s="16"/>
      <c r="H148" s="16"/>
      <c r="I148" s="16"/>
      <c r="J148" s="44" t="str">
        <f>IF(H148="●",(SUMIF('（別添2-2）人件費計算根拠'!$D$217:$D$241,F148,'（別添2-2）人件費計算根拠'!$J$217:$J$241)),"")</f>
        <v/>
      </c>
    </row>
    <row r="149" spans="1:10" x14ac:dyDescent="0.15">
      <c r="A149" s="48" t="str">
        <f>IF(H149="●",COUNTIF($H$144:H149,"●"),"")</f>
        <v/>
      </c>
      <c r="B149" s="142"/>
      <c r="C149" s="37"/>
      <c r="D149" s="38" t="s">
        <v>175</v>
      </c>
      <c r="E149" s="21"/>
      <c r="F149" s="21"/>
      <c r="G149" s="21"/>
      <c r="H149" s="21"/>
      <c r="I149" s="21"/>
      <c r="J149" s="44" t="str">
        <f>IF(H149="●",(SUMIF('（別添2-2）人件費計算根拠'!$D$217:$D$241,F149,'（別添2-2）人件費計算根拠'!$J$217:$J$241)),"")</f>
        <v/>
      </c>
    </row>
    <row r="150" spans="1:10" x14ac:dyDescent="0.15">
      <c r="A150" s="48" t="str">
        <f>IF(H150="●",COUNTIF($H$144:H150,"●"),"")</f>
        <v/>
      </c>
      <c r="B150" s="142"/>
      <c r="C150" s="37"/>
      <c r="D150" s="39" t="s">
        <v>176</v>
      </c>
      <c r="E150" s="15"/>
      <c r="F150" s="15"/>
      <c r="G150" s="15"/>
      <c r="H150" s="15"/>
      <c r="I150" s="15"/>
      <c r="J150" s="44" t="str">
        <f>IF(H150="●",(SUMIF('（別添2-2）人件費計算根拠'!$D$217:$D$241,F150,'（別添2-2）人件費計算根拠'!$J$217:$J$241)),"")</f>
        <v/>
      </c>
    </row>
    <row r="151" spans="1:10" x14ac:dyDescent="0.15">
      <c r="A151" s="48" t="str">
        <f>IF(H151="●",COUNTIF($H$144:H151,"●"),"")</f>
        <v/>
      </c>
      <c r="B151" s="142"/>
      <c r="C151" s="37"/>
      <c r="D151" s="39" t="s">
        <v>177</v>
      </c>
      <c r="E151" s="15"/>
      <c r="F151" s="15"/>
      <c r="G151" s="15"/>
      <c r="H151" s="15"/>
      <c r="I151" s="15"/>
      <c r="J151" s="44" t="str">
        <f>IF(H151="●",(SUMIF('（別添2-2）人件費計算根拠'!$D$217:$D$241,F151,'（別添2-2）人件費計算根拠'!$J$217:$J$241)),"")</f>
        <v/>
      </c>
    </row>
    <row r="152" spans="1:10" x14ac:dyDescent="0.15">
      <c r="A152" s="48" t="str">
        <f>IF(H152="●",COUNTIF($H$144:H152,"●"),"")</f>
        <v/>
      </c>
      <c r="B152" s="142"/>
      <c r="C152" s="37"/>
      <c r="D152" s="39" t="s">
        <v>178</v>
      </c>
      <c r="E152" s="15"/>
      <c r="F152" s="15"/>
      <c r="G152" s="15"/>
      <c r="H152" s="15"/>
      <c r="I152" s="15"/>
      <c r="J152" s="44" t="str">
        <f>IF(H152="●",(SUMIF('（別添2-2）人件費計算根拠'!$D$217:$D$241,F152,'（別添2-2）人件費計算根拠'!$J$217:$J$241)),"")</f>
        <v/>
      </c>
    </row>
    <row r="153" spans="1:10" x14ac:dyDescent="0.15">
      <c r="A153" s="48" t="str">
        <f>IF(H153="●",COUNTIF($H$144:H153,"●"),"")</f>
        <v/>
      </c>
      <c r="B153" s="142"/>
      <c r="C153" s="37"/>
      <c r="D153" s="40" t="s">
        <v>179</v>
      </c>
      <c r="E153" s="16"/>
      <c r="F153" s="16"/>
      <c r="G153" s="16"/>
      <c r="H153" s="16"/>
      <c r="I153" s="16"/>
      <c r="J153" s="44" t="str">
        <f>IF(H153="●",(SUMIF('（別添2-2）人件費計算根拠'!$D$217:$D$241,F153,'（別添2-2）人件費計算根拠'!$J$217:$J$241)),"")</f>
        <v/>
      </c>
    </row>
    <row r="154" spans="1:10" x14ac:dyDescent="0.15">
      <c r="A154" s="48" t="str">
        <f>IF(H154="●",COUNTIF($H$144:H154,"●"),"")</f>
        <v/>
      </c>
      <c r="B154" s="142"/>
      <c r="C154" s="37"/>
      <c r="D154" s="38" t="s">
        <v>180</v>
      </c>
      <c r="E154" s="21"/>
      <c r="F154" s="21"/>
      <c r="G154" s="21"/>
      <c r="H154" s="21"/>
      <c r="I154" s="21"/>
      <c r="J154" s="44" t="str">
        <f>IF(H154="●",(SUMIF('（別添2-2）人件費計算根拠'!$D$217:$D$241,F154,'（別添2-2）人件費計算根拠'!$J$217:$J$241)),"")</f>
        <v/>
      </c>
    </row>
    <row r="155" spans="1:10" x14ac:dyDescent="0.15">
      <c r="A155" s="48" t="str">
        <f>IF(H155="●",COUNTIF($H$144:H155,"●"),"")</f>
        <v/>
      </c>
      <c r="B155" s="142"/>
      <c r="C155" s="37"/>
      <c r="D155" s="39" t="s">
        <v>181</v>
      </c>
      <c r="E155" s="15"/>
      <c r="F155" s="15"/>
      <c r="G155" s="15"/>
      <c r="H155" s="15"/>
      <c r="I155" s="15"/>
      <c r="J155" s="44" t="str">
        <f>IF(H155="●",(SUMIF('（別添2-2）人件費計算根拠'!$D$217:$D$241,F155,'（別添2-2）人件費計算根拠'!$J$217:$J$241)),"")</f>
        <v/>
      </c>
    </row>
    <row r="156" spans="1:10" x14ac:dyDescent="0.15">
      <c r="A156" s="48" t="str">
        <f>IF(H156="●",COUNTIF($H$144:H156,"●"),"")</f>
        <v/>
      </c>
      <c r="B156" s="142"/>
      <c r="C156" s="37"/>
      <c r="D156" s="39" t="s">
        <v>182</v>
      </c>
      <c r="E156" s="15"/>
      <c r="F156" s="15"/>
      <c r="G156" s="15"/>
      <c r="H156" s="15"/>
      <c r="I156" s="15"/>
      <c r="J156" s="44" t="str">
        <f>IF(H156="●",(SUMIF('（別添2-2）人件費計算根拠'!$D$217:$D$241,F156,'（別添2-2）人件費計算根拠'!$J$217:$J$241)),"")</f>
        <v/>
      </c>
    </row>
    <row r="157" spans="1:10" x14ac:dyDescent="0.15">
      <c r="A157" s="48" t="str">
        <f>IF(H157="●",COUNTIF($H$144:H157,"●"),"")</f>
        <v/>
      </c>
      <c r="B157" s="142"/>
      <c r="C157" s="37"/>
      <c r="D157" s="39" t="s">
        <v>183</v>
      </c>
      <c r="E157" s="15"/>
      <c r="F157" s="15"/>
      <c r="G157" s="15"/>
      <c r="H157" s="15"/>
      <c r="I157" s="15"/>
      <c r="J157" s="44" t="str">
        <f>IF(H157="●",(SUMIF('（別添2-2）人件費計算根拠'!$D$217:$D$241,F157,'（別添2-2）人件費計算根拠'!$J$217:$J$241)),"")</f>
        <v/>
      </c>
    </row>
    <row r="158" spans="1:10" x14ac:dyDescent="0.15">
      <c r="A158" s="48" t="str">
        <f>IF(H158="●",COUNTIF($H$144:H158,"●"),"")</f>
        <v/>
      </c>
      <c r="B158" s="143"/>
      <c r="C158" s="134"/>
      <c r="D158" s="40" t="s">
        <v>184</v>
      </c>
      <c r="E158" s="16"/>
      <c r="F158" s="16"/>
      <c r="G158" s="16"/>
      <c r="H158" s="16"/>
      <c r="I158" s="16"/>
      <c r="J158" s="44" t="str">
        <f>IF(H158="●",(SUMIF('（別添2-2）人件費計算根拠'!$D$217:$D$241,F158,'（別添2-2）人件費計算根拠'!$J$217:$J$241)),"")</f>
        <v/>
      </c>
    </row>
    <row r="159" spans="1:10" x14ac:dyDescent="0.15">
      <c r="B159" s="141" t="s">
        <v>47</v>
      </c>
      <c r="C159" s="20"/>
      <c r="D159" s="35"/>
      <c r="E159" s="42"/>
      <c r="F159" s="35"/>
      <c r="G159" s="35"/>
      <c r="H159" s="36"/>
      <c r="I159" s="47">
        <f>SUM(I160:I174)</f>
        <v>0</v>
      </c>
    </row>
    <row r="160" spans="1:10" x14ac:dyDescent="0.15">
      <c r="A160" s="48" t="str">
        <f>IF(H160="●",COUNTIF($H$160:H160,"●"),"")</f>
        <v/>
      </c>
      <c r="B160" s="142"/>
      <c r="C160" s="37"/>
      <c r="D160" s="38" t="s">
        <v>185</v>
      </c>
      <c r="E160" s="15"/>
      <c r="F160" s="15"/>
      <c r="G160" s="15"/>
      <c r="H160" s="15"/>
      <c r="I160" s="15"/>
      <c r="J160" s="44" t="str">
        <f>IF(H160="●",(SUMIF('（別添2-2）人件費計算根拠'!$D$243:$D$267,F160,'（別添2-2）人件費計算根拠'!$J$243:$J$267)),"")</f>
        <v/>
      </c>
    </row>
    <row r="161" spans="1:10" x14ac:dyDescent="0.15">
      <c r="A161" s="48" t="str">
        <f>IF(H161="●",COUNTIF($H$160:H161,"●"),"")</f>
        <v/>
      </c>
      <c r="B161" s="142"/>
      <c r="C161" s="37"/>
      <c r="D161" s="39" t="s">
        <v>186</v>
      </c>
      <c r="E161" s="15"/>
      <c r="F161" s="15"/>
      <c r="G161" s="15"/>
      <c r="H161" s="15"/>
      <c r="I161" s="15"/>
      <c r="J161" s="44" t="str">
        <f>IF(H161="●",(SUMIF('（別添2-2）人件費計算根拠'!$D$243:$D$267,F161,'（別添2-2）人件費計算根拠'!$J$243:$J$267)),"")</f>
        <v/>
      </c>
    </row>
    <row r="162" spans="1:10" x14ac:dyDescent="0.15">
      <c r="A162" s="48" t="str">
        <f>IF(H162="●",COUNTIF($H$160:H162,"●"),"")</f>
        <v/>
      </c>
      <c r="B162" s="142"/>
      <c r="C162" s="37"/>
      <c r="D162" s="39" t="s">
        <v>187</v>
      </c>
      <c r="E162" s="15"/>
      <c r="F162" s="15"/>
      <c r="G162" s="15"/>
      <c r="H162" s="15"/>
      <c r="I162" s="15"/>
      <c r="J162" s="44" t="str">
        <f>IF(H162="●",(SUMIF('（別添2-2）人件費計算根拠'!$D$243:$D$267,F162,'（別添2-2）人件費計算根拠'!$J$243:$J$267)),"")</f>
        <v/>
      </c>
    </row>
    <row r="163" spans="1:10" x14ac:dyDescent="0.15">
      <c r="A163" s="48" t="str">
        <f>IF(H163="●",COUNTIF($H$160:H163,"●"),"")</f>
        <v/>
      </c>
      <c r="B163" s="142"/>
      <c r="C163" s="37"/>
      <c r="D163" s="39" t="s">
        <v>188</v>
      </c>
      <c r="E163" s="15"/>
      <c r="F163" s="15"/>
      <c r="G163" s="15"/>
      <c r="H163" s="15"/>
      <c r="I163" s="15"/>
      <c r="J163" s="44" t="str">
        <f>IF(H163="●",(SUMIF('（別添2-2）人件費計算根拠'!$D$243:$D$267,F163,'（別添2-2）人件費計算根拠'!$J$243:$J$267)),"")</f>
        <v/>
      </c>
    </row>
    <row r="164" spans="1:10" x14ac:dyDescent="0.15">
      <c r="A164" s="48" t="str">
        <f>IF(H164="●",COUNTIF($H$160:H164,"●"),"")</f>
        <v/>
      </c>
      <c r="B164" s="142"/>
      <c r="C164" s="37"/>
      <c r="D164" s="40" t="s">
        <v>189</v>
      </c>
      <c r="E164" s="16"/>
      <c r="F164" s="16"/>
      <c r="G164" s="16"/>
      <c r="H164" s="16"/>
      <c r="I164" s="16"/>
      <c r="J164" s="44" t="str">
        <f>IF(H164="●",(SUMIF('（別添2-2）人件費計算根拠'!$D$243:$D$267,F164,'（別添2-2）人件費計算根拠'!$J$243:$J$267)),"")</f>
        <v/>
      </c>
    </row>
    <row r="165" spans="1:10" x14ac:dyDescent="0.15">
      <c r="A165" s="48" t="str">
        <f>IF(H165="●",COUNTIF($H$160:H165,"●"),"")</f>
        <v/>
      </c>
      <c r="B165" s="142"/>
      <c r="C165" s="37"/>
      <c r="D165" s="38" t="s">
        <v>190</v>
      </c>
      <c r="E165" s="21"/>
      <c r="F165" s="21"/>
      <c r="G165" s="21"/>
      <c r="H165" s="21"/>
      <c r="I165" s="21"/>
      <c r="J165" s="44" t="str">
        <f>IF(H165="●",(SUMIF('（別添2-2）人件費計算根拠'!$D$243:$D$267,F165,'（別添2-2）人件費計算根拠'!$J$243:$J$267)),"")</f>
        <v/>
      </c>
    </row>
    <row r="166" spans="1:10" x14ac:dyDescent="0.15">
      <c r="A166" s="48" t="str">
        <f>IF(H166="●",COUNTIF($H$160:H166,"●"),"")</f>
        <v/>
      </c>
      <c r="B166" s="142"/>
      <c r="C166" s="37"/>
      <c r="D166" s="39" t="s">
        <v>191</v>
      </c>
      <c r="E166" s="15"/>
      <c r="F166" s="15"/>
      <c r="G166" s="15"/>
      <c r="H166" s="15"/>
      <c r="I166" s="15"/>
      <c r="J166" s="44" t="str">
        <f>IF(H166="●",(SUMIF('（別添2-2）人件費計算根拠'!$D$243:$D$267,F166,'（別添2-2）人件費計算根拠'!$J$243:$J$267)),"")</f>
        <v/>
      </c>
    </row>
    <row r="167" spans="1:10" x14ac:dyDescent="0.15">
      <c r="A167" s="48" t="str">
        <f>IF(H167="●",COUNTIF($H$160:H167,"●"),"")</f>
        <v/>
      </c>
      <c r="B167" s="142"/>
      <c r="C167" s="37"/>
      <c r="D167" s="39" t="s">
        <v>192</v>
      </c>
      <c r="E167" s="15"/>
      <c r="F167" s="15"/>
      <c r="G167" s="15"/>
      <c r="H167" s="15"/>
      <c r="I167" s="15"/>
      <c r="J167" s="44" t="str">
        <f>IF(H167="●",(SUMIF('（別添2-2）人件費計算根拠'!$D$243:$D$267,F167,'（別添2-2）人件費計算根拠'!$J$243:$J$267)),"")</f>
        <v/>
      </c>
    </row>
    <row r="168" spans="1:10" x14ac:dyDescent="0.15">
      <c r="A168" s="48" t="str">
        <f>IF(H168="●",COUNTIF($H$160:H168,"●"),"")</f>
        <v/>
      </c>
      <c r="B168" s="142"/>
      <c r="C168" s="37"/>
      <c r="D168" s="39" t="s">
        <v>193</v>
      </c>
      <c r="E168" s="15"/>
      <c r="F168" s="15"/>
      <c r="G168" s="15"/>
      <c r="H168" s="15"/>
      <c r="I168" s="15"/>
      <c r="J168" s="44" t="str">
        <f>IF(H168="●",(SUMIF('（別添2-2）人件費計算根拠'!$D$243:$D$267,F168,'（別添2-2）人件費計算根拠'!$J$243:$J$267)),"")</f>
        <v/>
      </c>
    </row>
    <row r="169" spans="1:10" x14ac:dyDescent="0.15">
      <c r="A169" s="48" t="str">
        <f>IF(H169="●",COUNTIF($H$160:H169,"●"),"")</f>
        <v/>
      </c>
      <c r="B169" s="142"/>
      <c r="C169" s="37"/>
      <c r="D169" s="40" t="s">
        <v>194</v>
      </c>
      <c r="E169" s="16"/>
      <c r="F169" s="16"/>
      <c r="G169" s="16"/>
      <c r="H169" s="16"/>
      <c r="I169" s="16"/>
      <c r="J169" s="44" t="str">
        <f>IF(H169="●",(SUMIF('（別添2-2）人件費計算根拠'!$D$243:$D$267,F169,'（別添2-2）人件費計算根拠'!$J$243:$J$267)),"")</f>
        <v/>
      </c>
    </row>
    <row r="170" spans="1:10" x14ac:dyDescent="0.15">
      <c r="A170" s="48" t="str">
        <f>IF(H170="●",COUNTIF($H$160:H170,"●"),"")</f>
        <v/>
      </c>
      <c r="B170" s="142"/>
      <c r="C170" s="37"/>
      <c r="D170" s="38" t="s">
        <v>195</v>
      </c>
      <c r="E170" s="21"/>
      <c r="F170" s="21"/>
      <c r="G170" s="21"/>
      <c r="H170" s="21"/>
      <c r="I170" s="21"/>
      <c r="J170" s="44" t="str">
        <f>IF(H170="●",(SUMIF('（別添2-2）人件費計算根拠'!$D$243:$D$267,F170,'（別添2-2）人件費計算根拠'!$J$243:$J$267)),"")</f>
        <v/>
      </c>
    </row>
    <row r="171" spans="1:10" x14ac:dyDescent="0.15">
      <c r="A171" s="48" t="str">
        <f>IF(H171="●",COUNTIF($H$160:H171,"●"),"")</f>
        <v/>
      </c>
      <c r="B171" s="142"/>
      <c r="C171" s="37"/>
      <c r="D171" s="39" t="s">
        <v>196</v>
      </c>
      <c r="E171" s="15"/>
      <c r="F171" s="15"/>
      <c r="G171" s="15"/>
      <c r="H171" s="15"/>
      <c r="I171" s="15"/>
      <c r="J171" s="44" t="str">
        <f>IF(H171="●",(SUMIF('（別添2-2）人件費計算根拠'!$D$243:$D$267,F171,'（別添2-2）人件費計算根拠'!$J$243:$J$267)),"")</f>
        <v/>
      </c>
    </row>
    <row r="172" spans="1:10" x14ac:dyDescent="0.15">
      <c r="A172" s="48" t="str">
        <f>IF(H172="●",COUNTIF($H$160:H172,"●"),"")</f>
        <v/>
      </c>
      <c r="B172" s="142"/>
      <c r="C172" s="37"/>
      <c r="D172" s="39" t="s">
        <v>197</v>
      </c>
      <c r="E172" s="15"/>
      <c r="F172" s="15"/>
      <c r="G172" s="15"/>
      <c r="H172" s="15"/>
      <c r="I172" s="15"/>
      <c r="J172" s="44" t="str">
        <f>IF(H172="●",(SUMIF('（別添2-2）人件費計算根拠'!$D$243:$D$267,F172,'（別添2-2）人件費計算根拠'!$J$243:$J$267)),"")</f>
        <v/>
      </c>
    </row>
    <row r="173" spans="1:10" x14ac:dyDescent="0.15">
      <c r="A173" s="48" t="str">
        <f>IF(H173="●",COUNTIF($H$160:H173,"●"),"")</f>
        <v/>
      </c>
      <c r="B173" s="142"/>
      <c r="C173" s="37"/>
      <c r="D173" s="39" t="s">
        <v>198</v>
      </c>
      <c r="E173" s="15"/>
      <c r="F173" s="15"/>
      <c r="G173" s="15"/>
      <c r="H173" s="15"/>
      <c r="I173" s="15"/>
      <c r="J173" s="44" t="str">
        <f>IF(H173="●",(SUMIF('（別添2-2）人件費計算根拠'!$D$243:$D$267,F173,'（別添2-2）人件費計算根拠'!$J$243:$J$267)),"")</f>
        <v/>
      </c>
    </row>
    <row r="174" spans="1:10" x14ac:dyDescent="0.15">
      <c r="A174" s="48" t="str">
        <f>IF(H174="●",COUNTIF($H$160:H174,"●"),"")</f>
        <v/>
      </c>
      <c r="B174" s="143"/>
      <c r="C174" s="134"/>
      <c r="D174" s="40" t="s">
        <v>199</v>
      </c>
      <c r="E174" s="16"/>
      <c r="F174" s="16"/>
      <c r="G174" s="16"/>
      <c r="H174" s="16"/>
      <c r="I174" s="16"/>
      <c r="J174" s="44" t="str">
        <f>IF(H174="●",(SUMIF('（別添2-2）人件費計算根拠'!$D$243:$D$267,F174,'（別添2-2）人件費計算根拠'!$J$243:$J$267)),"")</f>
        <v/>
      </c>
    </row>
  </sheetData>
  <sheetProtection password="DC56" sheet="1" objects="1" scenarios="1" insertColumns="0" insertRows="0" insertHyperlinks="0" deleteColumns="0" deleteRows="0" sort="0"/>
  <mergeCells count="13">
    <mergeCell ref="B5:E5"/>
    <mergeCell ref="B6:E6"/>
    <mergeCell ref="B143:B158"/>
    <mergeCell ref="B159:B174"/>
    <mergeCell ref="B31:B46"/>
    <mergeCell ref="B47:B62"/>
    <mergeCell ref="B63:B78"/>
    <mergeCell ref="B79:B94"/>
    <mergeCell ref="B95:B110"/>
    <mergeCell ref="B111:B126"/>
    <mergeCell ref="B14:C14"/>
    <mergeCell ref="B15:B30"/>
    <mergeCell ref="B127:B142"/>
  </mergeCells>
  <phoneticPr fontId="3"/>
  <conditionalFormatting sqref="C15">
    <cfRule type="cellIs" dxfId="67" priority="44" operator="equal">
      <formula>""</formula>
    </cfRule>
  </conditionalFormatting>
  <conditionalFormatting sqref="C31">
    <cfRule type="cellIs" dxfId="66" priority="43" operator="equal">
      <formula>""</formula>
    </cfRule>
  </conditionalFormatting>
  <conditionalFormatting sqref="C47">
    <cfRule type="cellIs" dxfId="65" priority="42" operator="equal">
      <formula>""</formula>
    </cfRule>
  </conditionalFormatting>
  <conditionalFormatting sqref="C63">
    <cfRule type="cellIs" dxfId="64" priority="41" operator="equal">
      <formula>""</formula>
    </cfRule>
  </conditionalFormatting>
  <conditionalFormatting sqref="C79">
    <cfRule type="cellIs" dxfId="63" priority="40" operator="equal">
      <formula>""</formula>
    </cfRule>
  </conditionalFormatting>
  <conditionalFormatting sqref="C95">
    <cfRule type="cellIs" dxfId="62" priority="39" operator="equal">
      <formula>""</formula>
    </cfRule>
  </conditionalFormatting>
  <conditionalFormatting sqref="C111">
    <cfRule type="cellIs" dxfId="61" priority="38" operator="equal">
      <formula>""</formula>
    </cfRule>
  </conditionalFormatting>
  <conditionalFormatting sqref="C127">
    <cfRule type="cellIs" dxfId="60" priority="37" operator="equal">
      <formula>""</formula>
    </cfRule>
  </conditionalFormatting>
  <conditionalFormatting sqref="C143">
    <cfRule type="cellIs" dxfId="59" priority="36" operator="equal">
      <formula>""</formula>
    </cfRule>
  </conditionalFormatting>
  <conditionalFormatting sqref="C159">
    <cfRule type="cellIs" dxfId="58" priority="35" operator="equal">
      <formula>""</formula>
    </cfRule>
  </conditionalFormatting>
  <conditionalFormatting sqref="E16:I30">
    <cfRule type="cellIs" dxfId="57" priority="34" operator="equal">
      <formula>""</formula>
    </cfRule>
  </conditionalFormatting>
  <conditionalFormatting sqref="E32:H46">
    <cfRule type="cellIs" dxfId="56" priority="33" operator="equal">
      <formula>""</formula>
    </cfRule>
  </conditionalFormatting>
  <conditionalFormatting sqref="E48:H62">
    <cfRule type="cellIs" dxfId="55" priority="32" operator="equal">
      <formula>""</formula>
    </cfRule>
  </conditionalFormatting>
  <conditionalFormatting sqref="E64:H78">
    <cfRule type="cellIs" dxfId="54" priority="31" operator="equal">
      <formula>""</formula>
    </cfRule>
  </conditionalFormatting>
  <conditionalFormatting sqref="E80:H94">
    <cfRule type="cellIs" dxfId="53" priority="23" operator="equal">
      <formula>""</formula>
    </cfRule>
  </conditionalFormatting>
  <conditionalFormatting sqref="E96:H110">
    <cfRule type="cellIs" dxfId="52" priority="22" operator="equal">
      <formula>""</formula>
    </cfRule>
  </conditionalFormatting>
  <conditionalFormatting sqref="E112:H126">
    <cfRule type="cellIs" dxfId="51" priority="21" operator="equal">
      <formula>""</formula>
    </cfRule>
  </conditionalFormatting>
  <conditionalFormatting sqref="E128:H142">
    <cfRule type="cellIs" dxfId="50" priority="20" operator="equal">
      <formula>""</formula>
    </cfRule>
  </conditionalFormatting>
  <conditionalFormatting sqref="E144:H158">
    <cfRule type="cellIs" dxfId="49" priority="19" operator="equal">
      <formula>""</formula>
    </cfRule>
  </conditionalFormatting>
  <conditionalFormatting sqref="E160:H174">
    <cfRule type="cellIs" dxfId="48" priority="18" operator="equal">
      <formula>""</formula>
    </cfRule>
  </conditionalFormatting>
  <conditionalFormatting sqref="I32:I46">
    <cfRule type="cellIs" dxfId="47" priority="9" operator="equal">
      <formula>""</formula>
    </cfRule>
  </conditionalFormatting>
  <conditionalFormatting sqref="I48:I62">
    <cfRule type="cellIs" dxfId="46" priority="8" operator="equal">
      <formula>""</formula>
    </cfRule>
  </conditionalFormatting>
  <conditionalFormatting sqref="I64:I78">
    <cfRule type="cellIs" dxfId="45" priority="7" operator="equal">
      <formula>""</formula>
    </cfRule>
  </conditionalFormatting>
  <conditionalFormatting sqref="I80:I94">
    <cfRule type="cellIs" dxfId="44" priority="6" operator="equal">
      <formula>""</formula>
    </cfRule>
  </conditionalFormatting>
  <conditionalFormatting sqref="I96:I110">
    <cfRule type="cellIs" dxfId="43" priority="5" operator="equal">
      <formula>""</formula>
    </cfRule>
  </conditionalFormatting>
  <conditionalFormatting sqref="I112:I126">
    <cfRule type="cellIs" dxfId="42" priority="4" operator="equal">
      <formula>""</formula>
    </cfRule>
  </conditionalFormatting>
  <conditionalFormatting sqref="I128:I142">
    <cfRule type="cellIs" dxfId="41" priority="3" operator="equal">
      <formula>""</formula>
    </cfRule>
  </conditionalFormatting>
  <conditionalFormatting sqref="I144:I158">
    <cfRule type="cellIs" dxfId="40" priority="2" operator="equal">
      <formula>""</formula>
    </cfRule>
  </conditionalFormatting>
  <conditionalFormatting sqref="I160:I174">
    <cfRule type="cellIs" dxfId="39" priority="1" operator="equal">
      <formula>""</formula>
    </cfRule>
  </conditionalFormatting>
  <dataValidations count="2">
    <dataValidation type="list" allowBlank="1" showInputMessage="1" showErrorMessage="1" sqref="H16:H30 H32:H46 H48:H62 H64:H78 H144:H158 H80:H94 H96:H110 H112:H126 H128:H142 H160:H174">
      <formula1>"●"</formula1>
    </dataValidation>
    <dataValidation type="custom" allowBlank="1" showInputMessage="1" sqref="I16:I30 I32:I46 I48:I62 I64:I78 I80:I94 I96:I110 I112:I126 I128:I142 I144:I158 I160:I174">
      <formula1>AND(H16="●",I16=J16)</formula1>
    </dataValidation>
  </dataValidations>
  <printOptions horizontalCentered="1"/>
  <pageMargins left="3.937007874015748E-2" right="3.937007874015748E-2" top="0.55118110236220474" bottom="0.55118110236220474" header="0.31496062992125984" footer="0.31496062992125984"/>
  <pageSetup paperSize="9" scale="65" orientation="portrait" r:id="rId1"/>
  <headerFooter>
    <oddHeader>&amp;R&amp;"ＭＳ 明朝,標準"&amp;A &amp;P頁/ &amp;N頁</oddHeader>
  </headerFooter>
  <rowBreaks count="2" manualBreakCount="2">
    <brk id="62" min="1" max="8" man="1"/>
    <brk id="110" min="1" max="8"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プルダウン!$C$2:$C$6</xm:f>
          </x14:formula1>
          <xm:sqref>E144:E158 E16:E30 E32:E46 E48:E62 E64:E78 E112:E126 E80:E94 E96:E110 E128:E142 E160:E174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5"/>
  <sheetViews>
    <sheetView showGridLines="0" showWhiteSpace="0" view="pageBreakPreview" zoomScale="70" zoomScaleNormal="55" zoomScaleSheetLayoutView="70" workbookViewId="0">
      <selection activeCell="E15" sqref="E15"/>
    </sheetView>
  </sheetViews>
  <sheetFormatPr defaultRowHeight="12" x14ac:dyDescent="0.15"/>
  <cols>
    <col min="1" max="1" width="3.625" style="49" customWidth="1"/>
    <col min="2" max="2" width="25.625" style="49" customWidth="1"/>
    <col min="3" max="3" width="16.5" style="49" customWidth="1"/>
    <col min="4" max="4" width="15.5" style="49" customWidth="1"/>
    <col min="5" max="5" width="16.75" style="49" customWidth="1"/>
    <col min="6" max="6" width="23.5" style="49" customWidth="1"/>
    <col min="7" max="7" width="19.875" style="49" customWidth="1"/>
    <col min="8" max="8" width="34.25" style="49" customWidth="1"/>
    <col min="9" max="9" width="3.25" style="49" customWidth="1"/>
    <col min="10" max="16384" width="9" style="49"/>
  </cols>
  <sheetData>
    <row r="1" spans="1:18" ht="75" customHeight="1" x14ac:dyDescent="0.15"/>
    <row r="2" spans="1:18" ht="19.5" customHeight="1" x14ac:dyDescent="0.15">
      <c r="B2" s="95" t="s">
        <v>2</v>
      </c>
      <c r="C2" s="51"/>
      <c r="D2" s="51"/>
      <c r="E2" s="51"/>
      <c r="F2" s="51"/>
      <c r="G2" s="51"/>
      <c r="H2" s="52" t="s">
        <v>239</v>
      </c>
    </row>
    <row r="3" spans="1:18" ht="7.5" customHeight="1" x14ac:dyDescent="0.15">
      <c r="B3" s="51"/>
      <c r="C3" s="51"/>
      <c r="D3" s="51"/>
      <c r="E3" s="51"/>
      <c r="F3" s="51"/>
      <c r="G3" s="51"/>
      <c r="H3" s="53"/>
    </row>
    <row r="4" spans="1:18" ht="25.5" x14ac:dyDescent="0.15">
      <c r="B4" s="157" t="s">
        <v>3</v>
      </c>
      <c r="C4" s="157"/>
      <c r="D4" s="157"/>
      <c r="E4" s="157"/>
      <c r="F4" s="157"/>
      <c r="G4" s="157"/>
      <c r="H4" s="157"/>
      <c r="I4" s="54"/>
      <c r="J4" s="54"/>
      <c r="K4" s="54"/>
      <c r="L4" s="54"/>
      <c r="M4" s="54"/>
      <c r="N4" s="54"/>
      <c r="O4" s="54"/>
      <c r="P4" s="54"/>
    </row>
    <row r="5" spans="1:18" ht="17.25" customHeight="1" x14ac:dyDescent="0.15">
      <c r="B5" s="55"/>
      <c r="C5" s="55"/>
      <c r="D5" s="55"/>
      <c r="E5" s="55"/>
      <c r="F5" s="55"/>
      <c r="G5" s="55"/>
      <c r="H5" s="55"/>
      <c r="I5" s="54"/>
      <c r="J5" s="54"/>
      <c r="K5" s="54"/>
      <c r="L5" s="54"/>
      <c r="M5" s="54"/>
      <c r="N5" s="54"/>
      <c r="O5" s="54"/>
      <c r="P5" s="54"/>
    </row>
    <row r="6" spans="1:18" ht="33" customHeight="1" x14ac:dyDescent="0.15">
      <c r="B6" s="96" t="s">
        <v>4</v>
      </c>
      <c r="C6" s="55"/>
      <c r="D6" s="55"/>
      <c r="E6" s="55"/>
      <c r="F6" s="55"/>
      <c r="G6" s="55"/>
      <c r="H6" s="55"/>
      <c r="I6" s="54"/>
      <c r="J6" s="54"/>
      <c r="K6" s="54"/>
      <c r="L6" s="54"/>
      <c r="M6" s="54"/>
      <c r="N6" s="54"/>
      <c r="O6" s="54"/>
      <c r="P6" s="54"/>
    </row>
    <row r="7" spans="1:18" s="54" customFormat="1" ht="43.5" customHeight="1" x14ac:dyDescent="0.15">
      <c r="E7" s="97"/>
      <c r="F7" s="98" t="s">
        <v>5</v>
      </c>
      <c r="G7" s="158"/>
      <c r="H7" s="158"/>
      <c r="J7" s="54" t="s">
        <v>6</v>
      </c>
    </row>
    <row r="8" spans="1:18" s="54" customFormat="1" ht="43.5" customHeight="1" x14ac:dyDescent="0.15">
      <c r="C8" s="57"/>
      <c r="E8" s="97"/>
      <c r="F8" s="98" t="s">
        <v>7</v>
      </c>
      <c r="G8" s="159"/>
      <c r="H8" s="159"/>
      <c r="J8" s="54" t="s">
        <v>8</v>
      </c>
    </row>
    <row r="9" spans="1:18" s="54" customFormat="1" ht="43.5" customHeight="1" x14ac:dyDescent="0.15">
      <c r="C9" s="57"/>
      <c r="E9" s="97"/>
      <c r="F9" s="98" t="s">
        <v>9</v>
      </c>
      <c r="G9" s="159"/>
      <c r="H9" s="159"/>
      <c r="J9" s="58" t="s">
        <v>236</v>
      </c>
    </row>
    <row r="10" spans="1:18" s="54" customFormat="1" ht="48" customHeight="1" x14ac:dyDescent="0.15">
      <c r="C10" s="57"/>
      <c r="F10" s="56"/>
      <c r="G10" s="59"/>
      <c r="H10" s="99" t="s">
        <v>10</v>
      </c>
      <c r="J10" s="58" t="s">
        <v>237</v>
      </c>
    </row>
    <row r="11" spans="1:18" s="54" customFormat="1" ht="25.5" x14ac:dyDescent="0.15">
      <c r="B11" s="160" t="s">
        <v>11</v>
      </c>
      <c r="C11" s="160"/>
      <c r="D11" s="160"/>
      <c r="E11" s="160"/>
      <c r="F11" s="160"/>
      <c r="G11" s="160"/>
      <c r="H11" s="160"/>
      <c r="J11" s="60"/>
    </row>
    <row r="12" spans="1:18" s="54" customFormat="1" ht="18.75" x14ac:dyDescent="0.15">
      <c r="C12" s="57"/>
      <c r="F12" s="56"/>
      <c r="G12" s="61"/>
      <c r="H12" s="59"/>
      <c r="J12" s="54" t="s">
        <v>12</v>
      </c>
    </row>
    <row r="13" spans="1:18" ht="19.5" customHeight="1" x14ac:dyDescent="0.15">
      <c r="B13" s="100" t="s">
        <v>13</v>
      </c>
      <c r="E13" s="62"/>
      <c r="K13" s="63"/>
      <c r="L13" s="63"/>
      <c r="M13" s="63"/>
      <c r="N13" s="63"/>
      <c r="O13" s="63"/>
      <c r="P13" s="63"/>
      <c r="Q13" s="63"/>
      <c r="R13" s="63"/>
    </row>
    <row r="14" spans="1:18" ht="9.75" customHeight="1" x14ac:dyDescent="0.15">
      <c r="L14" s="63"/>
      <c r="M14" s="63"/>
      <c r="N14" s="63"/>
      <c r="O14" s="63"/>
      <c r="P14" s="63"/>
    </row>
    <row r="15" spans="1:18" ht="19.5" customHeight="1" thickBot="1" x14ac:dyDescent="0.2">
      <c r="B15" s="101" t="s">
        <v>14</v>
      </c>
      <c r="C15" s="101" t="s">
        <v>242</v>
      </c>
      <c r="D15" s="101" t="s">
        <v>15</v>
      </c>
      <c r="E15" s="101" t="s">
        <v>16</v>
      </c>
      <c r="F15" s="148" t="s">
        <v>17</v>
      </c>
      <c r="G15" s="149"/>
      <c r="H15" s="150"/>
    </row>
    <row r="16" spans="1:18" s="64" customFormat="1" ht="19.5" customHeight="1" thickTop="1" x14ac:dyDescent="0.15">
      <c r="A16" s="72" t="str">
        <f>IF(COUNTA(B16)&lt;1,"",COUNTA($B$16:B16))</f>
        <v/>
      </c>
      <c r="B16" s="127"/>
      <c r="C16" s="127"/>
      <c r="D16" s="127"/>
      <c r="E16" s="73" t="str">
        <f>IF(OR(C16="",D16=""),"",IF(AND(D16&lt;4,0&lt;D16),VLOOKUP($C16,健保等級単価一覧表!$B:$D,3,FALSE),(VLOOKUP($C16,健保等級単価一覧表!$B:$D,2,FALSE))))</f>
        <v/>
      </c>
      <c r="F16" s="154"/>
      <c r="G16" s="155"/>
      <c r="H16" s="156"/>
      <c r="I16" s="54"/>
      <c r="J16" s="54" t="s">
        <v>18</v>
      </c>
    </row>
    <row r="17" spans="1:8" s="64" customFormat="1" ht="19.5" customHeight="1" x14ac:dyDescent="0.15">
      <c r="A17" s="72" t="str">
        <f>IF(COUNTA(B17)&lt;1,"",COUNTA($B$16:B17))</f>
        <v/>
      </c>
      <c r="B17" s="18"/>
      <c r="C17" s="19"/>
      <c r="D17" s="19"/>
      <c r="E17" s="73" t="str">
        <f>IF(OR(C17="",D17=""),"",IF(AND(D17&lt;4,0&lt;D17),VLOOKUP($C17,健保等級単価一覧表!$B:$D,3,FALSE),(VLOOKUP($C17,健保等級単価一覧表!$B:$D,2,FALSE))))</f>
        <v/>
      </c>
      <c r="F17" s="151"/>
      <c r="G17" s="152"/>
      <c r="H17" s="153"/>
    </row>
    <row r="18" spans="1:8" s="64" customFormat="1" ht="19.5" customHeight="1" x14ac:dyDescent="0.15">
      <c r="A18" s="72" t="str">
        <f>IF(COUNTA(B18)&lt;1,"",COUNTA($B$16:B18))</f>
        <v/>
      </c>
      <c r="B18" s="18"/>
      <c r="C18" s="18"/>
      <c r="D18" s="18"/>
      <c r="E18" s="73" t="str">
        <f>IF(OR(C18="",D18=""),"",IF(AND(D18&lt;4,0&lt;D18),VLOOKUP($C18,健保等級単価一覧表!$B:$D,3,FALSE),(VLOOKUP($C18,健保等級単価一覧表!$B:$D,2,FALSE))))</f>
        <v/>
      </c>
      <c r="F18" s="151"/>
      <c r="G18" s="152"/>
      <c r="H18" s="153"/>
    </row>
    <row r="19" spans="1:8" s="64" customFormat="1" ht="19.5" customHeight="1" x14ac:dyDescent="0.15">
      <c r="A19" s="72" t="str">
        <f>IF(COUNTA(B19)&lt;1,"",COUNTA($B$16:B19))</f>
        <v/>
      </c>
      <c r="B19" s="18"/>
      <c r="C19" s="18"/>
      <c r="D19" s="18"/>
      <c r="E19" s="73" t="str">
        <f>IF(OR(C19="",D19=""),"",IF(AND(D19&lt;4,0&lt;D19),VLOOKUP($C19,健保等級単価一覧表!$B:$D,3,FALSE),(VLOOKUP($C19,健保等級単価一覧表!$B:$D,2,FALSE))))</f>
        <v/>
      </c>
      <c r="F19" s="151"/>
      <c r="G19" s="152"/>
      <c r="H19" s="153"/>
    </row>
    <row r="20" spans="1:8" s="64" customFormat="1" ht="19.5" customHeight="1" x14ac:dyDescent="0.15">
      <c r="A20" s="72" t="str">
        <f>IF(COUNTA(B20)&lt;1,"",COUNTA($B$16:B20))</f>
        <v/>
      </c>
      <c r="B20" s="18"/>
      <c r="C20" s="18"/>
      <c r="D20" s="18"/>
      <c r="E20" s="73" t="str">
        <f>IF(OR(C20="",D20=""),"",IF(AND(D20&lt;4,0&lt;D20),VLOOKUP($C20,健保等級単価一覧表!$B:$D,3,FALSE),(VLOOKUP($C20,健保等級単価一覧表!$B:$D,2,FALSE))))</f>
        <v/>
      </c>
      <c r="F20" s="151"/>
      <c r="G20" s="152"/>
      <c r="H20" s="153"/>
    </row>
    <row r="21" spans="1:8" s="64" customFormat="1" ht="19.5" customHeight="1" x14ac:dyDescent="0.15">
      <c r="A21" s="72" t="str">
        <f>IF(COUNTA(B21)&lt;1,"",COUNTA($B$16:B21))</f>
        <v/>
      </c>
      <c r="B21" s="18"/>
      <c r="C21" s="18"/>
      <c r="D21" s="18"/>
      <c r="E21" s="73" t="str">
        <f>IF(OR(C21="",D21=""),"",IF(AND(D21&lt;4,0&lt;D21),VLOOKUP($C21,健保等級単価一覧表!$B:$D,3,FALSE),(VLOOKUP($C21,健保等級単価一覧表!$B:$D,2,FALSE))))</f>
        <v/>
      </c>
      <c r="F21" s="151"/>
      <c r="G21" s="152"/>
      <c r="H21" s="153"/>
    </row>
    <row r="22" spans="1:8" s="64" customFormat="1" ht="19.5" customHeight="1" x14ac:dyDescent="0.15">
      <c r="A22" s="72" t="str">
        <f>IF(COUNTA(B22)&lt;1,"",COUNTA($B$16:B22))</f>
        <v/>
      </c>
      <c r="B22" s="18"/>
      <c r="C22" s="18"/>
      <c r="D22" s="18"/>
      <c r="E22" s="73" t="str">
        <f>IF(OR(C22="",D22=""),"",IF(AND(D22&lt;4,0&lt;D22),VLOOKUP($C22,健保等級単価一覧表!$B:$D,3,FALSE),(VLOOKUP($C22,健保等級単価一覧表!$B:$D,2,FALSE))))</f>
        <v/>
      </c>
      <c r="F22" s="147"/>
      <c r="G22" s="147"/>
      <c r="H22" s="147"/>
    </row>
    <row r="23" spans="1:8" s="64" customFormat="1" ht="19.5" customHeight="1" x14ac:dyDescent="0.15">
      <c r="A23" s="72" t="str">
        <f>IF(COUNTA(B23)&lt;1,"",COUNTA($B$16:B23))</f>
        <v/>
      </c>
      <c r="B23" s="18"/>
      <c r="C23" s="18"/>
      <c r="D23" s="18"/>
      <c r="E23" s="73" t="str">
        <f>IF(OR(C23="",D23=""),"",IF(AND(D23&lt;4,0&lt;D23),VLOOKUP($C23,健保等級単価一覧表!$B:$D,3,FALSE),(VLOOKUP($C23,健保等級単価一覧表!$B:$D,2,FALSE))))</f>
        <v/>
      </c>
      <c r="F23" s="147"/>
      <c r="G23" s="147"/>
      <c r="H23" s="147"/>
    </row>
    <row r="24" spans="1:8" s="64" customFormat="1" ht="19.5" customHeight="1" x14ac:dyDescent="0.15">
      <c r="A24" s="72" t="str">
        <f>IF(COUNTA(B24)&lt;1,"",COUNTA($B$16:B24))</f>
        <v/>
      </c>
      <c r="B24" s="18"/>
      <c r="C24" s="18"/>
      <c r="D24" s="18"/>
      <c r="E24" s="73" t="str">
        <f>IF(OR(C24="",D24=""),"",IF(AND(D24&lt;4,0&lt;D24),VLOOKUP($C24,健保等級単価一覧表!$B:$D,3,FALSE),(VLOOKUP($C24,健保等級単価一覧表!$B:$D,2,FALSE))))</f>
        <v/>
      </c>
      <c r="F24" s="147"/>
      <c r="G24" s="147"/>
      <c r="H24" s="147"/>
    </row>
    <row r="25" spans="1:8" s="64" customFormat="1" ht="19.5" customHeight="1" x14ac:dyDescent="0.15">
      <c r="A25" s="72" t="str">
        <f>IF(COUNTA(B25)&lt;1,"",COUNTA($B$16:B25))</f>
        <v/>
      </c>
      <c r="B25" s="18"/>
      <c r="C25" s="18"/>
      <c r="D25" s="18"/>
      <c r="E25" s="73" t="str">
        <f>IF(OR(C25="",D25=""),"",IF(AND(D25&lt;4,0&lt;D25),VLOOKUP($C25,健保等級単価一覧表!$B:$D,3,FALSE),(VLOOKUP($C25,健保等級単価一覧表!$B:$D,2,FALSE))))</f>
        <v/>
      </c>
      <c r="F25" s="147"/>
      <c r="G25" s="147"/>
      <c r="H25" s="147"/>
    </row>
    <row r="26" spans="1:8" s="64" customFormat="1" ht="19.5" customHeight="1" x14ac:dyDescent="0.15">
      <c r="A26" s="72" t="str">
        <f>IF(COUNTA(B26)&lt;1,"",COUNTA($B$16:B26))</f>
        <v/>
      </c>
      <c r="B26" s="18"/>
      <c r="C26" s="18"/>
      <c r="D26" s="18"/>
      <c r="E26" s="73" t="str">
        <f>IF(OR(C26="",D26=""),"",IF(AND(D26&lt;4,0&lt;D26),VLOOKUP($C26,健保等級単価一覧表!$B:$D,3,FALSE),(VLOOKUP($C26,健保等級単価一覧表!$B:$D,2,FALSE))))</f>
        <v/>
      </c>
      <c r="F26" s="147"/>
      <c r="G26" s="147"/>
      <c r="H26" s="147"/>
    </row>
    <row r="27" spans="1:8" s="64" customFormat="1" ht="19.5" customHeight="1" x14ac:dyDescent="0.15">
      <c r="A27" s="72" t="str">
        <f>IF(COUNTA(B27)&lt;1,"",COUNTA($B$16:B27))</f>
        <v/>
      </c>
      <c r="B27" s="18"/>
      <c r="C27" s="18"/>
      <c r="D27" s="18"/>
      <c r="E27" s="73" t="str">
        <f>IF(OR(C27="",D27=""),"",IF(AND(D27&lt;4,0&lt;D27),VLOOKUP($C27,健保等級単価一覧表!$B:$D,3,FALSE),(VLOOKUP($C27,健保等級単価一覧表!$B:$D,2,FALSE))))</f>
        <v/>
      </c>
      <c r="F27" s="147"/>
      <c r="G27" s="147"/>
      <c r="H27" s="147"/>
    </row>
    <row r="28" spans="1:8" s="64" customFormat="1" ht="19.5" customHeight="1" x14ac:dyDescent="0.15">
      <c r="A28" s="72" t="str">
        <f>IF(COUNTA(B28)&lt;1,"",COUNTA($B$16:B28))</f>
        <v/>
      </c>
      <c r="B28" s="18"/>
      <c r="C28" s="18"/>
      <c r="D28" s="18"/>
      <c r="E28" s="73" t="str">
        <f>IF(OR(C28="",D28=""),"",IF(AND(D28&lt;4,0&lt;D28),VLOOKUP($C28,健保等級単価一覧表!$B:$D,3,FALSE),(VLOOKUP($C28,健保等級単価一覧表!$B:$D,2,FALSE))))</f>
        <v/>
      </c>
      <c r="F28" s="147"/>
      <c r="G28" s="147"/>
      <c r="H28" s="147"/>
    </row>
    <row r="29" spans="1:8" s="64" customFormat="1" ht="19.5" customHeight="1" x14ac:dyDescent="0.15">
      <c r="A29" s="72" t="str">
        <f>IF(COUNTA(B29)&lt;1,"",COUNTA($B$16:B29))</f>
        <v/>
      </c>
      <c r="B29" s="18"/>
      <c r="C29" s="18"/>
      <c r="D29" s="18"/>
      <c r="E29" s="73" t="str">
        <f>IF(OR(C29="",D29=""),"",IF(AND(D29&lt;4,0&lt;D29),VLOOKUP($C29,健保等級単価一覧表!$B:$D,3,FALSE),(VLOOKUP($C29,健保等級単価一覧表!$B:$D,2,FALSE))))</f>
        <v/>
      </c>
      <c r="F29" s="147"/>
      <c r="G29" s="147"/>
      <c r="H29" s="147"/>
    </row>
    <row r="30" spans="1:8" s="64" customFormat="1" ht="19.5" customHeight="1" x14ac:dyDescent="0.15">
      <c r="A30" s="72" t="str">
        <f>IF(COUNTA(B30)&lt;1,"",COUNTA($B$16:B30))</f>
        <v/>
      </c>
      <c r="B30" s="18"/>
      <c r="C30" s="18"/>
      <c r="D30" s="18"/>
      <c r="E30" s="73" t="str">
        <f>IF(OR(C30="",D30=""),"",IF(AND(D30&lt;4,0&lt;D30),VLOOKUP($C30,健保等級単価一覧表!$B:$D,3,FALSE),(VLOOKUP($C30,健保等級単価一覧表!$B:$D,2,FALSE))))</f>
        <v/>
      </c>
      <c r="F30" s="151"/>
      <c r="G30" s="152"/>
      <c r="H30" s="153"/>
    </row>
    <row r="31" spans="1:8" s="64" customFormat="1" ht="19.5" customHeight="1" x14ac:dyDescent="0.15">
      <c r="A31" s="72" t="str">
        <f>IF(COUNTA(B31)&lt;1,"",COUNTA($B$16:B31))</f>
        <v/>
      </c>
      <c r="B31" s="18"/>
      <c r="C31" s="18"/>
      <c r="D31" s="18"/>
      <c r="E31" s="73" t="str">
        <f>IF(OR(C31="",D31=""),"",IF(AND(D31&lt;4,0&lt;D31),VLOOKUP($C31,健保等級単価一覧表!$B:$D,3,FALSE),(VLOOKUP($C31,健保等級単価一覧表!$B:$D,2,FALSE))))</f>
        <v/>
      </c>
      <c r="F31" s="151"/>
      <c r="G31" s="152"/>
      <c r="H31" s="153"/>
    </row>
    <row r="32" spans="1:8" s="64" customFormat="1" ht="19.5" customHeight="1" x14ac:dyDescent="0.15">
      <c r="A32" s="72" t="str">
        <f>IF(COUNTA(B32)&lt;1,"",COUNTA($B$16:B32))</f>
        <v/>
      </c>
      <c r="B32" s="18"/>
      <c r="C32" s="18"/>
      <c r="D32" s="18"/>
      <c r="E32" s="73" t="str">
        <f>IF(OR(C32="",D32=""),"",IF(AND(D32&lt;4,0&lt;D32),VLOOKUP($C32,健保等級単価一覧表!$B:$D,3,FALSE),(VLOOKUP($C32,健保等級単価一覧表!$B:$D,2,FALSE))))</f>
        <v/>
      </c>
      <c r="F32" s="151"/>
      <c r="G32" s="152"/>
      <c r="H32" s="153"/>
    </row>
    <row r="33" spans="1:10" ht="7.5" customHeight="1" x14ac:dyDescent="0.15"/>
    <row r="34" spans="1:10" ht="19.5" customHeight="1" x14ac:dyDescent="0.15">
      <c r="B34" s="102" t="s">
        <v>19</v>
      </c>
      <c r="C34" s="102"/>
      <c r="D34" s="102"/>
      <c r="E34" s="102"/>
      <c r="F34" s="102"/>
      <c r="G34" s="103"/>
      <c r="H34" s="104"/>
    </row>
    <row r="35" spans="1:10" ht="14.25" x14ac:dyDescent="0.15">
      <c r="B35" s="163" t="s">
        <v>20</v>
      </c>
      <c r="C35" s="163"/>
      <c r="D35" s="163"/>
      <c r="E35" s="163"/>
      <c r="F35" s="163"/>
      <c r="G35" s="104"/>
      <c r="H35" s="104"/>
    </row>
    <row r="36" spans="1:10" ht="14.25" x14ac:dyDescent="0.15">
      <c r="B36" s="102" t="s">
        <v>230</v>
      </c>
      <c r="C36" s="102"/>
      <c r="D36" s="102"/>
      <c r="E36" s="102"/>
      <c r="F36" s="102"/>
      <c r="G36" s="104"/>
      <c r="H36" s="104"/>
    </row>
    <row r="37" spans="1:10" ht="19.5" customHeight="1" x14ac:dyDescent="0.15">
      <c r="B37" s="104"/>
      <c r="C37" s="104"/>
      <c r="D37" s="104"/>
      <c r="E37" s="104"/>
      <c r="F37" s="104"/>
      <c r="G37" s="104"/>
      <c r="H37" s="104"/>
    </row>
    <row r="38" spans="1:10" ht="19.5" customHeight="1" x14ac:dyDescent="0.15">
      <c r="B38" s="100" t="s">
        <v>21</v>
      </c>
      <c r="C38" s="104"/>
      <c r="D38" s="104"/>
      <c r="E38" s="104"/>
      <c r="F38" s="104"/>
      <c r="G38" s="104"/>
      <c r="H38" s="104"/>
    </row>
    <row r="39" spans="1:10" ht="9.75" customHeight="1" x14ac:dyDescent="0.15">
      <c r="B39" s="102"/>
      <c r="C39" s="104"/>
      <c r="D39" s="104"/>
      <c r="E39" s="104"/>
      <c r="F39" s="104"/>
      <c r="G39" s="104"/>
      <c r="H39" s="104"/>
    </row>
    <row r="40" spans="1:10" ht="19.5" customHeight="1" thickBot="1" x14ac:dyDescent="0.2">
      <c r="B40" s="101" t="s">
        <v>14</v>
      </c>
      <c r="C40" s="101" t="s">
        <v>22</v>
      </c>
      <c r="D40" s="105" t="s">
        <v>242</v>
      </c>
      <c r="E40" s="101" t="s">
        <v>16</v>
      </c>
      <c r="F40" s="164" t="s">
        <v>252</v>
      </c>
      <c r="G40" s="164"/>
      <c r="H40" s="164"/>
    </row>
    <row r="41" spans="1:10" s="64" customFormat="1" ht="19.5" customHeight="1" thickTop="1" x14ac:dyDescent="0.15">
      <c r="A41" s="72" t="str">
        <f>IF(COUNTA(B41)&lt;1,"",COUNTA($B$16:$B$32)+COUNTA($B$41:B41))</f>
        <v/>
      </c>
      <c r="B41" s="127"/>
      <c r="C41" s="127"/>
      <c r="D41" s="74" t="str">
        <f>IF(C41="","",VLOOKUP(C41,健保等級単価一覧表!G2:J51,4))</f>
        <v/>
      </c>
      <c r="E41" s="73" t="str">
        <f>IF(C41="","",VLOOKUP(C41,健保等級単価一覧表!G2:J51,3))</f>
        <v/>
      </c>
      <c r="F41" s="162"/>
      <c r="G41" s="162"/>
      <c r="H41" s="162"/>
      <c r="I41" s="54"/>
      <c r="J41" s="54" t="s">
        <v>23</v>
      </c>
    </row>
    <row r="42" spans="1:10" s="64" customFormat="1" ht="19.5" customHeight="1" x14ac:dyDescent="0.15">
      <c r="A42" s="72" t="str">
        <f>IF(COUNTA(B42)&lt;1,"",COUNTA($B$16:$B$32)+COUNTA($B$41:B42))</f>
        <v/>
      </c>
      <c r="B42" s="18"/>
      <c r="C42" s="19"/>
      <c r="D42" s="73" t="str">
        <f>IF(C42="","",VLOOKUP(C42,健保等級単価一覧表!G3:J52,4))</f>
        <v/>
      </c>
      <c r="E42" s="73" t="str">
        <f>IF(C42="","",VLOOKUP(C42,健保等級単価一覧表!G3:J52,3))</f>
        <v/>
      </c>
      <c r="F42" s="147"/>
      <c r="G42" s="147"/>
      <c r="H42" s="147"/>
      <c r="J42" s="54"/>
    </row>
    <row r="43" spans="1:10" s="64" customFormat="1" ht="19.5" customHeight="1" x14ac:dyDescent="0.15">
      <c r="A43" s="72" t="str">
        <f>IF(COUNTA(B43)&lt;1,"",COUNTA($B$16:$B$32)+COUNTA($B$41:B43))</f>
        <v/>
      </c>
      <c r="B43" s="18"/>
      <c r="C43" s="18"/>
      <c r="D43" s="73" t="str">
        <f>IF(C43="","",VLOOKUP(C43,健保等級単価一覧表!G4:J53,4))</f>
        <v/>
      </c>
      <c r="E43" s="73" t="str">
        <f>IF(C43="","",VLOOKUP(C43,健保等級単価一覧表!G4:J53,3))</f>
        <v/>
      </c>
      <c r="F43" s="147"/>
      <c r="G43" s="147"/>
      <c r="H43" s="147"/>
    </row>
    <row r="44" spans="1:10" s="64" customFormat="1" ht="19.5" customHeight="1" x14ac:dyDescent="0.15">
      <c r="A44" s="72" t="str">
        <f>IF(COUNTA(B44)&lt;1,"",COUNTA($B$16:$B$32)+COUNTA($B$41:B44))</f>
        <v/>
      </c>
      <c r="B44" s="18"/>
      <c r="C44" s="18"/>
      <c r="D44" s="73" t="str">
        <f>IF(C44="","",VLOOKUP(C44,健保等級単価一覧表!G5:J54,4))</f>
        <v/>
      </c>
      <c r="E44" s="73" t="str">
        <f>IF(C44="","",VLOOKUP(C44,健保等級単価一覧表!G5:J54,3))</f>
        <v/>
      </c>
      <c r="F44" s="147"/>
      <c r="G44" s="147"/>
      <c r="H44" s="147"/>
    </row>
    <row r="45" spans="1:10" s="64" customFormat="1" ht="19.5" customHeight="1" x14ac:dyDescent="0.15">
      <c r="A45" s="72" t="str">
        <f>IF(COUNTA(B45)&lt;1,"",COUNTA($B$16:$B$32)+COUNTA($B$41:B45))</f>
        <v/>
      </c>
      <c r="B45" s="18"/>
      <c r="C45" s="18"/>
      <c r="D45" s="73" t="str">
        <f>IF(C45="","",VLOOKUP(C45,健保等級単価一覧表!G6:J55,4))</f>
        <v/>
      </c>
      <c r="E45" s="73" t="str">
        <f>IF(C45="","",VLOOKUP(C45,健保等級単価一覧表!G6:J55,3))</f>
        <v/>
      </c>
      <c r="F45" s="147"/>
      <c r="G45" s="147"/>
      <c r="H45" s="147"/>
    </row>
    <row r="46" spans="1:10" s="64" customFormat="1" ht="19.5" customHeight="1" x14ac:dyDescent="0.15">
      <c r="A46" s="72" t="str">
        <f>IF(COUNTA(B46)&lt;1,"",COUNTA($B$16:$B$32)+COUNTA($B$41:B46))</f>
        <v/>
      </c>
      <c r="B46" s="18"/>
      <c r="C46" s="18"/>
      <c r="D46" s="73" t="str">
        <f>IF(C46="","",VLOOKUP(C46,健保等級単価一覧表!G7:J56,4))</f>
        <v/>
      </c>
      <c r="E46" s="73" t="str">
        <f>IF(C46="","",VLOOKUP(C46,健保等級単価一覧表!G7:J56,3))</f>
        <v/>
      </c>
      <c r="F46" s="147"/>
      <c r="G46" s="147"/>
      <c r="H46" s="147"/>
    </row>
    <row r="47" spans="1:10" s="64" customFormat="1" ht="19.5" customHeight="1" x14ac:dyDescent="0.15">
      <c r="A47" s="72" t="str">
        <f>IF(COUNTA(B47)&lt;1,"",COUNTA($B$16:$B$32)+COUNTA($B$41:B47))</f>
        <v/>
      </c>
      <c r="B47" s="18"/>
      <c r="C47" s="18"/>
      <c r="D47" s="73" t="str">
        <f>IF(C47="","",VLOOKUP(C47,健保等級単価一覧表!G5:J54,4))</f>
        <v/>
      </c>
      <c r="E47" s="73" t="str">
        <f>IF(C47="","",VLOOKUP(C47,健保等級単価一覧表!G5:J54,3))</f>
        <v/>
      </c>
      <c r="F47" s="147"/>
      <c r="G47" s="147"/>
      <c r="H47" s="147"/>
    </row>
    <row r="48" spans="1:10" s="64" customFormat="1" ht="19.5" customHeight="1" x14ac:dyDescent="0.15">
      <c r="A48" s="72" t="str">
        <f>IF(COUNTA(B48)&lt;1,"",COUNTA($B$16:$B$32)+COUNTA($B$41:B48))</f>
        <v/>
      </c>
      <c r="B48" s="18"/>
      <c r="C48" s="18"/>
      <c r="D48" s="73" t="str">
        <f>IF(C48="","",VLOOKUP(C48,健保等級単価一覧表!G6:J55,4))</f>
        <v/>
      </c>
      <c r="E48" s="73" t="str">
        <f>IF(C48="","",VLOOKUP(C48,健保等級単価一覧表!G6:J55,3))</f>
        <v/>
      </c>
      <c r="F48" s="147"/>
      <c r="G48" s="147"/>
      <c r="H48" s="147"/>
    </row>
    <row r="49" spans="1:10" s="64" customFormat="1" ht="19.5" customHeight="1" x14ac:dyDescent="0.15">
      <c r="A49" s="72" t="str">
        <f>IF(COUNTA(B49)&lt;1,"",COUNTA($B$16:$B$32)+COUNTA($B$41:B49))</f>
        <v/>
      </c>
      <c r="B49" s="18"/>
      <c r="C49" s="18"/>
      <c r="D49" s="73" t="str">
        <f>IF(C49="","",VLOOKUP(C49,健保等級単価一覧表!G7:J56,4))</f>
        <v/>
      </c>
      <c r="E49" s="73" t="str">
        <f>IF(C49="","",VLOOKUP(C49,健保等級単価一覧表!G7:J56,3))</f>
        <v/>
      </c>
      <c r="F49" s="147"/>
      <c r="G49" s="147"/>
      <c r="H49" s="147"/>
    </row>
    <row r="50" spans="1:10" s="64" customFormat="1" ht="19.5" customHeight="1" x14ac:dyDescent="0.15">
      <c r="A50" s="72" t="str">
        <f>IF(COUNTA(B50)&lt;1,"",COUNTA($B$16:$B$32)+COUNTA($B$41:B50))</f>
        <v/>
      </c>
      <c r="B50" s="18"/>
      <c r="C50" s="18"/>
      <c r="D50" s="73" t="str">
        <f>IF(C50="","",VLOOKUP(C50,健保等級単価一覧表!G8:J57,4))</f>
        <v/>
      </c>
      <c r="E50" s="73" t="str">
        <f>IF(C50="","",VLOOKUP(C50,健保等級単価一覧表!G8:J57,3))</f>
        <v/>
      </c>
      <c r="F50" s="147"/>
      <c r="G50" s="147"/>
      <c r="H50" s="147"/>
    </row>
    <row r="51" spans="1:10" ht="19.5" customHeight="1" x14ac:dyDescent="0.15"/>
    <row r="52" spans="1:10" ht="14.25" x14ac:dyDescent="0.15">
      <c r="B52" s="102" t="s">
        <v>24</v>
      </c>
      <c r="C52" s="104"/>
      <c r="D52" s="104"/>
      <c r="E52" s="104"/>
      <c r="F52" s="104"/>
      <c r="G52" s="104"/>
      <c r="H52" s="104"/>
    </row>
    <row r="53" spans="1:10" ht="14.25" x14ac:dyDescent="0.15">
      <c r="B53" s="102" t="s">
        <v>25</v>
      </c>
      <c r="C53" s="104"/>
      <c r="D53" s="104"/>
      <c r="E53" s="104"/>
      <c r="F53" s="104"/>
      <c r="G53" s="104"/>
      <c r="H53" s="104"/>
    </row>
    <row r="54" spans="1:10" ht="19.5" customHeight="1" x14ac:dyDescent="0.15"/>
    <row r="55" spans="1:10" ht="19.5" customHeight="1" x14ac:dyDescent="0.15">
      <c r="B55" s="100" t="s">
        <v>26</v>
      </c>
      <c r="C55" s="104"/>
      <c r="D55" s="104"/>
      <c r="E55" s="104"/>
      <c r="F55" s="104"/>
      <c r="G55" s="104"/>
      <c r="H55" s="104"/>
    </row>
    <row r="56" spans="1:10" ht="9.75" customHeight="1" x14ac:dyDescent="0.15">
      <c r="B56" s="102"/>
      <c r="C56" s="104"/>
      <c r="D56" s="104"/>
      <c r="E56" s="104"/>
      <c r="F56" s="104"/>
      <c r="G56" s="104"/>
      <c r="H56" s="104"/>
    </row>
    <row r="57" spans="1:10" ht="19.5" customHeight="1" thickBot="1" x14ac:dyDescent="0.2">
      <c r="B57" s="101" t="s">
        <v>14</v>
      </c>
      <c r="C57" s="101" t="s">
        <v>243</v>
      </c>
      <c r="D57" s="101" t="s">
        <v>244</v>
      </c>
      <c r="E57" s="101" t="s">
        <v>245</v>
      </c>
      <c r="F57" s="161" t="s">
        <v>17</v>
      </c>
      <c r="G57" s="161"/>
      <c r="H57" s="161"/>
    </row>
    <row r="58" spans="1:10" ht="19.5" customHeight="1" thickTop="1" x14ac:dyDescent="0.15">
      <c r="A58" s="72" t="str">
        <f>IF(COUNTA(B58)&lt;1,"",COUNTA($B$16:$B$32)+COUNTA($B$41:$B$50)+COUNTA($B$58:B58))</f>
        <v/>
      </c>
      <c r="B58" s="18"/>
      <c r="C58" s="18"/>
      <c r="D58" s="18"/>
      <c r="E58" s="73" t="str">
        <f t="shared" ref="E58:E67" si="0">IF(D58="","",INT(C58/D58))</f>
        <v/>
      </c>
      <c r="F58" s="162"/>
      <c r="G58" s="162"/>
      <c r="H58" s="162"/>
      <c r="J58" s="49" t="s">
        <v>27</v>
      </c>
    </row>
    <row r="59" spans="1:10" ht="19.5" customHeight="1" x14ac:dyDescent="0.15">
      <c r="A59" s="72" t="str">
        <f>IF(COUNTA(B59)&lt;1,"",COUNTA($B$16:$B$32)+COUNTA($B$41:$B$50)+COUNTA($B$58:B59))</f>
        <v/>
      </c>
      <c r="B59" s="18"/>
      <c r="C59" s="18"/>
      <c r="D59" s="18"/>
      <c r="E59" s="73" t="str">
        <f t="shared" si="0"/>
        <v/>
      </c>
      <c r="F59" s="147"/>
      <c r="G59" s="147"/>
      <c r="H59" s="147"/>
    </row>
    <row r="60" spans="1:10" ht="19.5" customHeight="1" x14ac:dyDescent="0.15">
      <c r="A60" s="72" t="str">
        <f>IF(COUNTA(B60)&lt;1,"",COUNTA($B$16:$B$32)+COUNTA($B$41:$B$50)+COUNTA($B$58:B60))</f>
        <v/>
      </c>
      <c r="B60" s="18"/>
      <c r="C60" s="18"/>
      <c r="D60" s="18"/>
      <c r="E60" s="73" t="str">
        <f t="shared" si="0"/>
        <v/>
      </c>
      <c r="F60" s="147"/>
      <c r="G60" s="147"/>
      <c r="H60" s="147"/>
    </row>
    <row r="61" spans="1:10" ht="19.5" customHeight="1" x14ac:dyDescent="0.15">
      <c r="A61" s="72" t="str">
        <f>IF(COUNTA(B61)&lt;1,"",COUNTA($B$16:$B$32)+COUNTA($B$41:$B$50)+COUNTA($B$58:B61))</f>
        <v/>
      </c>
      <c r="B61" s="18"/>
      <c r="C61" s="18"/>
      <c r="D61" s="18"/>
      <c r="E61" s="73" t="str">
        <f t="shared" si="0"/>
        <v/>
      </c>
      <c r="F61" s="147"/>
      <c r="G61" s="147"/>
      <c r="H61" s="147"/>
    </row>
    <row r="62" spans="1:10" ht="19.5" customHeight="1" x14ac:dyDescent="0.15">
      <c r="A62" s="72" t="str">
        <f>IF(COUNTA(B62)&lt;1,"",COUNTA($B$16:$B$32)+COUNTA($B$41:$B$50)+COUNTA($B$58:B62))</f>
        <v/>
      </c>
      <c r="B62" s="18"/>
      <c r="C62" s="18"/>
      <c r="D62" s="18"/>
      <c r="E62" s="73" t="str">
        <f t="shared" si="0"/>
        <v/>
      </c>
      <c r="F62" s="147"/>
      <c r="G62" s="147"/>
      <c r="H62" s="147"/>
    </row>
    <row r="63" spans="1:10" ht="19.5" customHeight="1" x14ac:dyDescent="0.15">
      <c r="A63" s="72" t="str">
        <f>IF(COUNTA(B63)&lt;1,"",COUNTA($B$16:$B$32)+COUNTA($B$41:$B$50)+COUNTA($B$58:B63))</f>
        <v/>
      </c>
      <c r="B63" s="18"/>
      <c r="C63" s="18"/>
      <c r="D63" s="18"/>
      <c r="E63" s="73" t="str">
        <f t="shared" si="0"/>
        <v/>
      </c>
      <c r="F63" s="147"/>
      <c r="G63" s="147"/>
      <c r="H63" s="147"/>
    </row>
    <row r="64" spans="1:10" ht="19.5" customHeight="1" x14ac:dyDescent="0.15">
      <c r="A64" s="72" t="str">
        <f>IF(COUNTA(B64)&lt;1,"",COUNTA($B$16:$B$32)+COUNTA($B$41:$B$50)+COUNTA($B$58:B64))</f>
        <v/>
      </c>
      <c r="B64" s="18"/>
      <c r="C64" s="18"/>
      <c r="D64" s="18"/>
      <c r="E64" s="73" t="str">
        <f t="shared" si="0"/>
        <v/>
      </c>
      <c r="F64" s="147"/>
      <c r="G64" s="147"/>
      <c r="H64" s="147"/>
    </row>
    <row r="65" spans="1:8" ht="19.5" customHeight="1" x14ac:dyDescent="0.15">
      <c r="A65" s="72" t="str">
        <f>IF(COUNTA(B65)&lt;1,"",COUNTA($B$16:$B$32)+COUNTA($B$41:$B$50)+COUNTA($B$58:B65))</f>
        <v/>
      </c>
      <c r="B65" s="18"/>
      <c r="C65" s="18"/>
      <c r="D65" s="18"/>
      <c r="E65" s="73" t="str">
        <f t="shared" si="0"/>
        <v/>
      </c>
      <c r="F65" s="147"/>
      <c r="G65" s="147"/>
      <c r="H65" s="147"/>
    </row>
    <row r="66" spans="1:8" ht="19.5" customHeight="1" x14ac:dyDescent="0.15">
      <c r="A66" s="72" t="str">
        <f>IF(COUNTA(B66)&lt;1,"",COUNTA($B$16:$B$32)+COUNTA($B$41:$B$50)+COUNTA($B$58:B66))</f>
        <v/>
      </c>
      <c r="B66" s="18"/>
      <c r="C66" s="18"/>
      <c r="D66" s="18"/>
      <c r="E66" s="73" t="str">
        <f t="shared" si="0"/>
        <v/>
      </c>
      <c r="F66" s="147"/>
      <c r="G66" s="147"/>
      <c r="H66" s="147"/>
    </row>
    <row r="67" spans="1:8" ht="19.5" customHeight="1" x14ac:dyDescent="0.15">
      <c r="A67" s="72" t="str">
        <f>IF(COUNTA(B67)&lt;1,"",COUNTA($B$16:$B$32)+COUNTA($B$41:$B$50)+COUNTA($B$58:B67))</f>
        <v/>
      </c>
      <c r="B67" s="18"/>
      <c r="C67" s="18"/>
      <c r="D67" s="18"/>
      <c r="E67" s="73" t="str">
        <f t="shared" si="0"/>
        <v/>
      </c>
      <c r="F67" s="147"/>
      <c r="G67" s="147"/>
      <c r="H67" s="147"/>
    </row>
    <row r="69" spans="1:8" ht="14.25" x14ac:dyDescent="0.15">
      <c r="B69" s="146" t="s">
        <v>28</v>
      </c>
      <c r="C69" s="146"/>
      <c r="D69" s="146"/>
      <c r="E69" s="146"/>
      <c r="F69" s="146"/>
      <c r="G69" s="146"/>
      <c r="H69" s="146"/>
    </row>
    <row r="70" spans="1:8" ht="14.25" x14ac:dyDescent="0.15">
      <c r="B70" s="102" t="s">
        <v>29</v>
      </c>
      <c r="C70" s="102"/>
      <c r="D70" s="102"/>
      <c r="E70" s="102"/>
      <c r="F70" s="102"/>
      <c r="G70" s="102"/>
      <c r="H70" s="102"/>
    </row>
    <row r="71" spans="1:8" ht="19.5" customHeight="1" x14ac:dyDescent="0.15">
      <c r="B71" s="102" t="s">
        <v>30</v>
      </c>
      <c r="C71" s="102"/>
      <c r="D71" s="102"/>
      <c r="E71" s="102"/>
      <c r="F71" s="102"/>
      <c r="G71" s="102"/>
      <c r="H71" s="102"/>
    </row>
    <row r="72" spans="1:8" ht="19.5" customHeight="1" x14ac:dyDescent="0.15">
      <c r="A72" s="66"/>
      <c r="B72" s="102" t="s">
        <v>251</v>
      </c>
      <c r="C72" s="102"/>
      <c r="D72" s="102"/>
      <c r="E72" s="102"/>
      <c r="F72" s="102"/>
      <c r="G72" s="102"/>
      <c r="H72" s="102"/>
    </row>
    <row r="73" spans="1:8" ht="14.25" x14ac:dyDescent="0.15">
      <c r="A73" s="66"/>
      <c r="B73" s="102" t="s">
        <v>204</v>
      </c>
      <c r="C73" s="102"/>
      <c r="D73" s="102"/>
      <c r="E73" s="102"/>
      <c r="F73" s="102"/>
      <c r="G73" s="102"/>
      <c r="H73" s="102"/>
    </row>
    <row r="74" spans="1:8" ht="14.25" x14ac:dyDescent="0.15">
      <c r="A74" s="66"/>
      <c r="B74" s="102"/>
      <c r="C74" s="102"/>
      <c r="D74" s="102"/>
      <c r="E74" s="102"/>
      <c r="F74" s="102"/>
      <c r="G74" s="102"/>
      <c r="H74" s="102"/>
    </row>
    <row r="75" spans="1:8" ht="14.25" x14ac:dyDescent="0.15">
      <c r="A75" s="66"/>
      <c r="B75" s="102" t="s">
        <v>31</v>
      </c>
      <c r="C75" s="102"/>
      <c r="D75" s="102"/>
      <c r="E75" s="102"/>
      <c r="F75" s="102"/>
      <c r="G75" s="102"/>
      <c r="H75" s="102"/>
    </row>
    <row r="76" spans="1:8" ht="14.25" x14ac:dyDescent="0.15">
      <c r="A76" s="66"/>
      <c r="B76" s="65"/>
      <c r="C76" s="65"/>
      <c r="D76" s="65"/>
      <c r="E76" s="65"/>
      <c r="F76" s="65"/>
      <c r="G76" s="65"/>
      <c r="H76" s="65"/>
    </row>
    <row r="77" spans="1:8" ht="17.25" x14ac:dyDescent="0.15">
      <c r="B77" s="67"/>
      <c r="C77" s="67"/>
      <c r="D77" s="67"/>
      <c r="E77" s="67"/>
      <c r="F77" s="67"/>
      <c r="G77" s="67"/>
      <c r="H77" s="67"/>
    </row>
    <row r="78" spans="1:8" ht="17.25" x14ac:dyDescent="0.2">
      <c r="B78" s="67"/>
      <c r="C78" s="68"/>
      <c r="D78" s="68"/>
      <c r="E78" s="68"/>
      <c r="F78" s="50"/>
      <c r="G78" s="50"/>
      <c r="H78" s="67"/>
    </row>
    <row r="79" spans="1:8" ht="32.25" customHeight="1" x14ac:dyDescent="0.15">
      <c r="C79" s="66"/>
      <c r="D79" s="66"/>
    </row>
    <row r="80" spans="1:8" s="69" customFormat="1" ht="3" customHeight="1" x14ac:dyDescent="0.15">
      <c r="C80" s="70"/>
      <c r="D80" s="70"/>
    </row>
    <row r="81" spans="2:2" ht="32.25" customHeight="1" x14ac:dyDescent="0.15"/>
    <row r="82" spans="2:2" s="69" customFormat="1" ht="3" customHeight="1" x14ac:dyDescent="0.15"/>
    <row r="83" spans="2:2" ht="32.25" customHeight="1" x14ac:dyDescent="0.15"/>
    <row r="85" spans="2:2" ht="17.25" x14ac:dyDescent="0.15">
      <c r="B85" s="71"/>
    </row>
  </sheetData>
  <sheetProtection password="DC56" sheet="1" objects="1" scenarios="1" formatCells="0" insertRows="0"/>
  <mergeCells count="47">
    <mergeCell ref="F57:H57"/>
    <mergeCell ref="F58:H58"/>
    <mergeCell ref="F32:H32"/>
    <mergeCell ref="F31:H31"/>
    <mergeCell ref="B35:F35"/>
    <mergeCell ref="F40:H40"/>
    <mergeCell ref="F41:H41"/>
    <mergeCell ref="F42:H42"/>
    <mergeCell ref="F43:H43"/>
    <mergeCell ref="F44:H44"/>
    <mergeCell ref="F24:H24"/>
    <mergeCell ref="F28:H28"/>
    <mergeCell ref="F29:H29"/>
    <mergeCell ref="F30:H30"/>
    <mergeCell ref="F22:H22"/>
    <mergeCell ref="F23:H23"/>
    <mergeCell ref="F25:H25"/>
    <mergeCell ref="F26:H26"/>
    <mergeCell ref="F27:H27"/>
    <mergeCell ref="B4:H4"/>
    <mergeCell ref="G7:H7"/>
    <mergeCell ref="G8:H8"/>
    <mergeCell ref="G9:H9"/>
    <mergeCell ref="B11:H11"/>
    <mergeCell ref="F15:H15"/>
    <mergeCell ref="F20:H20"/>
    <mergeCell ref="F21:H21"/>
    <mergeCell ref="F16:H16"/>
    <mergeCell ref="F17:H17"/>
    <mergeCell ref="F18:H18"/>
    <mergeCell ref="F19:H19"/>
    <mergeCell ref="B69:H69"/>
    <mergeCell ref="F45:H45"/>
    <mergeCell ref="F46:H46"/>
    <mergeCell ref="F61:H61"/>
    <mergeCell ref="F59:H59"/>
    <mergeCell ref="F60:H60"/>
    <mergeCell ref="F64:H64"/>
    <mergeCell ref="F65:H65"/>
    <mergeCell ref="F66:H66"/>
    <mergeCell ref="F67:H67"/>
    <mergeCell ref="F47:H47"/>
    <mergeCell ref="F48:H48"/>
    <mergeCell ref="F49:H49"/>
    <mergeCell ref="F62:H62"/>
    <mergeCell ref="F63:H63"/>
    <mergeCell ref="F50:H50"/>
  </mergeCells>
  <phoneticPr fontId="3"/>
  <conditionalFormatting sqref="G7:H9 B16:D32 F16:F19 F41:F43 F58:F60 F64:F67 F30:F32 B41:C50 F45:F50 B58:D67">
    <cfRule type="cellIs" dxfId="38" priority="12" operator="equal">
      <formula>""</formula>
    </cfRule>
  </conditionalFormatting>
  <conditionalFormatting sqref="F61">
    <cfRule type="cellIs" dxfId="37" priority="10" operator="equal">
      <formula>""</formula>
    </cfRule>
  </conditionalFormatting>
  <conditionalFormatting sqref="F24 F28:F29">
    <cfRule type="cellIs" dxfId="36" priority="9" operator="equal">
      <formula>""</formula>
    </cfRule>
  </conditionalFormatting>
  <conditionalFormatting sqref="F44">
    <cfRule type="cellIs" dxfId="35" priority="8" operator="equal">
      <formula>""</formula>
    </cfRule>
  </conditionalFormatting>
  <conditionalFormatting sqref="F62:F63">
    <cfRule type="cellIs" dxfId="34" priority="6" operator="equal">
      <formula>""</formula>
    </cfRule>
  </conditionalFormatting>
  <conditionalFormatting sqref="F22:F23">
    <cfRule type="cellIs" dxfId="33" priority="5" operator="equal">
      <formula>""</formula>
    </cfRule>
  </conditionalFormatting>
  <conditionalFormatting sqref="F25">
    <cfRule type="cellIs" dxfId="32" priority="4" operator="equal">
      <formula>""</formula>
    </cfRule>
  </conditionalFormatting>
  <conditionalFormatting sqref="F26">
    <cfRule type="cellIs" dxfId="31" priority="3" operator="equal">
      <formula>""</formula>
    </cfRule>
  </conditionalFormatting>
  <conditionalFormatting sqref="F27">
    <cfRule type="cellIs" dxfId="30" priority="2" operator="equal">
      <formula>""</formula>
    </cfRule>
  </conditionalFormatting>
  <conditionalFormatting sqref="F20:F21">
    <cfRule type="cellIs" dxfId="29" priority="1" operator="equal">
      <formula>""</formula>
    </cfRule>
  </conditionalFormatting>
  <dataValidations count="1">
    <dataValidation type="whole" imeMode="off" operator="greaterThanOrEqual" allowBlank="1" showInputMessage="1" showErrorMessage="1" sqref="C16:D32 C41:C50 C58:D67">
      <formula1>0</formula1>
    </dataValidation>
  </dataValidations>
  <printOptions horizontalCentered="1" verticalCentered="1"/>
  <pageMargins left="0.31496062992125984" right="0.31496062992125984" top="0" bottom="0" header="0.31496062992125984" footer="0.31496062992125984"/>
  <pageSetup paperSize="9" scale="6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67"/>
  <sheetViews>
    <sheetView view="pageBreakPreview" zoomScale="85" zoomScaleNormal="85" zoomScaleSheetLayoutView="85" workbookViewId="0">
      <pane ySplit="7" topLeftCell="A194" activePane="bottomLeft" state="frozen"/>
      <selection pane="bottomLeft" activeCell="J1" sqref="J1:J1048576"/>
    </sheetView>
  </sheetViews>
  <sheetFormatPr defaultRowHeight="13.5" x14ac:dyDescent="0.15"/>
  <cols>
    <col min="1" max="1" width="3.5" style="77" customWidth="1"/>
    <col min="2" max="2" width="3.125" style="77" bestFit="1" customWidth="1"/>
    <col min="3" max="3" width="10.75" style="77" customWidth="1"/>
    <col min="4" max="4" width="22.125" style="77" customWidth="1"/>
    <col min="5" max="5" width="15.25" style="77" hidden="1" customWidth="1"/>
    <col min="6" max="6" width="24.5" style="84" customWidth="1"/>
    <col min="7" max="7" width="12.875" style="84" customWidth="1"/>
    <col min="8" max="8" width="11.625" style="77" customWidth="1"/>
    <col min="9" max="9" width="12.875" style="85" customWidth="1"/>
    <col min="10" max="10" width="12.875" style="77" customWidth="1"/>
    <col min="11" max="16384" width="9" style="77"/>
  </cols>
  <sheetData>
    <row r="1" spans="2:10" s="22" customFormat="1" ht="72" customHeight="1" x14ac:dyDescent="0.15">
      <c r="F1" s="32"/>
      <c r="G1" s="32"/>
      <c r="I1" s="23"/>
    </row>
    <row r="4" spans="2:10" s="24" customFormat="1" ht="33.75" customHeight="1" x14ac:dyDescent="0.15">
      <c r="B4" s="75" t="s">
        <v>201</v>
      </c>
      <c r="C4" s="116"/>
      <c r="D4" s="116"/>
      <c r="E4" s="116"/>
      <c r="F4" s="48"/>
      <c r="I4" s="25"/>
      <c r="J4" s="25"/>
    </row>
    <row r="5" spans="2:10" s="24" customFormat="1" ht="18.75" customHeight="1" x14ac:dyDescent="0.15">
      <c r="I5" s="25"/>
      <c r="J5" s="25"/>
    </row>
    <row r="6" spans="2:10" s="24" customFormat="1" x14ac:dyDescent="0.15">
      <c r="H6" s="33"/>
      <c r="I6" s="94" t="s">
        <v>241</v>
      </c>
      <c r="J6" s="47">
        <f>SUMIF(I:I,I8,J:J)</f>
        <v>0</v>
      </c>
    </row>
    <row r="7" spans="2:10" s="24" customFormat="1" ht="27" x14ac:dyDescent="0.15">
      <c r="B7" s="33"/>
      <c r="C7" s="91" t="s">
        <v>233</v>
      </c>
      <c r="D7" s="91" t="s">
        <v>238</v>
      </c>
      <c r="E7" s="92" t="s">
        <v>0</v>
      </c>
      <c r="F7" s="91" t="s">
        <v>232</v>
      </c>
      <c r="G7" s="91" t="s">
        <v>231</v>
      </c>
      <c r="H7" s="91" t="s">
        <v>234</v>
      </c>
      <c r="I7" s="93" t="s">
        <v>235</v>
      </c>
      <c r="J7" s="93" t="s">
        <v>240</v>
      </c>
    </row>
    <row r="8" spans="2:10" ht="13.5" customHeight="1" x14ac:dyDescent="0.15">
      <c r="B8" s="165" t="s">
        <v>214</v>
      </c>
      <c r="C8" s="86" t="str">
        <f>IF(COUNTIF('（別添2）支出計画書'!H16:H30,"●"),'（別添2）支出計画書'!C15,"")</f>
        <v/>
      </c>
      <c r="D8" s="76"/>
      <c r="E8" s="76"/>
      <c r="F8" s="76"/>
      <c r="G8" s="76"/>
      <c r="H8" s="76"/>
      <c r="I8" s="117" t="s">
        <v>250</v>
      </c>
      <c r="J8" s="90">
        <f>SUM(J9:J33)</f>
        <v>0</v>
      </c>
    </row>
    <row r="9" spans="2:10" x14ac:dyDescent="0.15">
      <c r="B9" s="165"/>
      <c r="C9" s="78"/>
      <c r="D9" s="11" t="s">
        <v>239</v>
      </c>
      <c r="E9" s="11"/>
      <c r="F9" s="17"/>
      <c r="G9" s="11"/>
      <c r="H9" s="128" t="str">
        <f>IFERROR(VLOOKUP(G9,'（別添2-1）人件費単価計算書'!$B$16:$H$76,4,FALSE),"")</f>
        <v/>
      </c>
      <c r="I9" s="11"/>
      <c r="J9" s="128" t="str">
        <f>IFERROR(H9*I9,"")</f>
        <v/>
      </c>
    </row>
    <row r="10" spans="2:10" x14ac:dyDescent="0.15">
      <c r="B10" s="165"/>
      <c r="C10" s="78"/>
      <c r="D10" s="12"/>
      <c r="E10" s="129"/>
      <c r="F10" s="15"/>
      <c r="G10" s="12"/>
      <c r="H10" s="130" t="str">
        <f>IFERROR(VLOOKUP(G10,'（別添2-1）人件費単価計算書'!$B$16:$H$76,4,FALSE),"")</f>
        <v/>
      </c>
      <c r="I10" s="12"/>
      <c r="J10" s="130" t="str">
        <f t="shared" ref="J10:J33" si="0">IFERROR(H10*I10,"")</f>
        <v/>
      </c>
    </row>
    <row r="11" spans="2:10" x14ac:dyDescent="0.15">
      <c r="B11" s="165"/>
      <c r="C11" s="78"/>
      <c r="D11" s="12"/>
      <c r="E11" s="129"/>
      <c r="F11" s="15"/>
      <c r="G11" s="12"/>
      <c r="H11" s="130" t="str">
        <f>IFERROR(VLOOKUP(G11,'（別添2-1）人件費単価計算書'!$B$16:$H$76,4,FALSE),"")</f>
        <v/>
      </c>
      <c r="I11" s="12"/>
      <c r="J11" s="130" t="str">
        <f t="shared" si="0"/>
        <v/>
      </c>
    </row>
    <row r="12" spans="2:10" x14ac:dyDescent="0.15">
      <c r="B12" s="165"/>
      <c r="C12" s="78"/>
      <c r="D12" s="12"/>
      <c r="E12" s="129"/>
      <c r="F12" s="15"/>
      <c r="G12" s="12"/>
      <c r="H12" s="130" t="str">
        <f>IFERROR(VLOOKUP(G12,'（別添2-1）人件費単価計算書'!$B$16:$H$76,4,FALSE),"")</f>
        <v/>
      </c>
      <c r="I12" s="12"/>
      <c r="J12" s="130" t="str">
        <f t="shared" si="0"/>
        <v/>
      </c>
    </row>
    <row r="13" spans="2:10" x14ac:dyDescent="0.15">
      <c r="B13" s="165"/>
      <c r="C13" s="78"/>
      <c r="D13" s="12"/>
      <c r="E13" s="129"/>
      <c r="F13" s="15"/>
      <c r="G13" s="12"/>
      <c r="H13" s="130" t="str">
        <f>IFERROR(VLOOKUP(G13,'（別添2-1）人件費単価計算書'!$B$16:$H$76,4,FALSE),"")</f>
        <v/>
      </c>
      <c r="I13" s="12"/>
      <c r="J13" s="130" t="str">
        <f t="shared" si="0"/>
        <v/>
      </c>
    </row>
    <row r="14" spans="2:10" x14ac:dyDescent="0.15">
      <c r="B14" s="165"/>
      <c r="C14" s="78"/>
      <c r="D14" s="12"/>
      <c r="E14" s="129"/>
      <c r="F14" s="15"/>
      <c r="G14" s="12"/>
      <c r="H14" s="130" t="str">
        <f>IFERROR(VLOOKUP(G14,'（別添2-1）人件費単価計算書'!$B$16:$H$76,4,FALSE),"")</f>
        <v/>
      </c>
      <c r="I14" s="12"/>
      <c r="J14" s="130" t="str">
        <f t="shared" si="0"/>
        <v/>
      </c>
    </row>
    <row r="15" spans="2:10" x14ac:dyDescent="0.15">
      <c r="B15" s="165"/>
      <c r="C15" s="78"/>
      <c r="D15" s="12"/>
      <c r="E15" s="129"/>
      <c r="F15" s="15"/>
      <c r="G15" s="12"/>
      <c r="H15" s="130" t="str">
        <f>IFERROR(VLOOKUP(G15,'（別添2-1）人件費単価計算書'!$B$16:$H$76,4,FALSE),"")</f>
        <v/>
      </c>
      <c r="I15" s="12"/>
      <c r="J15" s="130" t="str">
        <f t="shared" si="0"/>
        <v/>
      </c>
    </row>
    <row r="16" spans="2:10" x14ac:dyDescent="0.15">
      <c r="B16" s="165"/>
      <c r="C16" s="78"/>
      <c r="D16" s="12"/>
      <c r="E16" s="129"/>
      <c r="F16" s="15"/>
      <c r="G16" s="12"/>
      <c r="H16" s="130" t="str">
        <f>IFERROR(VLOOKUP(G16,'（別添2-1）人件費単価計算書'!$B$16:$H$76,4,FALSE),"")</f>
        <v/>
      </c>
      <c r="I16" s="12"/>
      <c r="J16" s="130" t="str">
        <f t="shared" si="0"/>
        <v/>
      </c>
    </row>
    <row r="17" spans="2:10" x14ac:dyDescent="0.15">
      <c r="B17" s="165"/>
      <c r="C17" s="78"/>
      <c r="D17" s="12"/>
      <c r="E17" s="129"/>
      <c r="F17" s="15"/>
      <c r="G17" s="12"/>
      <c r="H17" s="130" t="str">
        <f>IFERROR(VLOOKUP(G17,'（別添2-1）人件費単価計算書'!$B$16:$H$76,4,FALSE),"")</f>
        <v/>
      </c>
      <c r="I17" s="12"/>
      <c r="J17" s="130" t="str">
        <f t="shared" si="0"/>
        <v/>
      </c>
    </row>
    <row r="18" spans="2:10" x14ac:dyDescent="0.15">
      <c r="B18" s="165"/>
      <c r="C18" s="78"/>
      <c r="D18" s="12"/>
      <c r="E18" s="129"/>
      <c r="F18" s="15"/>
      <c r="G18" s="12"/>
      <c r="H18" s="130" t="str">
        <f>IFERROR(VLOOKUP(G18,'（別添2-1）人件費単価計算書'!$B$16:$H$76,4,FALSE),"")</f>
        <v/>
      </c>
      <c r="I18" s="12"/>
      <c r="J18" s="130" t="str">
        <f t="shared" si="0"/>
        <v/>
      </c>
    </row>
    <row r="19" spans="2:10" x14ac:dyDescent="0.15">
      <c r="B19" s="165"/>
      <c r="C19" s="78"/>
      <c r="D19" s="12"/>
      <c r="E19" s="129"/>
      <c r="F19" s="15"/>
      <c r="G19" s="12"/>
      <c r="H19" s="130" t="str">
        <f>IFERROR(VLOOKUP(G19,'（別添2-1）人件費単価計算書'!$B$16:$H$76,4,FALSE),"")</f>
        <v/>
      </c>
      <c r="I19" s="12"/>
      <c r="J19" s="130" t="str">
        <f t="shared" si="0"/>
        <v/>
      </c>
    </row>
    <row r="20" spans="2:10" x14ac:dyDescent="0.15">
      <c r="B20" s="165"/>
      <c r="C20" s="78"/>
      <c r="D20" s="12"/>
      <c r="E20" s="129"/>
      <c r="F20" s="15"/>
      <c r="G20" s="12"/>
      <c r="H20" s="130" t="str">
        <f>IFERROR(VLOOKUP(G20,'（別添2-1）人件費単価計算書'!$B$16:$H$76,4,FALSE),"")</f>
        <v/>
      </c>
      <c r="I20" s="12"/>
      <c r="J20" s="130" t="str">
        <f t="shared" si="0"/>
        <v/>
      </c>
    </row>
    <row r="21" spans="2:10" x14ac:dyDescent="0.15">
      <c r="B21" s="165"/>
      <c r="C21" s="78"/>
      <c r="D21" s="12"/>
      <c r="E21" s="129"/>
      <c r="F21" s="15"/>
      <c r="G21" s="12"/>
      <c r="H21" s="130" t="str">
        <f>IFERROR(VLOOKUP(G21,'（別添2-1）人件費単価計算書'!$B$16:$H$76,4,FALSE),"")</f>
        <v/>
      </c>
      <c r="I21" s="12"/>
      <c r="J21" s="130" t="str">
        <f t="shared" si="0"/>
        <v/>
      </c>
    </row>
    <row r="22" spans="2:10" x14ac:dyDescent="0.15">
      <c r="B22" s="165"/>
      <c r="C22" s="78"/>
      <c r="D22" s="12"/>
      <c r="E22" s="129"/>
      <c r="F22" s="15"/>
      <c r="G22" s="12"/>
      <c r="H22" s="130" t="str">
        <f>IFERROR(VLOOKUP(G22,'（別添2-1）人件費単価計算書'!$B$16:$H$76,4,FALSE),"")</f>
        <v/>
      </c>
      <c r="I22" s="12"/>
      <c r="J22" s="130" t="str">
        <f t="shared" si="0"/>
        <v/>
      </c>
    </row>
    <row r="23" spans="2:10" x14ac:dyDescent="0.15">
      <c r="B23" s="165"/>
      <c r="C23" s="78"/>
      <c r="D23" s="12"/>
      <c r="E23" s="129"/>
      <c r="F23" s="15"/>
      <c r="G23" s="12"/>
      <c r="H23" s="130" t="str">
        <f>IFERROR(VLOOKUP(G23,'（別添2-1）人件費単価計算書'!$B$16:$H$76,4,FALSE),"")</f>
        <v/>
      </c>
      <c r="I23" s="12"/>
      <c r="J23" s="130" t="str">
        <f t="shared" si="0"/>
        <v/>
      </c>
    </row>
    <row r="24" spans="2:10" x14ac:dyDescent="0.15">
      <c r="B24" s="165"/>
      <c r="C24" s="78"/>
      <c r="D24" s="12"/>
      <c r="E24" s="129"/>
      <c r="F24" s="15"/>
      <c r="G24" s="12"/>
      <c r="H24" s="130" t="str">
        <f>IFERROR(VLOOKUP(G24,'（別添2-1）人件費単価計算書'!$B$16:$H$76,4,FALSE),"")</f>
        <v/>
      </c>
      <c r="I24" s="12"/>
      <c r="J24" s="130" t="str">
        <f t="shared" si="0"/>
        <v/>
      </c>
    </row>
    <row r="25" spans="2:10" x14ac:dyDescent="0.15">
      <c r="B25" s="165"/>
      <c r="C25" s="78"/>
      <c r="D25" s="12"/>
      <c r="E25" s="129"/>
      <c r="F25" s="15"/>
      <c r="G25" s="12"/>
      <c r="H25" s="130" t="str">
        <f>IFERROR(VLOOKUP(G25,'（別添2-1）人件費単価計算書'!$B$16:$H$76,4,FALSE),"")</f>
        <v/>
      </c>
      <c r="I25" s="12"/>
      <c r="J25" s="130" t="str">
        <f t="shared" si="0"/>
        <v/>
      </c>
    </row>
    <row r="26" spans="2:10" x14ac:dyDescent="0.15">
      <c r="B26" s="165"/>
      <c r="C26" s="78"/>
      <c r="D26" s="12"/>
      <c r="E26" s="129"/>
      <c r="F26" s="15"/>
      <c r="G26" s="12"/>
      <c r="H26" s="130" t="str">
        <f>IFERROR(VLOOKUP(G26,'（別添2-1）人件費単価計算書'!$B$16:$H$76,4,FALSE),"")</f>
        <v/>
      </c>
      <c r="I26" s="12"/>
      <c r="J26" s="130" t="str">
        <f t="shared" si="0"/>
        <v/>
      </c>
    </row>
    <row r="27" spans="2:10" x14ac:dyDescent="0.15">
      <c r="B27" s="165"/>
      <c r="C27" s="78"/>
      <c r="D27" s="12"/>
      <c r="E27" s="129"/>
      <c r="F27" s="15"/>
      <c r="G27" s="12"/>
      <c r="H27" s="130" t="str">
        <f>IFERROR(VLOOKUP(G27,'（別添2-1）人件費単価計算書'!$B$16:$H$76,4,FALSE),"")</f>
        <v/>
      </c>
      <c r="I27" s="12"/>
      <c r="J27" s="130" t="str">
        <f t="shared" si="0"/>
        <v/>
      </c>
    </row>
    <row r="28" spans="2:10" x14ac:dyDescent="0.15">
      <c r="B28" s="165"/>
      <c r="C28" s="78"/>
      <c r="D28" s="12"/>
      <c r="E28" s="129"/>
      <c r="F28" s="15"/>
      <c r="G28" s="12"/>
      <c r="H28" s="130" t="str">
        <f>IFERROR(VLOOKUP(G28,'（別添2-1）人件費単価計算書'!$B$16:$H$76,4,FALSE),"")</f>
        <v/>
      </c>
      <c r="I28" s="12"/>
      <c r="J28" s="130" t="str">
        <f t="shared" si="0"/>
        <v/>
      </c>
    </row>
    <row r="29" spans="2:10" x14ac:dyDescent="0.15">
      <c r="B29" s="165"/>
      <c r="C29" s="78"/>
      <c r="D29" s="12"/>
      <c r="E29" s="129"/>
      <c r="F29" s="15"/>
      <c r="G29" s="12"/>
      <c r="H29" s="130" t="str">
        <f>IFERROR(VLOOKUP(G29,'（別添2-1）人件費単価計算書'!$B$16:$H$76,4,FALSE),"")</f>
        <v/>
      </c>
      <c r="I29" s="12"/>
      <c r="J29" s="130" t="str">
        <f t="shared" si="0"/>
        <v/>
      </c>
    </row>
    <row r="30" spans="2:10" x14ac:dyDescent="0.15">
      <c r="B30" s="165"/>
      <c r="C30" s="78"/>
      <c r="D30" s="12"/>
      <c r="E30" s="129"/>
      <c r="F30" s="15"/>
      <c r="G30" s="12"/>
      <c r="H30" s="130" t="str">
        <f>IFERROR(VLOOKUP(G30,'（別添2-1）人件費単価計算書'!$B$16:$H$76,4,FALSE),"")</f>
        <v/>
      </c>
      <c r="I30" s="12"/>
      <c r="J30" s="130" t="str">
        <f t="shared" si="0"/>
        <v/>
      </c>
    </row>
    <row r="31" spans="2:10" x14ac:dyDescent="0.15">
      <c r="B31" s="165"/>
      <c r="C31" s="78"/>
      <c r="D31" s="12"/>
      <c r="E31" s="129"/>
      <c r="F31" s="15"/>
      <c r="G31" s="12"/>
      <c r="H31" s="130" t="str">
        <f>IFERROR(VLOOKUP(G31,'（別添2-1）人件費単価計算書'!$B$16:$H$76,4,FALSE),"")</f>
        <v/>
      </c>
      <c r="I31" s="12"/>
      <c r="J31" s="130" t="str">
        <f t="shared" si="0"/>
        <v/>
      </c>
    </row>
    <row r="32" spans="2:10" x14ac:dyDescent="0.15">
      <c r="B32" s="165"/>
      <c r="C32" s="78"/>
      <c r="D32" s="12"/>
      <c r="E32" s="129"/>
      <c r="F32" s="15"/>
      <c r="G32" s="12"/>
      <c r="H32" s="130" t="str">
        <f>IFERROR(VLOOKUP(G32,'（別添2-1）人件費単価計算書'!$B$16:$H$76,4,FALSE),"")</f>
        <v/>
      </c>
      <c r="I32" s="12"/>
      <c r="J32" s="130" t="str">
        <f t="shared" si="0"/>
        <v/>
      </c>
    </row>
    <row r="33" spans="2:10" x14ac:dyDescent="0.15">
      <c r="B33" s="165"/>
      <c r="C33" s="80"/>
      <c r="D33" s="13"/>
      <c r="E33" s="131"/>
      <c r="F33" s="16"/>
      <c r="G33" s="13"/>
      <c r="H33" s="132" t="str">
        <f>IFERROR(VLOOKUP(G33,'（別添2-1）人件費単価計算書'!$B$16:$H$76,4,FALSE),"")</f>
        <v/>
      </c>
      <c r="I33" s="13"/>
      <c r="J33" s="132" t="str">
        <f t="shared" si="0"/>
        <v/>
      </c>
    </row>
    <row r="34" spans="2:10" x14ac:dyDescent="0.15">
      <c r="B34" s="165" t="s">
        <v>223</v>
      </c>
      <c r="C34" s="86" t="str">
        <f>IF(COUNTIF('（別添2）支出計画書'!H32:H46,"●"),'（別添2）支出計画書'!C31,"")</f>
        <v/>
      </c>
      <c r="D34" s="82"/>
      <c r="E34" s="82"/>
      <c r="F34" s="83"/>
      <c r="G34" s="82"/>
      <c r="H34" s="82"/>
      <c r="I34" s="117" t="s">
        <v>250</v>
      </c>
      <c r="J34" s="47">
        <f>SUM(J35:J59)</f>
        <v>0</v>
      </c>
    </row>
    <row r="35" spans="2:10" x14ac:dyDescent="0.15">
      <c r="B35" s="165"/>
      <c r="C35" s="78"/>
      <c r="D35" s="11"/>
      <c r="E35" s="11"/>
      <c r="F35" s="17"/>
      <c r="G35" s="11"/>
      <c r="H35" s="128" t="str">
        <f>IFERROR(VLOOKUP(G35,'（別添2-1）人件費単価計算書'!$B$16:$H$76,4,FALSE),"")</f>
        <v/>
      </c>
      <c r="I35" s="11"/>
      <c r="J35" s="128" t="str">
        <f>IFERROR(H35*I35,"")</f>
        <v/>
      </c>
    </row>
    <row r="36" spans="2:10" x14ac:dyDescent="0.15">
      <c r="B36" s="165"/>
      <c r="C36" s="78"/>
      <c r="D36" s="12"/>
      <c r="E36" s="129"/>
      <c r="F36" s="15"/>
      <c r="G36" s="12"/>
      <c r="H36" s="130" t="str">
        <f>IFERROR(VLOOKUP(G36,'（別添2-1）人件費単価計算書'!$B$16:$H$76,4,FALSE),"")</f>
        <v/>
      </c>
      <c r="I36" s="12"/>
      <c r="J36" s="130" t="str">
        <f t="shared" ref="J36:J59" si="1">IFERROR(H36*I36,"")</f>
        <v/>
      </c>
    </row>
    <row r="37" spans="2:10" x14ac:dyDescent="0.15">
      <c r="B37" s="165"/>
      <c r="C37" s="78"/>
      <c r="D37" s="12"/>
      <c r="E37" s="129"/>
      <c r="F37" s="15"/>
      <c r="G37" s="12"/>
      <c r="H37" s="130" t="str">
        <f>IFERROR(VLOOKUP(G37,'（別添2-1）人件費単価計算書'!$B$16:$H$76,4,FALSE),"")</f>
        <v/>
      </c>
      <c r="I37" s="12"/>
      <c r="J37" s="130" t="str">
        <f t="shared" si="1"/>
        <v/>
      </c>
    </row>
    <row r="38" spans="2:10" x14ac:dyDescent="0.15">
      <c r="B38" s="165"/>
      <c r="C38" s="78"/>
      <c r="D38" s="12"/>
      <c r="E38" s="129"/>
      <c r="F38" s="15"/>
      <c r="G38" s="12"/>
      <c r="H38" s="130" t="str">
        <f>IFERROR(VLOOKUP(G38,'（別添2-1）人件費単価計算書'!$B$16:$H$76,4,FALSE),"")</f>
        <v/>
      </c>
      <c r="I38" s="12"/>
      <c r="J38" s="130" t="str">
        <f t="shared" si="1"/>
        <v/>
      </c>
    </row>
    <row r="39" spans="2:10" x14ac:dyDescent="0.15">
      <c r="B39" s="165"/>
      <c r="C39" s="78"/>
      <c r="D39" s="12"/>
      <c r="E39" s="129"/>
      <c r="F39" s="15"/>
      <c r="G39" s="12"/>
      <c r="H39" s="130" t="str">
        <f>IFERROR(VLOOKUP(G39,'（別添2-1）人件費単価計算書'!$B$16:$H$76,4,FALSE),"")</f>
        <v/>
      </c>
      <c r="I39" s="12"/>
      <c r="J39" s="130" t="str">
        <f t="shared" si="1"/>
        <v/>
      </c>
    </row>
    <row r="40" spans="2:10" x14ac:dyDescent="0.15">
      <c r="B40" s="165"/>
      <c r="C40" s="78"/>
      <c r="D40" s="12"/>
      <c r="E40" s="129"/>
      <c r="F40" s="15"/>
      <c r="G40" s="12"/>
      <c r="H40" s="130" t="str">
        <f>IFERROR(VLOOKUP(G40,'（別添2-1）人件費単価計算書'!$B$16:$H$76,4,FALSE),"")</f>
        <v/>
      </c>
      <c r="I40" s="12"/>
      <c r="J40" s="130" t="str">
        <f t="shared" si="1"/>
        <v/>
      </c>
    </row>
    <row r="41" spans="2:10" x14ac:dyDescent="0.15">
      <c r="B41" s="165"/>
      <c r="C41" s="78"/>
      <c r="D41" s="12"/>
      <c r="E41" s="129"/>
      <c r="F41" s="15"/>
      <c r="G41" s="12"/>
      <c r="H41" s="130" t="str">
        <f>IFERROR(VLOOKUP(G41,'（別添2-1）人件費単価計算書'!$B$16:$H$76,4,FALSE),"")</f>
        <v/>
      </c>
      <c r="I41" s="12"/>
      <c r="J41" s="130" t="str">
        <f t="shared" si="1"/>
        <v/>
      </c>
    </row>
    <row r="42" spans="2:10" x14ac:dyDescent="0.15">
      <c r="B42" s="165"/>
      <c r="C42" s="78"/>
      <c r="D42" s="12"/>
      <c r="E42" s="129"/>
      <c r="F42" s="15"/>
      <c r="G42" s="12"/>
      <c r="H42" s="130" t="str">
        <f>IFERROR(VLOOKUP(G42,'（別添2-1）人件費単価計算書'!$B$16:$H$76,4,FALSE),"")</f>
        <v/>
      </c>
      <c r="I42" s="12"/>
      <c r="J42" s="130" t="str">
        <f t="shared" si="1"/>
        <v/>
      </c>
    </row>
    <row r="43" spans="2:10" x14ac:dyDescent="0.15">
      <c r="B43" s="165"/>
      <c r="C43" s="78"/>
      <c r="D43" s="12"/>
      <c r="E43" s="129"/>
      <c r="F43" s="15"/>
      <c r="G43" s="12"/>
      <c r="H43" s="130" t="str">
        <f>IFERROR(VLOOKUP(G43,'（別添2-1）人件費単価計算書'!$B$16:$H$76,4,FALSE),"")</f>
        <v/>
      </c>
      <c r="I43" s="12"/>
      <c r="J43" s="130" t="str">
        <f t="shared" si="1"/>
        <v/>
      </c>
    </row>
    <row r="44" spans="2:10" x14ac:dyDescent="0.15">
      <c r="B44" s="165"/>
      <c r="C44" s="78"/>
      <c r="D44" s="12"/>
      <c r="E44" s="129"/>
      <c r="F44" s="15"/>
      <c r="G44" s="12"/>
      <c r="H44" s="130" t="str">
        <f>IFERROR(VLOOKUP(G44,'（別添2-1）人件費単価計算書'!$B$16:$H$76,4,FALSE),"")</f>
        <v/>
      </c>
      <c r="I44" s="12"/>
      <c r="J44" s="130" t="str">
        <f t="shared" si="1"/>
        <v/>
      </c>
    </row>
    <row r="45" spans="2:10" x14ac:dyDescent="0.15">
      <c r="B45" s="165"/>
      <c r="C45" s="78"/>
      <c r="D45" s="12"/>
      <c r="E45" s="129"/>
      <c r="F45" s="15"/>
      <c r="G45" s="12"/>
      <c r="H45" s="130" t="str">
        <f>IFERROR(VLOOKUP(G45,'（別添2-1）人件費単価計算書'!$B$16:$H$76,4,FALSE),"")</f>
        <v/>
      </c>
      <c r="I45" s="12"/>
      <c r="J45" s="130" t="str">
        <f t="shared" si="1"/>
        <v/>
      </c>
    </row>
    <row r="46" spans="2:10" x14ac:dyDescent="0.15">
      <c r="B46" s="165"/>
      <c r="C46" s="78"/>
      <c r="D46" s="12"/>
      <c r="E46" s="129"/>
      <c r="F46" s="15"/>
      <c r="G46" s="12"/>
      <c r="H46" s="130" t="str">
        <f>IFERROR(VLOOKUP(G46,'（別添2-1）人件費単価計算書'!$B$16:$H$76,4,FALSE),"")</f>
        <v/>
      </c>
      <c r="I46" s="12"/>
      <c r="J46" s="130" t="str">
        <f t="shared" si="1"/>
        <v/>
      </c>
    </row>
    <row r="47" spans="2:10" x14ac:dyDescent="0.15">
      <c r="B47" s="165"/>
      <c r="C47" s="78"/>
      <c r="D47" s="12"/>
      <c r="E47" s="129"/>
      <c r="F47" s="15"/>
      <c r="G47" s="12"/>
      <c r="H47" s="130" t="str">
        <f>IFERROR(VLOOKUP(G47,'（別添2-1）人件費単価計算書'!$B$16:$H$76,4,FALSE),"")</f>
        <v/>
      </c>
      <c r="I47" s="12"/>
      <c r="J47" s="130" t="str">
        <f t="shared" si="1"/>
        <v/>
      </c>
    </row>
    <row r="48" spans="2:10" x14ac:dyDescent="0.15">
      <c r="B48" s="165"/>
      <c r="C48" s="78"/>
      <c r="D48" s="12"/>
      <c r="E48" s="129"/>
      <c r="F48" s="15"/>
      <c r="G48" s="12"/>
      <c r="H48" s="130" t="str">
        <f>IFERROR(VLOOKUP(G48,'（別添2-1）人件費単価計算書'!$B$16:$H$76,4,FALSE),"")</f>
        <v/>
      </c>
      <c r="I48" s="12"/>
      <c r="J48" s="130" t="str">
        <f t="shared" si="1"/>
        <v/>
      </c>
    </row>
    <row r="49" spans="2:10" x14ac:dyDescent="0.15">
      <c r="B49" s="165"/>
      <c r="C49" s="78"/>
      <c r="D49" s="12"/>
      <c r="E49" s="129"/>
      <c r="F49" s="15"/>
      <c r="G49" s="12"/>
      <c r="H49" s="130" t="str">
        <f>IFERROR(VLOOKUP(G49,'（別添2-1）人件費単価計算書'!$B$16:$H$76,4,FALSE),"")</f>
        <v/>
      </c>
      <c r="I49" s="12"/>
      <c r="J49" s="130" t="str">
        <f t="shared" si="1"/>
        <v/>
      </c>
    </row>
    <row r="50" spans="2:10" x14ac:dyDescent="0.15">
      <c r="B50" s="165"/>
      <c r="C50" s="78"/>
      <c r="D50" s="12"/>
      <c r="E50" s="129"/>
      <c r="F50" s="15"/>
      <c r="G50" s="12"/>
      <c r="H50" s="130" t="str">
        <f>IFERROR(VLOOKUP(G50,'（別添2-1）人件費単価計算書'!$B$16:$H$76,4,FALSE),"")</f>
        <v/>
      </c>
      <c r="I50" s="12"/>
      <c r="J50" s="130" t="str">
        <f t="shared" si="1"/>
        <v/>
      </c>
    </row>
    <row r="51" spans="2:10" x14ac:dyDescent="0.15">
      <c r="B51" s="165"/>
      <c r="C51" s="78"/>
      <c r="D51" s="12"/>
      <c r="E51" s="129"/>
      <c r="F51" s="15"/>
      <c r="G51" s="12"/>
      <c r="H51" s="130" t="str">
        <f>IFERROR(VLOOKUP(G51,'（別添2-1）人件費単価計算書'!$B$16:$H$76,4,FALSE),"")</f>
        <v/>
      </c>
      <c r="I51" s="12"/>
      <c r="J51" s="130" t="str">
        <f t="shared" si="1"/>
        <v/>
      </c>
    </row>
    <row r="52" spans="2:10" x14ac:dyDescent="0.15">
      <c r="B52" s="165"/>
      <c r="C52" s="78"/>
      <c r="D52" s="12"/>
      <c r="E52" s="129"/>
      <c r="F52" s="15"/>
      <c r="G52" s="12"/>
      <c r="H52" s="130" t="str">
        <f>IFERROR(VLOOKUP(G52,'（別添2-1）人件費単価計算書'!$B$16:$H$76,4,FALSE),"")</f>
        <v/>
      </c>
      <c r="I52" s="12"/>
      <c r="J52" s="130" t="str">
        <f t="shared" si="1"/>
        <v/>
      </c>
    </row>
    <row r="53" spans="2:10" x14ac:dyDescent="0.15">
      <c r="B53" s="165"/>
      <c r="C53" s="78"/>
      <c r="D53" s="12"/>
      <c r="E53" s="129"/>
      <c r="F53" s="15"/>
      <c r="G53" s="12"/>
      <c r="H53" s="130" t="str">
        <f>IFERROR(VLOOKUP(G53,'（別添2-1）人件費単価計算書'!$B$16:$H$76,4,FALSE),"")</f>
        <v/>
      </c>
      <c r="I53" s="12"/>
      <c r="J53" s="130" t="str">
        <f t="shared" si="1"/>
        <v/>
      </c>
    </row>
    <row r="54" spans="2:10" x14ac:dyDescent="0.15">
      <c r="B54" s="165"/>
      <c r="C54" s="78"/>
      <c r="D54" s="12"/>
      <c r="E54" s="129"/>
      <c r="F54" s="15"/>
      <c r="G54" s="12"/>
      <c r="H54" s="130" t="str">
        <f>IFERROR(VLOOKUP(G54,'（別添2-1）人件費単価計算書'!$B$16:$H$76,4,FALSE),"")</f>
        <v/>
      </c>
      <c r="I54" s="12"/>
      <c r="J54" s="130" t="str">
        <f t="shared" si="1"/>
        <v/>
      </c>
    </row>
    <row r="55" spans="2:10" x14ac:dyDescent="0.15">
      <c r="B55" s="165"/>
      <c r="C55" s="78"/>
      <c r="D55" s="12"/>
      <c r="E55" s="129"/>
      <c r="F55" s="15"/>
      <c r="G55" s="12"/>
      <c r="H55" s="130" t="str">
        <f>IFERROR(VLOOKUP(G55,'（別添2-1）人件費単価計算書'!$B$16:$H$76,4,FALSE),"")</f>
        <v/>
      </c>
      <c r="I55" s="12"/>
      <c r="J55" s="130" t="str">
        <f t="shared" si="1"/>
        <v/>
      </c>
    </row>
    <row r="56" spans="2:10" x14ac:dyDescent="0.15">
      <c r="B56" s="165"/>
      <c r="C56" s="78"/>
      <c r="D56" s="12"/>
      <c r="E56" s="129"/>
      <c r="F56" s="15"/>
      <c r="G56" s="12"/>
      <c r="H56" s="130" t="str">
        <f>IFERROR(VLOOKUP(G56,'（別添2-1）人件費単価計算書'!$B$16:$H$76,4,FALSE),"")</f>
        <v/>
      </c>
      <c r="I56" s="12"/>
      <c r="J56" s="130" t="str">
        <f t="shared" si="1"/>
        <v/>
      </c>
    </row>
    <row r="57" spans="2:10" x14ac:dyDescent="0.15">
      <c r="B57" s="165"/>
      <c r="C57" s="78"/>
      <c r="D57" s="12"/>
      <c r="E57" s="129"/>
      <c r="F57" s="15"/>
      <c r="G57" s="12"/>
      <c r="H57" s="130" t="str">
        <f>IFERROR(VLOOKUP(G57,'（別添2-1）人件費単価計算書'!$B$16:$H$76,4,FALSE),"")</f>
        <v/>
      </c>
      <c r="I57" s="12"/>
      <c r="J57" s="130" t="str">
        <f t="shared" si="1"/>
        <v/>
      </c>
    </row>
    <row r="58" spans="2:10" x14ac:dyDescent="0.15">
      <c r="B58" s="165"/>
      <c r="C58" s="78"/>
      <c r="D58" s="12"/>
      <c r="E58" s="129"/>
      <c r="F58" s="15"/>
      <c r="G58" s="12"/>
      <c r="H58" s="130" t="str">
        <f>IFERROR(VLOOKUP(G58,'（別添2-1）人件費単価計算書'!$B$16:$H$76,4,FALSE),"")</f>
        <v/>
      </c>
      <c r="I58" s="12"/>
      <c r="J58" s="130" t="str">
        <f t="shared" si="1"/>
        <v/>
      </c>
    </row>
    <row r="59" spans="2:10" x14ac:dyDescent="0.15">
      <c r="B59" s="165"/>
      <c r="C59" s="80"/>
      <c r="D59" s="13"/>
      <c r="E59" s="131"/>
      <c r="F59" s="16"/>
      <c r="G59" s="13"/>
      <c r="H59" s="132" t="str">
        <f>IFERROR(VLOOKUP(G59,'（別添2-1）人件費単価計算書'!$B$16:$H$76,4,FALSE),"")</f>
        <v/>
      </c>
      <c r="I59" s="13"/>
      <c r="J59" s="132" t="str">
        <f t="shared" si="1"/>
        <v/>
      </c>
    </row>
    <row r="60" spans="2:10" x14ac:dyDescent="0.15">
      <c r="B60" s="165" t="s">
        <v>222</v>
      </c>
      <c r="C60" s="86" t="str">
        <f>IF(COUNTIF('（別添2）支出計画書'!H48:H62,"●"),'（別添2）支出計画書'!C47,"")</f>
        <v/>
      </c>
      <c r="D60" s="82"/>
      <c r="E60" s="82"/>
      <c r="F60" s="83"/>
      <c r="G60" s="82"/>
      <c r="H60" s="82"/>
      <c r="I60" s="117" t="s">
        <v>250</v>
      </c>
      <c r="J60" s="47">
        <f>SUM(J61:J85)</f>
        <v>0</v>
      </c>
    </row>
    <row r="61" spans="2:10" x14ac:dyDescent="0.15">
      <c r="B61" s="165"/>
      <c r="C61" s="78"/>
      <c r="D61" s="8"/>
      <c r="E61" s="8"/>
      <c r="F61" s="17"/>
      <c r="G61" s="11"/>
      <c r="H61" s="128" t="str">
        <f>IFERROR(VLOOKUP(G61,'（別添2-1）人件費単価計算書'!$B$16:$H$76,4,FALSE),"")</f>
        <v/>
      </c>
      <c r="I61" s="11"/>
      <c r="J61" s="128" t="str">
        <f>IFERROR(H61*I61,"")</f>
        <v/>
      </c>
    </row>
    <row r="62" spans="2:10" x14ac:dyDescent="0.15">
      <c r="B62" s="165"/>
      <c r="C62" s="78"/>
      <c r="D62" s="9"/>
      <c r="E62" s="129"/>
      <c r="F62" s="15"/>
      <c r="G62" s="12"/>
      <c r="H62" s="130" t="str">
        <f>IFERROR(VLOOKUP(G62,'（別添2-1）人件費単価計算書'!$B$16:$H$76,4,FALSE),"")</f>
        <v/>
      </c>
      <c r="I62" s="12"/>
      <c r="J62" s="130" t="str">
        <f t="shared" ref="J62:J85" si="2">IFERROR(H62*I62,"")</f>
        <v/>
      </c>
    </row>
    <row r="63" spans="2:10" x14ac:dyDescent="0.15">
      <c r="B63" s="165"/>
      <c r="C63" s="78"/>
      <c r="D63" s="9"/>
      <c r="E63" s="129"/>
      <c r="F63" s="15"/>
      <c r="G63" s="12"/>
      <c r="H63" s="130" t="str">
        <f>IFERROR(VLOOKUP(G63,'（別添2-1）人件費単価計算書'!$B$16:$H$76,4,FALSE),"")</f>
        <v/>
      </c>
      <c r="I63" s="12"/>
      <c r="J63" s="130" t="str">
        <f t="shared" si="2"/>
        <v/>
      </c>
    </row>
    <row r="64" spans="2:10" x14ac:dyDescent="0.15">
      <c r="B64" s="165"/>
      <c r="C64" s="78"/>
      <c r="D64" s="9"/>
      <c r="E64" s="129"/>
      <c r="F64" s="15"/>
      <c r="G64" s="12"/>
      <c r="H64" s="130" t="str">
        <f>IFERROR(VLOOKUP(G64,'（別添2-1）人件費単価計算書'!$B$16:$H$76,4,FALSE),"")</f>
        <v/>
      </c>
      <c r="I64" s="12"/>
      <c r="J64" s="130" t="str">
        <f t="shared" si="2"/>
        <v/>
      </c>
    </row>
    <row r="65" spans="2:10" x14ac:dyDescent="0.15">
      <c r="B65" s="165"/>
      <c r="C65" s="78"/>
      <c r="D65" s="9"/>
      <c r="E65" s="129"/>
      <c r="F65" s="15"/>
      <c r="G65" s="12"/>
      <c r="H65" s="130" t="str">
        <f>IFERROR(VLOOKUP(G65,'（別添2-1）人件費単価計算書'!$B$16:$H$76,4,FALSE),"")</f>
        <v/>
      </c>
      <c r="I65" s="12"/>
      <c r="J65" s="130" t="str">
        <f t="shared" si="2"/>
        <v/>
      </c>
    </row>
    <row r="66" spans="2:10" x14ac:dyDescent="0.15">
      <c r="B66" s="165"/>
      <c r="C66" s="78"/>
      <c r="D66" s="9"/>
      <c r="E66" s="129"/>
      <c r="F66" s="15"/>
      <c r="G66" s="12"/>
      <c r="H66" s="130" t="str">
        <f>IFERROR(VLOOKUP(G66,'（別添2-1）人件費単価計算書'!$B$16:$H$76,4,FALSE),"")</f>
        <v/>
      </c>
      <c r="I66" s="12"/>
      <c r="J66" s="130" t="str">
        <f t="shared" si="2"/>
        <v/>
      </c>
    </row>
    <row r="67" spans="2:10" x14ac:dyDescent="0.15">
      <c r="B67" s="165"/>
      <c r="C67" s="78"/>
      <c r="D67" s="9"/>
      <c r="E67" s="129"/>
      <c r="F67" s="15"/>
      <c r="G67" s="12"/>
      <c r="H67" s="130" t="str">
        <f>IFERROR(VLOOKUP(G67,'（別添2-1）人件費単価計算書'!$B$16:$H$76,4,FALSE),"")</f>
        <v/>
      </c>
      <c r="I67" s="12"/>
      <c r="J67" s="130" t="str">
        <f t="shared" si="2"/>
        <v/>
      </c>
    </row>
    <row r="68" spans="2:10" x14ac:dyDescent="0.15">
      <c r="B68" s="165"/>
      <c r="C68" s="78"/>
      <c r="D68" s="9"/>
      <c r="E68" s="129"/>
      <c r="F68" s="15"/>
      <c r="G68" s="12"/>
      <c r="H68" s="130" t="str">
        <f>IFERROR(VLOOKUP(G68,'（別添2-1）人件費単価計算書'!$B$16:$H$76,4,FALSE),"")</f>
        <v/>
      </c>
      <c r="I68" s="12"/>
      <c r="J68" s="130" t="str">
        <f t="shared" si="2"/>
        <v/>
      </c>
    </row>
    <row r="69" spans="2:10" x14ac:dyDescent="0.15">
      <c r="B69" s="165"/>
      <c r="C69" s="78"/>
      <c r="D69" s="9"/>
      <c r="E69" s="129"/>
      <c r="F69" s="15"/>
      <c r="G69" s="12"/>
      <c r="H69" s="130" t="str">
        <f>IFERROR(VLOOKUP(G69,'（別添2-1）人件費単価計算書'!$B$16:$H$76,4,FALSE),"")</f>
        <v/>
      </c>
      <c r="I69" s="12"/>
      <c r="J69" s="130" t="str">
        <f t="shared" si="2"/>
        <v/>
      </c>
    </row>
    <row r="70" spans="2:10" x14ac:dyDescent="0.15">
      <c r="B70" s="165"/>
      <c r="C70" s="78"/>
      <c r="D70" s="9"/>
      <c r="E70" s="129"/>
      <c r="F70" s="15"/>
      <c r="G70" s="12"/>
      <c r="H70" s="130" t="str">
        <f>IFERROR(VLOOKUP(G70,'（別添2-1）人件費単価計算書'!$B$16:$H$76,4,FALSE),"")</f>
        <v/>
      </c>
      <c r="I70" s="12"/>
      <c r="J70" s="130" t="str">
        <f t="shared" si="2"/>
        <v/>
      </c>
    </row>
    <row r="71" spans="2:10" x14ac:dyDescent="0.15">
      <c r="B71" s="165"/>
      <c r="C71" s="78"/>
      <c r="D71" s="9"/>
      <c r="E71" s="129"/>
      <c r="F71" s="15"/>
      <c r="G71" s="12"/>
      <c r="H71" s="130" t="str">
        <f>IFERROR(VLOOKUP(G71,'（別添2-1）人件費単価計算書'!$B$16:$H$76,4,FALSE),"")</f>
        <v/>
      </c>
      <c r="I71" s="12"/>
      <c r="J71" s="130" t="str">
        <f t="shared" si="2"/>
        <v/>
      </c>
    </row>
    <row r="72" spans="2:10" x14ac:dyDescent="0.15">
      <c r="B72" s="165"/>
      <c r="C72" s="78"/>
      <c r="D72" s="9"/>
      <c r="E72" s="129"/>
      <c r="F72" s="15"/>
      <c r="G72" s="12"/>
      <c r="H72" s="130" t="str">
        <f>IFERROR(VLOOKUP(G72,'（別添2-1）人件費単価計算書'!$B$16:$H$76,4,FALSE),"")</f>
        <v/>
      </c>
      <c r="I72" s="12"/>
      <c r="J72" s="130" t="str">
        <f t="shared" si="2"/>
        <v/>
      </c>
    </row>
    <row r="73" spans="2:10" x14ac:dyDescent="0.15">
      <c r="B73" s="165"/>
      <c r="C73" s="78"/>
      <c r="D73" s="9"/>
      <c r="E73" s="129"/>
      <c r="F73" s="15"/>
      <c r="G73" s="12"/>
      <c r="H73" s="130" t="str">
        <f>IFERROR(VLOOKUP(G73,'（別添2-1）人件費単価計算書'!$B$16:$H$76,4,FALSE),"")</f>
        <v/>
      </c>
      <c r="I73" s="12"/>
      <c r="J73" s="130" t="str">
        <f t="shared" si="2"/>
        <v/>
      </c>
    </row>
    <row r="74" spans="2:10" x14ac:dyDescent="0.15">
      <c r="B74" s="165"/>
      <c r="C74" s="78"/>
      <c r="D74" s="9"/>
      <c r="E74" s="129"/>
      <c r="F74" s="15"/>
      <c r="G74" s="12"/>
      <c r="H74" s="130" t="str">
        <f>IFERROR(VLOOKUP(G74,'（別添2-1）人件費単価計算書'!$B$16:$H$76,4,FALSE),"")</f>
        <v/>
      </c>
      <c r="I74" s="12"/>
      <c r="J74" s="130" t="str">
        <f t="shared" si="2"/>
        <v/>
      </c>
    </row>
    <row r="75" spans="2:10" x14ac:dyDescent="0.15">
      <c r="B75" s="165"/>
      <c r="C75" s="78"/>
      <c r="D75" s="9"/>
      <c r="E75" s="129"/>
      <c r="F75" s="15"/>
      <c r="G75" s="12"/>
      <c r="H75" s="130" t="str">
        <f>IFERROR(VLOOKUP(G75,'（別添2-1）人件費単価計算書'!$B$16:$H$76,4,FALSE),"")</f>
        <v/>
      </c>
      <c r="I75" s="12"/>
      <c r="J75" s="130" t="str">
        <f t="shared" si="2"/>
        <v/>
      </c>
    </row>
    <row r="76" spans="2:10" x14ac:dyDescent="0.15">
      <c r="B76" s="165"/>
      <c r="C76" s="78"/>
      <c r="D76" s="9"/>
      <c r="E76" s="129"/>
      <c r="F76" s="15"/>
      <c r="G76" s="12"/>
      <c r="H76" s="130" t="str">
        <f>IFERROR(VLOOKUP(G76,'（別添2-1）人件費単価計算書'!$B$16:$H$76,4,FALSE),"")</f>
        <v/>
      </c>
      <c r="I76" s="12"/>
      <c r="J76" s="130" t="str">
        <f t="shared" si="2"/>
        <v/>
      </c>
    </row>
    <row r="77" spans="2:10" x14ac:dyDescent="0.15">
      <c r="B77" s="165"/>
      <c r="C77" s="78"/>
      <c r="D77" s="9"/>
      <c r="E77" s="129"/>
      <c r="F77" s="15"/>
      <c r="G77" s="12"/>
      <c r="H77" s="130" t="str">
        <f>IFERROR(VLOOKUP(G77,'（別添2-1）人件費単価計算書'!$B$16:$H$76,4,FALSE),"")</f>
        <v/>
      </c>
      <c r="I77" s="12"/>
      <c r="J77" s="130" t="str">
        <f t="shared" si="2"/>
        <v/>
      </c>
    </row>
    <row r="78" spans="2:10" x14ac:dyDescent="0.15">
      <c r="B78" s="165"/>
      <c r="C78" s="78"/>
      <c r="D78" s="9"/>
      <c r="E78" s="129"/>
      <c r="F78" s="15"/>
      <c r="G78" s="12"/>
      <c r="H78" s="130" t="str">
        <f>IFERROR(VLOOKUP(G78,'（別添2-1）人件費単価計算書'!$B$16:$H$76,4,FALSE),"")</f>
        <v/>
      </c>
      <c r="I78" s="12"/>
      <c r="J78" s="130" t="str">
        <f t="shared" si="2"/>
        <v/>
      </c>
    </row>
    <row r="79" spans="2:10" x14ac:dyDescent="0.15">
      <c r="B79" s="165"/>
      <c r="C79" s="78"/>
      <c r="D79" s="9"/>
      <c r="E79" s="129"/>
      <c r="F79" s="15"/>
      <c r="G79" s="12"/>
      <c r="H79" s="130" t="str">
        <f>IFERROR(VLOOKUP(G79,'（別添2-1）人件費単価計算書'!$B$16:$H$76,4,FALSE),"")</f>
        <v/>
      </c>
      <c r="I79" s="12"/>
      <c r="J79" s="130" t="str">
        <f t="shared" si="2"/>
        <v/>
      </c>
    </row>
    <row r="80" spans="2:10" x14ac:dyDescent="0.15">
      <c r="B80" s="165"/>
      <c r="C80" s="78"/>
      <c r="D80" s="9"/>
      <c r="E80" s="129"/>
      <c r="F80" s="15"/>
      <c r="G80" s="12"/>
      <c r="H80" s="130" t="str">
        <f>IFERROR(VLOOKUP(G80,'（別添2-1）人件費単価計算書'!$B$16:$H$76,4,FALSE),"")</f>
        <v/>
      </c>
      <c r="I80" s="12"/>
      <c r="J80" s="130" t="str">
        <f t="shared" si="2"/>
        <v/>
      </c>
    </row>
    <row r="81" spans="2:10" x14ac:dyDescent="0.15">
      <c r="B81" s="165"/>
      <c r="C81" s="78"/>
      <c r="D81" s="9"/>
      <c r="E81" s="129"/>
      <c r="F81" s="15"/>
      <c r="G81" s="12"/>
      <c r="H81" s="130" t="str">
        <f>IFERROR(VLOOKUP(G81,'（別添2-1）人件費単価計算書'!$B$16:$H$76,4,FALSE),"")</f>
        <v/>
      </c>
      <c r="I81" s="12"/>
      <c r="J81" s="130" t="str">
        <f t="shared" si="2"/>
        <v/>
      </c>
    </row>
    <row r="82" spans="2:10" x14ac:dyDescent="0.15">
      <c r="B82" s="165"/>
      <c r="C82" s="78"/>
      <c r="D82" s="9"/>
      <c r="E82" s="129"/>
      <c r="F82" s="15"/>
      <c r="G82" s="12"/>
      <c r="H82" s="130" t="str">
        <f>IFERROR(VLOOKUP(G82,'（別添2-1）人件費単価計算書'!$B$16:$H$76,4,FALSE),"")</f>
        <v/>
      </c>
      <c r="I82" s="12"/>
      <c r="J82" s="130" t="str">
        <f t="shared" si="2"/>
        <v/>
      </c>
    </row>
    <row r="83" spans="2:10" x14ac:dyDescent="0.15">
      <c r="B83" s="165"/>
      <c r="C83" s="78"/>
      <c r="D83" s="9"/>
      <c r="E83" s="129"/>
      <c r="F83" s="15"/>
      <c r="G83" s="12"/>
      <c r="H83" s="130" t="str">
        <f>IFERROR(VLOOKUP(G83,'（別添2-1）人件費単価計算書'!$B$16:$H$76,4,FALSE),"")</f>
        <v/>
      </c>
      <c r="I83" s="12"/>
      <c r="J83" s="130" t="str">
        <f t="shared" si="2"/>
        <v/>
      </c>
    </row>
    <row r="84" spans="2:10" x14ac:dyDescent="0.15">
      <c r="B84" s="165"/>
      <c r="C84" s="78"/>
      <c r="D84" s="9"/>
      <c r="E84" s="129"/>
      <c r="F84" s="15"/>
      <c r="G84" s="12"/>
      <c r="H84" s="130" t="str">
        <f>IFERROR(VLOOKUP(G84,'（別添2-1）人件費単価計算書'!$B$16:$H$76,4,FALSE),"")</f>
        <v/>
      </c>
      <c r="I84" s="12"/>
      <c r="J84" s="130" t="str">
        <f t="shared" si="2"/>
        <v/>
      </c>
    </row>
    <row r="85" spans="2:10" x14ac:dyDescent="0.15">
      <c r="B85" s="165"/>
      <c r="C85" s="80"/>
      <c r="D85" s="10"/>
      <c r="E85" s="131"/>
      <c r="F85" s="16"/>
      <c r="G85" s="13"/>
      <c r="H85" s="132" t="str">
        <f>IFERROR(VLOOKUP(G85,'（別添2-1）人件費単価計算書'!$B$16:$H$76,4,FALSE),"")</f>
        <v/>
      </c>
      <c r="I85" s="13"/>
      <c r="J85" s="132" t="str">
        <f t="shared" si="2"/>
        <v/>
      </c>
    </row>
    <row r="86" spans="2:10" x14ac:dyDescent="0.15">
      <c r="B86" s="165" t="s">
        <v>221</v>
      </c>
      <c r="C86" s="86" t="str">
        <f>IF(COUNTIF('（別添2）支出計画書'!H64:H78,"●"),'（別添2）支出計画書'!C63,"")</f>
        <v/>
      </c>
      <c r="D86" s="82"/>
      <c r="E86" s="82"/>
      <c r="F86" s="83"/>
      <c r="G86" s="82"/>
      <c r="H86" s="82"/>
      <c r="I86" s="117" t="s">
        <v>250</v>
      </c>
      <c r="J86" s="47">
        <f>SUM(J87:J111)</f>
        <v>0</v>
      </c>
    </row>
    <row r="87" spans="2:10" x14ac:dyDescent="0.15">
      <c r="B87" s="165"/>
      <c r="C87" s="78"/>
      <c r="D87" s="8"/>
      <c r="E87" s="8"/>
      <c r="F87" s="17"/>
      <c r="G87" s="11"/>
      <c r="H87" s="87" t="str">
        <f>IFERROR(VLOOKUP(G87,'（別添2-1）人件費単価計算書'!$B$16:$H$76,4,FALSE),"")</f>
        <v/>
      </c>
      <c r="I87" s="11"/>
      <c r="J87" s="87" t="str">
        <f>IFERROR(H87*I87,"")</f>
        <v/>
      </c>
    </row>
    <row r="88" spans="2:10" x14ac:dyDescent="0.15">
      <c r="B88" s="165"/>
      <c r="C88" s="78"/>
      <c r="D88" s="9"/>
      <c r="E88" s="79"/>
      <c r="F88" s="15"/>
      <c r="G88" s="12"/>
      <c r="H88" s="88" t="str">
        <f>IFERROR(VLOOKUP(G88,'（別添2-1）人件費単価計算書'!$B$16:$H$76,4,FALSE),"")</f>
        <v/>
      </c>
      <c r="I88" s="12"/>
      <c r="J88" s="88" t="str">
        <f t="shared" ref="J88:J111" si="3">IFERROR(H88*I88,"")</f>
        <v/>
      </c>
    </row>
    <row r="89" spans="2:10" x14ac:dyDescent="0.15">
      <c r="B89" s="165"/>
      <c r="C89" s="78"/>
      <c r="D89" s="9"/>
      <c r="E89" s="79"/>
      <c r="F89" s="15"/>
      <c r="G89" s="12"/>
      <c r="H89" s="88" t="str">
        <f>IFERROR(VLOOKUP(G89,'（別添2-1）人件費単価計算書'!$B$16:$H$76,4,FALSE),"")</f>
        <v/>
      </c>
      <c r="I89" s="12"/>
      <c r="J89" s="88" t="str">
        <f t="shared" si="3"/>
        <v/>
      </c>
    </row>
    <row r="90" spans="2:10" x14ac:dyDescent="0.15">
      <c r="B90" s="165"/>
      <c r="C90" s="78"/>
      <c r="D90" s="9"/>
      <c r="E90" s="79"/>
      <c r="F90" s="15"/>
      <c r="G90" s="12"/>
      <c r="H90" s="88" t="str">
        <f>IFERROR(VLOOKUP(G90,'（別添2-1）人件費単価計算書'!$B$16:$H$76,4,FALSE),"")</f>
        <v/>
      </c>
      <c r="I90" s="12"/>
      <c r="J90" s="88" t="str">
        <f t="shared" si="3"/>
        <v/>
      </c>
    </row>
    <row r="91" spans="2:10" x14ac:dyDescent="0.15">
      <c r="B91" s="165"/>
      <c r="C91" s="78"/>
      <c r="D91" s="9"/>
      <c r="E91" s="79"/>
      <c r="F91" s="15"/>
      <c r="G91" s="12"/>
      <c r="H91" s="88" t="str">
        <f>IFERROR(VLOOKUP(G91,'（別添2-1）人件費単価計算書'!$B$16:$H$76,4,FALSE),"")</f>
        <v/>
      </c>
      <c r="I91" s="12"/>
      <c r="J91" s="88" t="str">
        <f t="shared" si="3"/>
        <v/>
      </c>
    </row>
    <row r="92" spans="2:10" x14ac:dyDescent="0.15">
      <c r="B92" s="165"/>
      <c r="C92" s="78"/>
      <c r="D92" s="9"/>
      <c r="E92" s="79"/>
      <c r="F92" s="15"/>
      <c r="G92" s="12"/>
      <c r="H92" s="88" t="str">
        <f>IFERROR(VLOOKUP(G92,'（別添2-1）人件費単価計算書'!$B$16:$H$76,4,FALSE),"")</f>
        <v/>
      </c>
      <c r="I92" s="12"/>
      <c r="J92" s="88" t="str">
        <f t="shared" si="3"/>
        <v/>
      </c>
    </row>
    <row r="93" spans="2:10" x14ac:dyDescent="0.15">
      <c r="B93" s="165"/>
      <c r="C93" s="78"/>
      <c r="D93" s="9"/>
      <c r="E93" s="79"/>
      <c r="F93" s="15"/>
      <c r="G93" s="12"/>
      <c r="H93" s="88" t="str">
        <f>IFERROR(VLOOKUP(G93,'（別添2-1）人件費単価計算書'!$B$16:$H$76,4,FALSE),"")</f>
        <v/>
      </c>
      <c r="I93" s="12"/>
      <c r="J93" s="88" t="str">
        <f t="shared" si="3"/>
        <v/>
      </c>
    </row>
    <row r="94" spans="2:10" x14ac:dyDescent="0.15">
      <c r="B94" s="165"/>
      <c r="C94" s="78"/>
      <c r="D94" s="9"/>
      <c r="E94" s="79"/>
      <c r="F94" s="15"/>
      <c r="G94" s="12"/>
      <c r="H94" s="88" t="str">
        <f>IFERROR(VLOOKUP(G94,'（別添2-1）人件費単価計算書'!$B$16:$H$76,4,FALSE),"")</f>
        <v/>
      </c>
      <c r="I94" s="12"/>
      <c r="J94" s="88" t="str">
        <f t="shared" si="3"/>
        <v/>
      </c>
    </row>
    <row r="95" spans="2:10" x14ac:dyDescent="0.15">
      <c r="B95" s="165"/>
      <c r="C95" s="78"/>
      <c r="D95" s="9"/>
      <c r="E95" s="79"/>
      <c r="F95" s="15"/>
      <c r="G95" s="12"/>
      <c r="H95" s="88" t="str">
        <f>IFERROR(VLOOKUP(G95,'（別添2-1）人件費単価計算書'!$B$16:$H$76,4,FALSE),"")</f>
        <v/>
      </c>
      <c r="I95" s="12"/>
      <c r="J95" s="88" t="str">
        <f t="shared" si="3"/>
        <v/>
      </c>
    </row>
    <row r="96" spans="2:10" x14ac:dyDescent="0.15">
      <c r="B96" s="165"/>
      <c r="C96" s="78"/>
      <c r="D96" s="9"/>
      <c r="E96" s="79"/>
      <c r="F96" s="15"/>
      <c r="G96" s="12"/>
      <c r="H96" s="88" t="str">
        <f>IFERROR(VLOOKUP(G96,'（別添2-1）人件費単価計算書'!$B$16:$H$76,4,FALSE),"")</f>
        <v/>
      </c>
      <c r="I96" s="12"/>
      <c r="J96" s="88" t="str">
        <f t="shared" si="3"/>
        <v/>
      </c>
    </row>
    <row r="97" spans="2:10" x14ac:dyDescent="0.15">
      <c r="B97" s="165"/>
      <c r="C97" s="78"/>
      <c r="D97" s="9"/>
      <c r="E97" s="79"/>
      <c r="F97" s="15"/>
      <c r="G97" s="12"/>
      <c r="H97" s="88" t="str">
        <f>IFERROR(VLOOKUP(G97,'（別添2-1）人件費単価計算書'!$B$16:$H$76,4,FALSE),"")</f>
        <v/>
      </c>
      <c r="I97" s="12"/>
      <c r="J97" s="88" t="str">
        <f t="shared" si="3"/>
        <v/>
      </c>
    </row>
    <row r="98" spans="2:10" x14ac:dyDescent="0.15">
      <c r="B98" s="165"/>
      <c r="C98" s="78"/>
      <c r="D98" s="9"/>
      <c r="E98" s="79"/>
      <c r="F98" s="15"/>
      <c r="G98" s="12"/>
      <c r="H98" s="88" t="str">
        <f>IFERROR(VLOOKUP(G98,'（別添2-1）人件費単価計算書'!$B$16:$H$76,4,FALSE),"")</f>
        <v/>
      </c>
      <c r="I98" s="12"/>
      <c r="J98" s="88" t="str">
        <f t="shared" si="3"/>
        <v/>
      </c>
    </row>
    <row r="99" spans="2:10" x14ac:dyDescent="0.15">
      <c r="B99" s="165"/>
      <c r="C99" s="78"/>
      <c r="D99" s="9"/>
      <c r="E99" s="79"/>
      <c r="F99" s="15"/>
      <c r="G99" s="12"/>
      <c r="H99" s="88" t="str">
        <f>IFERROR(VLOOKUP(G99,'（別添2-1）人件費単価計算書'!$B$16:$H$76,4,FALSE),"")</f>
        <v/>
      </c>
      <c r="I99" s="12"/>
      <c r="J99" s="88" t="str">
        <f t="shared" si="3"/>
        <v/>
      </c>
    </row>
    <row r="100" spans="2:10" x14ac:dyDescent="0.15">
      <c r="B100" s="165"/>
      <c r="C100" s="78"/>
      <c r="D100" s="9"/>
      <c r="E100" s="79"/>
      <c r="F100" s="15"/>
      <c r="G100" s="12"/>
      <c r="H100" s="88" t="str">
        <f>IFERROR(VLOOKUP(G100,'（別添2-1）人件費単価計算書'!$B$16:$H$76,4,FALSE),"")</f>
        <v/>
      </c>
      <c r="I100" s="12"/>
      <c r="J100" s="88" t="str">
        <f t="shared" si="3"/>
        <v/>
      </c>
    </row>
    <row r="101" spans="2:10" x14ac:dyDescent="0.15">
      <c r="B101" s="165"/>
      <c r="C101" s="78"/>
      <c r="D101" s="9"/>
      <c r="E101" s="79"/>
      <c r="F101" s="15"/>
      <c r="G101" s="12"/>
      <c r="H101" s="88" t="str">
        <f>IFERROR(VLOOKUP(G101,'（別添2-1）人件費単価計算書'!$B$16:$H$76,4,FALSE),"")</f>
        <v/>
      </c>
      <c r="I101" s="12"/>
      <c r="J101" s="88" t="str">
        <f t="shared" si="3"/>
        <v/>
      </c>
    </row>
    <row r="102" spans="2:10" x14ac:dyDescent="0.15">
      <c r="B102" s="165"/>
      <c r="C102" s="78"/>
      <c r="D102" s="9"/>
      <c r="E102" s="79"/>
      <c r="F102" s="15"/>
      <c r="G102" s="12"/>
      <c r="H102" s="88" t="str">
        <f>IFERROR(VLOOKUP(G102,'（別添2-1）人件費単価計算書'!$B$16:$H$76,4,FALSE),"")</f>
        <v/>
      </c>
      <c r="I102" s="12"/>
      <c r="J102" s="88" t="str">
        <f t="shared" si="3"/>
        <v/>
      </c>
    </row>
    <row r="103" spans="2:10" x14ac:dyDescent="0.15">
      <c r="B103" s="165"/>
      <c r="C103" s="78"/>
      <c r="D103" s="9"/>
      <c r="E103" s="79"/>
      <c r="F103" s="15"/>
      <c r="G103" s="12"/>
      <c r="H103" s="88" t="str">
        <f>IFERROR(VLOOKUP(G103,'（別添2-1）人件費単価計算書'!$B$16:$H$76,4,FALSE),"")</f>
        <v/>
      </c>
      <c r="I103" s="12"/>
      <c r="J103" s="88" t="str">
        <f t="shared" si="3"/>
        <v/>
      </c>
    </row>
    <row r="104" spans="2:10" x14ac:dyDescent="0.15">
      <c r="B104" s="165"/>
      <c r="C104" s="78"/>
      <c r="D104" s="9"/>
      <c r="E104" s="79"/>
      <c r="F104" s="15"/>
      <c r="G104" s="12"/>
      <c r="H104" s="88" t="str">
        <f>IFERROR(VLOOKUP(G104,'（別添2-1）人件費単価計算書'!$B$16:$H$76,4,FALSE),"")</f>
        <v/>
      </c>
      <c r="I104" s="12"/>
      <c r="J104" s="88" t="str">
        <f t="shared" si="3"/>
        <v/>
      </c>
    </row>
    <row r="105" spans="2:10" x14ac:dyDescent="0.15">
      <c r="B105" s="165"/>
      <c r="C105" s="78"/>
      <c r="D105" s="9"/>
      <c r="E105" s="79"/>
      <c r="F105" s="15"/>
      <c r="G105" s="12"/>
      <c r="H105" s="88" t="str">
        <f>IFERROR(VLOOKUP(G105,'（別添2-1）人件費単価計算書'!$B$16:$H$76,4,FALSE),"")</f>
        <v/>
      </c>
      <c r="I105" s="12"/>
      <c r="J105" s="88" t="str">
        <f t="shared" si="3"/>
        <v/>
      </c>
    </row>
    <row r="106" spans="2:10" x14ac:dyDescent="0.15">
      <c r="B106" s="165"/>
      <c r="C106" s="78"/>
      <c r="D106" s="9"/>
      <c r="E106" s="79"/>
      <c r="F106" s="15"/>
      <c r="G106" s="12"/>
      <c r="H106" s="88" t="str">
        <f>IFERROR(VLOOKUP(G106,'（別添2-1）人件費単価計算書'!$B$16:$H$76,4,FALSE),"")</f>
        <v/>
      </c>
      <c r="I106" s="12"/>
      <c r="J106" s="88" t="str">
        <f t="shared" si="3"/>
        <v/>
      </c>
    </row>
    <row r="107" spans="2:10" x14ac:dyDescent="0.15">
      <c r="B107" s="165"/>
      <c r="C107" s="78"/>
      <c r="D107" s="9"/>
      <c r="E107" s="79"/>
      <c r="F107" s="15"/>
      <c r="G107" s="12"/>
      <c r="H107" s="88" t="str">
        <f>IFERROR(VLOOKUP(G107,'（別添2-1）人件費単価計算書'!$B$16:$H$76,4,FALSE),"")</f>
        <v/>
      </c>
      <c r="I107" s="12"/>
      <c r="J107" s="88" t="str">
        <f t="shared" si="3"/>
        <v/>
      </c>
    </row>
    <row r="108" spans="2:10" x14ac:dyDescent="0.15">
      <c r="B108" s="165"/>
      <c r="C108" s="78"/>
      <c r="D108" s="9"/>
      <c r="E108" s="79"/>
      <c r="F108" s="15"/>
      <c r="G108" s="12"/>
      <c r="H108" s="88" t="str">
        <f>IFERROR(VLOOKUP(G108,'（別添2-1）人件費単価計算書'!$B$16:$H$76,4,FALSE),"")</f>
        <v/>
      </c>
      <c r="I108" s="12"/>
      <c r="J108" s="88" t="str">
        <f t="shared" si="3"/>
        <v/>
      </c>
    </row>
    <row r="109" spans="2:10" x14ac:dyDescent="0.15">
      <c r="B109" s="165"/>
      <c r="C109" s="78"/>
      <c r="D109" s="9"/>
      <c r="E109" s="79"/>
      <c r="F109" s="15"/>
      <c r="G109" s="12"/>
      <c r="H109" s="88" t="str">
        <f>IFERROR(VLOOKUP(G109,'（別添2-1）人件費単価計算書'!$B$16:$H$76,4,FALSE),"")</f>
        <v/>
      </c>
      <c r="I109" s="12"/>
      <c r="J109" s="88" t="str">
        <f t="shared" si="3"/>
        <v/>
      </c>
    </row>
    <row r="110" spans="2:10" x14ac:dyDescent="0.15">
      <c r="B110" s="165"/>
      <c r="C110" s="78"/>
      <c r="D110" s="9"/>
      <c r="E110" s="79"/>
      <c r="F110" s="15"/>
      <c r="G110" s="12"/>
      <c r="H110" s="88" t="str">
        <f>IFERROR(VLOOKUP(G110,'（別添2-1）人件費単価計算書'!$B$16:$H$76,4,FALSE),"")</f>
        <v/>
      </c>
      <c r="I110" s="12"/>
      <c r="J110" s="88" t="str">
        <f t="shared" si="3"/>
        <v/>
      </c>
    </row>
    <row r="111" spans="2:10" x14ac:dyDescent="0.15">
      <c r="B111" s="165"/>
      <c r="C111" s="80"/>
      <c r="D111" s="10"/>
      <c r="E111" s="81"/>
      <c r="F111" s="16"/>
      <c r="G111" s="13"/>
      <c r="H111" s="89" t="str">
        <f>IFERROR(VLOOKUP(G111,'（別添2-1）人件費単価計算書'!$B$16:$H$76,4,FALSE),"")</f>
        <v/>
      </c>
      <c r="I111" s="13"/>
      <c r="J111" s="89" t="str">
        <f t="shared" si="3"/>
        <v/>
      </c>
    </row>
    <row r="112" spans="2:10" x14ac:dyDescent="0.15">
      <c r="B112" s="165" t="s">
        <v>220</v>
      </c>
      <c r="C112" s="86" t="str">
        <f>IF(COUNTIF('（別添2）支出計画書'!H80:H94,"●"),'（別添2）支出計画書'!C79,"")</f>
        <v/>
      </c>
      <c r="D112" s="82"/>
      <c r="E112" s="82"/>
      <c r="F112" s="83"/>
      <c r="G112" s="82"/>
      <c r="H112" s="82"/>
      <c r="I112" s="117" t="s">
        <v>250</v>
      </c>
      <c r="J112" s="47">
        <f>SUM(J113:J137)</f>
        <v>0</v>
      </c>
    </row>
    <row r="113" spans="2:10" x14ac:dyDescent="0.15">
      <c r="B113" s="165"/>
      <c r="C113" s="78"/>
      <c r="D113" s="8"/>
      <c r="E113" s="8"/>
      <c r="F113" s="17"/>
      <c r="G113" s="11"/>
      <c r="H113" s="87" t="str">
        <f>IFERROR(VLOOKUP(G113,'（別添2-1）人件費単価計算書'!$B$16:$H$76,4,FALSE),"")</f>
        <v/>
      </c>
      <c r="I113" s="11"/>
      <c r="J113" s="87" t="str">
        <f>IFERROR(H113*I113,"")</f>
        <v/>
      </c>
    </row>
    <row r="114" spans="2:10" x14ac:dyDescent="0.15">
      <c r="B114" s="165"/>
      <c r="C114" s="78"/>
      <c r="D114" s="9"/>
      <c r="E114" s="79"/>
      <c r="F114" s="15"/>
      <c r="G114" s="12"/>
      <c r="H114" s="88" t="str">
        <f>IFERROR(VLOOKUP(G114,'（別添2-1）人件費単価計算書'!$B$16:$H$76,4,FALSE),"")</f>
        <v/>
      </c>
      <c r="I114" s="12"/>
      <c r="J114" s="88" t="str">
        <f t="shared" ref="J114:J137" si="4">IFERROR(H114*I114,"")</f>
        <v/>
      </c>
    </row>
    <row r="115" spans="2:10" x14ac:dyDescent="0.15">
      <c r="B115" s="165"/>
      <c r="C115" s="78"/>
      <c r="D115" s="9"/>
      <c r="E115" s="79"/>
      <c r="F115" s="15"/>
      <c r="G115" s="12"/>
      <c r="H115" s="88" t="str">
        <f>IFERROR(VLOOKUP(G115,'（別添2-1）人件費単価計算書'!$B$16:$H$76,4,FALSE),"")</f>
        <v/>
      </c>
      <c r="I115" s="12"/>
      <c r="J115" s="88" t="str">
        <f t="shared" si="4"/>
        <v/>
      </c>
    </row>
    <row r="116" spans="2:10" x14ac:dyDescent="0.15">
      <c r="B116" s="165"/>
      <c r="C116" s="78"/>
      <c r="D116" s="9"/>
      <c r="E116" s="79"/>
      <c r="F116" s="15"/>
      <c r="G116" s="12"/>
      <c r="H116" s="88" t="str">
        <f>IFERROR(VLOOKUP(G116,'（別添2-1）人件費単価計算書'!$B$16:$H$76,4,FALSE),"")</f>
        <v/>
      </c>
      <c r="I116" s="12"/>
      <c r="J116" s="88" t="str">
        <f t="shared" si="4"/>
        <v/>
      </c>
    </row>
    <row r="117" spans="2:10" x14ac:dyDescent="0.15">
      <c r="B117" s="165"/>
      <c r="C117" s="78"/>
      <c r="D117" s="9"/>
      <c r="E117" s="79"/>
      <c r="F117" s="15"/>
      <c r="G117" s="12"/>
      <c r="H117" s="88" t="str">
        <f>IFERROR(VLOOKUP(G117,'（別添2-1）人件費単価計算書'!$B$16:$H$76,4,FALSE),"")</f>
        <v/>
      </c>
      <c r="I117" s="12"/>
      <c r="J117" s="88" t="str">
        <f t="shared" si="4"/>
        <v/>
      </c>
    </row>
    <row r="118" spans="2:10" x14ac:dyDescent="0.15">
      <c r="B118" s="165"/>
      <c r="C118" s="78"/>
      <c r="D118" s="9"/>
      <c r="E118" s="79"/>
      <c r="F118" s="15"/>
      <c r="G118" s="12"/>
      <c r="H118" s="88" t="str">
        <f>IFERROR(VLOOKUP(G118,'（別添2-1）人件費単価計算書'!$B$16:$H$76,4,FALSE),"")</f>
        <v/>
      </c>
      <c r="I118" s="12"/>
      <c r="J118" s="88" t="str">
        <f t="shared" si="4"/>
        <v/>
      </c>
    </row>
    <row r="119" spans="2:10" x14ac:dyDescent="0.15">
      <c r="B119" s="165"/>
      <c r="C119" s="78"/>
      <c r="D119" s="9"/>
      <c r="E119" s="79"/>
      <c r="F119" s="15"/>
      <c r="G119" s="12"/>
      <c r="H119" s="88" t="str">
        <f>IFERROR(VLOOKUP(G119,'（別添2-1）人件費単価計算書'!$B$16:$H$76,4,FALSE),"")</f>
        <v/>
      </c>
      <c r="I119" s="12"/>
      <c r="J119" s="88" t="str">
        <f t="shared" si="4"/>
        <v/>
      </c>
    </row>
    <row r="120" spans="2:10" x14ac:dyDescent="0.15">
      <c r="B120" s="165"/>
      <c r="C120" s="78"/>
      <c r="D120" s="9"/>
      <c r="E120" s="79"/>
      <c r="F120" s="15"/>
      <c r="G120" s="12"/>
      <c r="H120" s="88" t="str">
        <f>IFERROR(VLOOKUP(G120,'（別添2-1）人件費単価計算書'!$B$16:$H$76,4,FALSE),"")</f>
        <v/>
      </c>
      <c r="I120" s="12"/>
      <c r="J120" s="88" t="str">
        <f t="shared" si="4"/>
        <v/>
      </c>
    </row>
    <row r="121" spans="2:10" x14ac:dyDescent="0.15">
      <c r="B121" s="165"/>
      <c r="C121" s="78"/>
      <c r="D121" s="9"/>
      <c r="E121" s="79"/>
      <c r="F121" s="15"/>
      <c r="G121" s="12"/>
      <c r="H121" s="88" t="str">
        <f>IFERROR(VLOOKUP(G121,'（別添2-1）人件費単価計算書'!$B$16:$H$76,4,FALSE),"")</f>
        <v/>
      </c>
      <c r="I121" s="12"/>
      <c r="J121" s="88" t="str">
        <f t="shared" si="4"/>
        <v/>
      </c>
    </row>
    <row r="122" spans="2:10" x14ac:dyDescent="0.15">
      <c r="B122" s="165"/>
      <c r="C122" s="78"/>
      <c r="D122" s="9"/>
      <c r="E122" s="79"/>
      <c r="F122" s="15"/>
      <c r="G122" s="12"/>
      <c r="H122" s="88" t="str">
        <f>IFERROR(VLOOKUP(G122,'（別添2-1）人件費単価計算書'!$B$16:$H$76,4,FALSE),"")</f>
        <v/>
      </c>
      <c r="I122" s="12"/>
      <c r="J122" s="88" t="str">
        <f t="shared" si="4"/>
        <v/>
      </c>
    </row>
    <row r="123" spans="2:10" x14ac:dyDescent="0.15">
      <c r="B123" s="165"/>
      <c r="C123" s="78"/>
      <c r="D123" s="9"/>
      <c r="E123" s="79"/>
      <c r="F123" s="15"/>
      <c r="G123" s="12"/>
      <c r="H123" s="88" t="str">
        <f>IFERROR(VLOOKUP(G123,'（別添2-1）人件費単価計算書'!$B$16:$H$76,4,FALSE),"")</f>
        <v/>
      </c>
      <c r="I123" s="12"/>
      <c r="J123" s="88" t="str">
        <f t="shared" si="4"/>
        <v/>
      </c>
    </row>
    <row r="124" spans="2:10" x14ac:dyDescent="0.15">
      <c r="B124" s="165"/>
      <c r="C124" s="78"/>
      <c r="D124" s="9"/>
      <c r="E124" s="79"/>
      <c r="F124" s="15"/>
      <c r="G124" s="12"/>
      <c r="H124" s="88" t="str">
        <f>IFERROR(VLOOKUP(G124,'（別添2-1）人件費単価計算書'!$B$16:$H$76,4,FALSE),"")</f>
        <v/>
      </c>
      <c r="I124" s="12"/>
      <c r="J124" s="88" t="str">
        <f t="shared" si="4"/>
        <v/>
      </c>
    </row>
    <row r="125" spans="2:10" x14ac:dyDescent="0.15">
      <c r="B125" s="165"/>
      <c r="C125" s="78"/>
      <c r="D125" s="9"/>
      <c r="E125" s="79"/>
      <c r="F125" s="15"/>
      <c r="G125" s="12"/>
      <c r="H125" s="88" t="str">
        <f>IFERROR(VLOOKUP(G125,'（別添2-1）人件費単価計算書'!$B$16:$H$76,4,FALSE),"")</f>
        <v/>
      </c>
      <c r="I125" s="12"/>
      <c r="J125" s="88" t="str">
        <f t="shared" si="4"/>
        <v/>
      </c>
    </row>
    <row r="126" spans="2:10" x14ac:dyDescent="0.15">
      <c r="B126" s="165"/>
      <c r="C126" s="78"/>
      <c r="D126" s="9"/>
      <c r="E126" s="79"/>
      <c r="F126" s="15"/>
      <c r="G126" s="12"/>
      <c r="H126" s="88" t="str">
        <f>IFERROR(VLOOKUP(G126,'（別添2-1）人件費単価計算書'!$B$16:$H$76,4,FALSE),"")</f>
        <v/>
      </c>
      <c r="I126" s="12"/>
      <c r="J126" s="88" t="str">
        <f t="shared" si="4"/>
        <v/>
      </c>
    </row>
    <row r="127" spans="2:10" x14ac:dyDescent="0.15">
      <c r="B127" s="165"/>
      <c r="C127" s="78"/>
      <c r="D127" s="9"/>
      <c r="E127" s="79"/>
      <c r="F127" s="15"/>
      <c r="G127" s="12"/>
      <c r="H127" s="88" t="str">
        <f>IFERROR(VLOOKUP(G127,'（別添2-1）人件費単価計算書'!$B$16:$H$76,4,FALSE),"")</f>
        <v/>
      </c>
      <c r="I127" s="12"/>
      <c r="J127" s="88" t="str">
        <f t="shared" si="4"/>
        <v/>
      </c>
    </row>
    <row r="128" spans="2:10" x14ac:dyDescent="0.15">
      <c r="B128" s="165"/>
      <c r="C128" s="78"/>
      <c r="D128" s="9"/>
      <c r="E128" s="79"/>
      <c r="F128" s="15"/>
      <c r="G128" s="12"/>
      <c r="H128" s="88" t="str">
        <f>IFERROR(VLOOKUP(G128,'（別添2-1）人件費単価計算書'!$B$16:$H$76,4,FALSE),"")</f>
        <v/>
      </c>
      <c r="I128" s="12"/>
      <c r="J128" s="88" t="str">
        <f t="shared" si="4"/>
        <v/>
      </c>
    </row>
    <row r="129" spans="2:10" x14ac:dyDescent="0.15">
      <c r="B129" s="165"/>
      <c r="C129" s="78"/>
      <c r="D129" s="9"/>
      <c r="E129" s="79"/>
      <c r="F129" s="15"/>
      <c r="G129" s="12"/>
      <c r="H129" s="88" t="str">
        <f>IFERROR(VLOOKUP(G129,'（別添2-1）人件費単価計算書'!$B$16:$H$76,4,FALSE),"")</f>
        <v/>
      </c>
      <c r="I129" s="12"/>
      <c r="J129" s="88" t="str">
        <f t="shared" si="4"/>
        <v/>
      </c>
    </row>
    <row r="130" spans="2:10" x14ac:dyDescent="0.15">
      <c r="B130" s="165"/>
      <c r="C130" s="78"/>
      <c r="D130" s="9"/>
      <c r="E130" s="79"/>
      <c r="F130" s="15"/>
      <c r="G130" s="12"/>
      <c r="H130" s="88" t="str">
        <f>IFERROR(VLOOKUP(G130,'（別添2-1）人件費単価計算書'!$B$16:$H$76,4,FALSE),"")</f>
        <v/>
      </c>
      <c r="I130" s="12"/>
      <c r="J130" s="88" t="str">
        <f t="shared" si="4"/>
        <v/>
      </c>
    </row>
    <row r="131" spans="2:10" x14ac:dyDescent="0.15">
      <c r="B131" s="165"/>
      <c r="C131" s="78"/>
      <c r="D131" s="9"/>
      <c r="E131" s="79"/>
      <c r="F131" s="15"/>
      <c r="G131" s="12"/>
      <c r="H131" s="88" t="str">
        <f>IFERROR(VLOOKUP(G131,'（別添2-1）人件費単価計算書'!$B$16:$H$76,4,FALSE),"")</f>
        <v/>
      </c>
      <c r="I131" s="12"/>
      <c r="J131" s="88" t="str">
        <f t="shared" si="4"/>
        <v/>
      </c>
    </row>
    <row r="132" spans="2:10" x14ac:dyDescent="0.15">
      <c r="B132" s="165"/>
      <c r="C132" s="78"/>
      <c r="D132" s="9"/>
      <c r="E132" s="79"/>
      <c r="F132" s="15"/>
      <c r="G132" s="12"/>
      <c r="H132" s="88" t="str">
        <f>IFERROR(VLOOKUP(G132,'（別添2-1）人件費単価計算書'!$B$16:$H$76,4,FALSE),"")</f>
        <v/>
      </c>
      <c r="I132" s="12"/>
      <c r="J132" s="88" t="str">
        <f t="shared" si="4"/>
        <v/>
      </c>
    </row>
    <row r="133" spans="2:10" x14ac:dyDescent="0.15">
      <c r="B133" s="165"/>
      <c r="C133" s="78"/>
      <c r="D133" s="9"/>
      <c r="E133" s="79"/>
      <c r="F133" s="15"/>
      <c r="G133" s="12"/>
      <c r="H133" s="88" t="str">
        <f>IFERROR(VLOOKUP(G133,'（別添2-1）人件費単価計算書'!$B$16:$H$76,4,FALSE),"")</f>
        <v/>
      </c>
      <c r="I133" s="12"/>
      <c r="J133" s="88" t="str">
        <f t="shared" si="4"/>
        <v/>
      </c>
    </row>
    <row r="134" spans="2:10" x14ac:dyDescent="0.15">
      <c r="B134" s="165"/>
      <c r="C134" s="78"/>
      <c r="D134" s="9"/>
      <c r="E134" s="79"/>
      <c r="F134" s="15"/>
      <c r="G134" s="12"/>
      <c r="H134" s="88" t="str">
        <f>IFERROR(VLOOKUP(G134,'（別添2-1）人件費単価計算書'!$B$16:$H$76,4,FALSE),"")</f>
        <v/>
      </c>
      <c r="I134" s="12"/>
      <c r="J134" s="88" t="str">
        <f t="shared" si="4"/>
        <v/>
      </c>
    </row>
    <row r="135" spans="2:10" x14ac:dyDescent="0.15">
      <c r="B135" s="165"/>
      <c r="C135" s="78"/>
      <c r="D135" s="9"/>
      <c r="E135" s="79"/>
      <c r="F135" s="15"/>
      <c r="G135" s="12"/>
      <c r="H135" s="88" t="str">
        <f>IFERROR(VLOOKUP(G135,'（別添2-1）人件費単価計算書'!$B$16:$H$76,4,FALSE),"")</f>
        <v/>
      </c>
      <c r="I135" s="12"/>
      <c r="J135" s="88" t="str">
        <f t="shared" si="4"/>
        <v/>
      </c>
    </row>
    <row r="136" spans="2:10" x14ac:dyDescent="0.15">
      <c r="B136" s="165"/>
      <c r="C136" s="78"/>
      <c r="D136" s="9"/>
      <c r="E136" s="79"/>
      <c r="F136" s="15"/>
      <c r="G136" s="12"/>
      <c r="H136" s="88" t="str">
        <f>IFERROR(VLOOKUP(G136,'（別添2-1）人件費単価計算書'!$B$16:$H$76,4,FALSE),"")</f>
        <v/>
      </c>
      <c r="I136" s="12"/>
      <c r="J136" s="88" t="str">
        <f t="shared" si="4"/>
        <v/>
      </c>
    </row>
    <row r="137" spans="2:10" x14ac:dyDescent="0.15">
      <c r="B137" s="165"/>
      <c r="C137" s="80"/>
      <c r="D137" s="10"/>
      <c r="E137" s="81"/>
      <c r="F137" s="16"/>
      <c r="G137" s="13"/>
      <c r="H137" s="89" t="str">
        <f>IFERROR(VLOOKUP(G137,'（別添2-1）人件費単価計算書'!$B$16:$H$76,4,FALSE),"")</f>
        <v/>
      </c>
      <c r="I137" s="13"/>
      <c r="J137" s="89" t="str">
        <f t="shared" si="4"/>
        <v/>
      </c>
    </row>
    <row r="138" spans="2:10" x14ac:dyDescent="0.15">
      <c r="B138" s="165" t="s">
        <v>219</v>
      </c>
      <c r="C138" s="86" t="str">
        <f>IF(COUNTIF('（別添2）支出計画書'!H96:H110,"●"),'（別添2）支出計画書'!C95,"")</f>
        <v/>
      </c>
      <c r="D138" s="82"/>
      <c r="E138" s="82"/>
      <c r="F138" s="83"/>
      <c r="G138" s="82"/>
      <c r="H138" s="82"/>
      <c r="I138" s="117" t="s">
        <v>250</v>
      </c>
      <c r="J138" s="47">
        <f>SUM(J139:J163)</f>
        <v>0</v>
      </c>
    </row>
    <row r="139" spans="2:10" x14ac:dyDescent="0.15">
      <c r="B139" s="165"/>
      <c r="C139" s="78"/>
      <c r="D139" s="8"/>
      <c r="E139" s="8"/>
      <c r="F139" s="17"/>
      <c r="G139" s="11"/>
      <c r="H139" s="87" t="str">
        <f>IFERROR(VLOOKUP(G139,'（別添2-1）人件費単価計算書'!$B$16:$H$76,4,FALSE),"")</f>
        <v/>
      </c>
      <c r="I139" s="11"/>
      <c r="J139" s="87" t="str">
        <f>IFERROR(H139*I139,"")</f>
        <v/>
      </c>
    </row>
    <row r="140" spans="2:10" x14ac:dyDescent="0.15">
      <c r="B140" s="165"/>
      <c r="C140" s="78"/>
      <c r="D140" s="9"/>
      <c r="E140" s="79"/>
      <c r="F140" s="15"/>
      <c r="G140" s="12"/>
      <c r="H140" s="88" t="str">
        <f>IFERROR(VLOOKUP(G140,'（別添2-1）人件費単価計算書'!$B$16:$H$76,4,FALSE),"")</f>
        <v/>
      </c>
      <c r="I140" s="12"/>
      <c r="J140" s="88" t="str">
        <f t="shared" ref="J140:J163" si="5">IFERROR(H140*I140,"")</f>
        <v/>
      </c>
    </row>
    <row r="141" spans="2:10" x14ac:dyDescent="0.15">
      <c r="B141" s="165"/>
      <c r="C141" s="78"/>
      <c r="D141" s="9"/>
      <c r="E141" s="79"/>
      <c r="F141" s="15"/>
      <c r="G141" s="12"/>
      <c r="H141" s="88" t="str">
        <f>IFERROR(VLOOKUP(G141,'（別添2-1）人件費単価計算書'!$B$16:$H$76,4,FALSE),"")</f>
        <v/>
      </c>
      <c r="I141" s="12"/>
      <c r="J141" s="88" t="str">
        <f t="shared" si="5"/>
        <v/>
      </c>
    </row>
    <row r="142" spans="2:10" x14ac:dyDescent="0.15">
      <c r="B142" s="165"/>
      <c r="C142" s="78"/>
      <c r="D142" s="9"/>
      <c r="E142" s="79"/>
      <c r="F142" s="15"/>
      <c r="G142" s="12"/>
      <c r="H142" s="88" t="str">
        <f>IFERROR(VLOOKUP(G142,'（別添2-1）人件費単価計算書'!$B$16:$H$76,4,FALSE),"")</f>
        <v/>
      </c>
      <c r="I142" s="12"/>
      <c r="J142" s="88" t="str">
        <f t="shared" si="5"/>
        <v/>
      </c>
    </row>
    <row r="143" spans="2:10" x14ac:dyDescent="0.15">
      <c r="B143" s="165"/>
      <c r="C143" s="78"/>
      <c r="D143" s="9"/>
      <c r="E143" s="79"/>
      <c r="F143" s="15"/>
      <c r="G143" s="12"/>
      <c r="H143" s="88" t="str">
        <f>IFERROR(VLOOKUP(G143,'（別添2-1）人件費単価計算書'!$B$16:$H$76,4,FALSE),"")</f>
        <v/>
      </c>
      <c r="I143" s="12"/>
      <c r="J143" s="88" t="str">
        <f t="shared" si="5"/>
        <v/>
      </c>
    </row>
    <row r="144" spans="2:10" x14ac:dyDescent="0.15">
      <c r="B144" s="165"/>
      <c r="C144" s="78"/>
      <c r="D144" s="9"/>
      <c r="E144" s="79"/>
      <c r="F144" s="15"/>
      <c r="G144" s="12"/>
      <c r="H144" s="88" t="str">
        <f>IFERROR(VLOOKUP(G144,'（別添2-1）人件費単価計算書'!$B$16:$H$76,4,FALSE),"")</f>
        <v/>
      </c>
      <c r="I144" s="12"/>
      <c r="J144" s="88" t="str">
        <f t="shared" si="5"/>
        <v/>
      </c>
    </row>
    <row r="145" spans="2:10" x14ac:dyDescent="0.15">
      <c r="B145" s="165"/>
      <c r="C145" s="78"/>
      <c r="D145" s="9"/>
      <c r="E145" s="79"/>
      <c r="F145" s="15"/>
      <c r="G145" s="12"/>
      <c r="H145" s="88" t="str">
        <f>IFERROR(VLOOKUP(G145,'（別添2-1）人件費単価計算書'!$B$16:$H$76,4,FALSE),"")</f>
        <v/>
      </c>
      <c r="I145" s="12"/>
      <c r="J145" s="88" t="str">
        <f t="shared" si="5"/>
        <v/>
      </c>
    </row>
    <row r="146" spans="2:10" x14ac:dyDescent="0.15">
      <c r="B146" s="165"/>
      <c r="C146" s="78"/>
      <c r="D146" s="9"/>
      <c r="E146" s="79"/>
      <c r="F146" s="15"/>
      <c r="G146" s="12"/>
      <c r="H146" s="88" t="str">
        <f>IFERROR(VLOOKUP(G146,'（別添2-1）人件費単価計算書'!$B$16:$H$76,4,FALSE),"")</f>
        <v/>
      </c>
      <c r="I146" s="12"/>
      <c r="J146" s="88" t="str">
        <f t="shared" si="5"/>
        <v/>
      </c>
    </row>
    <row r="147" spans="2:10" x14ac:dyDescent="0.15">
      <c r="B147" s="165"/>
      <c r="C147" s="78"/>
      <c r="D147" s="9"/>
      <c r="E147" s="79"/>
      <c r="F147" s="15"/>
      <c r="G147" s="12"/>
      <c r="H147" s="88" t="str">
        <f>IFERROR(VLOOKUP(G147,'（別添2-1）人件費単価計算書'!$B$16:$H$76,4,FALSE),"")</f>
        <v/>
      </c>
      <c r="I147" s="12"/>
      <c r="J147" s="88" t="str">
        <f t="shared" si="5"/>
        <v/>
      </c>
    </row>
    <row r="148" spans="2:10" x14ac:dyDescent="0.15">
      <c r="B148" s="165"/>
      <c r="C148" s="78"/>
      <c r="D148" s="9"/>
      <c r="E148" s="79"/>
      <c r="F148" s="15"/>
      <c r="G148" s="12"/>
      <c r="H148" s="88" t="str">
        <f>IFERROR(VLOOKUP(G148,'（別添2-1）人件費単価計算書'!$B$16:$H$76,4,FALSE),"")</f>
        <v/>
      </c>
      <c r="I148" s="12"/>
      <c r="J148" s="88" t="str">
        <f t="shared" si="5"/>
        <v/>
      </c>
    </row>
    <row r="149" spans="2:10" x14ac:dyDescent="0.15">
      <c r="B149" s="165"/>
      <c r="C149" s="78"/>
      <c r="D149" s="9"/>
      <c r="E149" s="79"/>
      <c r="F149" s="15"/>
      <c r="G149" s="12"/>
      <c r="H149" s="88" t="str">
        <f>IFERROR(VLOOKUP(G149,'（別添2-1）人件費単価計算書'!$B$16:$H$76,4,FALSE),"")</f>
        <v/>
      </c>
      <c r="I149" s="12"/>
      <c r="J149" s="88" t="str">
        <f t="shared" si="5"/>
        <v/>
      </c>
    </row>
    <row r="150" spans="2:10" x14ac:dyDescent="0.15">
      <c r="B150" s="165"/>
      <c r="C150" s="78"/>
      <c r="D150" s="9"/>
      <c r="E150" s="79"/>
      <c r="F150" s="15"/>
      <c r="G150" s="12"/>
      <c r="H150" s="88" t="str">
        <f>IFERROR(VLOOKUP(G150,'（別添2-1）人件費単価計算書'!$B$16:$H$76,4,FALSE),"")</f>
        <v/>
      </c>
      <c r="I150" s="12"/>
      <c r="J150" s="88" t="str">
        <f t="shared" si="5"/>
        <v/>
      </c>
    </row>
    <row r="151" spans="2:10" x14ac:dyDescent="0.15">
      <c r="B151" s="165"/>
      <c r="C151" s="78"/>
      <c r="D151" s="9"/>
      <c r="E151" s="79"/>
      <c r="F151" s="15"/>
      <c r="G151" s="12"/>
      <c r="H151" s="88" t="str">
        <f>IFERROR(VLOOKUP(G151,'（別添2-1）人件費単価計算書'!$B$16:$H$76,4,FALSE),"")</f>
        <v/>
      </c>
      <c r="I151" s="12"/>
      <c r="J151" s="88" t="str">
        <f t="shared" si="5"/>
        <v/>
      </c>
    </row>
    <row r="152" spans="2:10" x14ac:dyDescent="0.15">
      <c r="B152" s="165"/>
      <c r="C152" s="78"/>
      <c r="D152" s="9"/>
      <c r="E152" s="79"/>
      <c r="F152" s="15"/>
      <c r="G152" s="12"/>
      <c r="H152" s="88" t="str">
        <f>IFERROR(VLOOKUP(G152,'（別添2-1）人件費単価計算書'!$B$16:$H$76,4,FALSE),"")</f>
        <v/>
      </c>
      <c r="I152" s="12"/>
      <c r="J152" s="88" t="str">
        <f t="shared" si="5"/>
        <v/>
      </c>
    </row>
    <row r="153" spans="2:10" x14ac:dyDescent="0.15">
      <c r="B153" s="165"/>
      <c r="C153" s="78"/>
      <c r="D153" s="9"/>
      <c r="E153" s="79"/>
      <c r="F153" s="15"/>
      <c r="G153" s="12"/>
      <c r="H153" s="88" t="str">
        <f>IFERROR(VLOOKUP(G153,'（別添2-1）人件費単価計算書'!$B$16:$H$76,4,FALSE),"")</f>
        <v/>
      </c>
      <c r="I153" s="12"/>
      <c r="J153" s="88" t="str">
        <f t="shared" si="5"/>
        <v/>
      </c>
    </row>
    <row r="154" spans="2:10" x14ac:dyDescent="0.15">
      <c r="B154" s="165"/>
      <c r="C154" s="78"/>
      <c r="D154" s="9"/>
      <c r="E154" s="79"/>
      <c r="F154" s="15"/>
      <c r="G154" s="12"/>
      <c r="H154" s="88" t="str">
        <f>IFERROR(VLOOKUP(G154,'（別添2-1）人件費単価計算書'!$B$16:$H$76,4,FALSE),"")</f>
        <v/>
      </c>
      <c r="I154" s="12"/>
      <c r="J154" s="88" t="str">
        <f t="shared" si="5"/>
        <v/>
      </c>
    </row>
    <row r="155" spans="2:10" x14ac:dyDescent="0.15">
      <c r="B155" s="165"/>
      <c r="C155" s="78"/>
      <c r="D155" s="9"/>
      <c r="E155" s="79"/>
      <c r="F155" s="15"/>
      <c r="G155" s="12"/>
      <c r="H155" s="88" t="str">
        <f>IFERROR(VLOOKUP(G155,'（別添2-1）人件費単価計算書'!$B$16:$H$76,4,FALSE),"")</f>
        <v/>
      </c>
      <c r="I155" s="12"/>
      <c r="J155" s="88" t="str">
        <f t="shared" si="5"/>
        <v/>
      </c>
    </row>
    <row r="156" spans="2:10" x14ac:dyDescent="0.15">
      <c r="B156" s="165"/>
      <c r="C156" s="78"/>
      <c r="D156" s="9"/>
      <c r="E156" s="79"/>
      <c r="F156" s="15"/>
      <c r="G156" s="12"/>
      <c r="H156" s="88" t="str">
        <f>IFERROR(VLOOKUP(G156,'（別添2-1）人件費単価計算書'!$B$16:$H$76,4,FALSE),"")</f>
        <v/>
      </c>
      <c r="I156" s="12"/>
      <c r="J156" s="88" t="str">
        <f t="shared" si="5"/>
        <v/>
      </c>
    </row>
    <row r="157" spans="2:10" x14ac:dyDescent="0.15">
      <c r="B157" s="165"/>
      <c r="C157" s="78"/>
      <c r="D157" s="9"/>
      <c r="E157" s="79"/>
      <c r="F157" s="15"/>
      <c r="G157" s="12"/>
      <c r="H157" s="88" t="str">
        <f>IFERROR(VLOOKUP(G157,'（別添2-1）人件費単価計算書'!$B$16:$H$76,4,FALSE),"")</f>
        <v/>
      </c>
      <c r="I157" s="12"/>
      <c r="J157" s="88" t="str">
        <f t="shared" si="5"/>
        <v/>
      </c>
    </row>
    <row r="158" spans="2:10" x14ac:dyDescent="0.15">
      <c r="B158" s="165"/>
      <c r="C158" s="78"/>
      <c r="D158" s="9"/>
      <c r="E158" s="79"/>
      <c r="F158" s="15"/>
      <c r="G158" s="12"/>
      <c r="H158" s="88" t="str">
        <f>IFERROR(VLOOKUP(G158,'（別添2-1）人件費単価計算書'!$B$16:$H$76,4,FALSE),"")</f>
        <v/>
      </c>
      <c r="I158" s="12"/>
      <c r="J158" s="88" t="str">
        <f t="shared" si="5"/>
        <v/>
      </c>
    </row>
    <row r="159" spans="2:10" x14ac:dyDescent="0.15">
      <c r="B159" s="165"/>
      <c r="C159" s="78"/>
      <c r="D159" s="9"/>
      <c r="E159" s="79"/>
      <c r="F159" s="15"/>
      <c r="G159" s="12"/>
      <c r="H159" s="88" t="str">
        <f>IFERROR(VLOOKUP(G159,'（別添2-1）人件費単価計算書'!$B$16:$H$76,4,FALSE),"")</f>
        <v/>
      </c>
      <c r="I159" s="12"/>
      <c r="J159" s="88" t="str">
        <f t="shared" si="5"/>
        <v/>
      </c>
    </row>
    <row r="160" spans="2:10" x14ac:dyDescent="0.15">
      <c r="B160" s="165"/>
      <c r="C160" s="78"/>
      <c r="D160" s="9"/>
      <c r="E160" s="79"/>
      <c r="F160" s="15"/>
      <c r="G160" s="12"/>
      <c r="H160" s="88" t="str">
        <f>IFERROR(VLOOKUP(G160,'（別添2-1）人件費単価計算書'!$B$16:$H$76,4,FALSE),"")</f>
        <v/>
      </c>
      <c r="I160" s="12"/>
      <c r="J160" s="88" t="str">
        <f t="shared" si="5"/>
        <v/>
      </c>
    </row>
    <row r="161" spans="2:10" x14ac:dyDescent="0.15">
      <c r="B161" s="165"/>
      <c r="C161" s="78"/>
      <c r="D161" s="9"/>
      <c r="E161" s="79"/>
      <c r="F161" s="15"/>
      <c r="G161" s="12"/>
      <c r="H161" s="88" t="str">
        <f>IFERROR(VLOOKUP(G161,'（別添2-1）人件費単価計算書'!$B$16:$H$76,4,FALSE),"")</f>
        <v/>
      </c>
      <c r="I161" s="12"/>
      <c r="J161" s="88" t="str">
        <f t="shared" si="5"/>
        <v/>
      </c>
    </row>
    <row r="162" spans="2:10" x14ac:dyDescent="0.15">
      <c r="B162" s="165"/>
      <c r="C162" s="78"/>
      <c r="D162" s="9"/>
      <c r="E162" s="79"/>
      <c r="F162" s="15"/>
      <c r="G162" s="12"/>
      <c r="H162" s="88" t="str">
        <f>IFERROR(VLOOKUP(G162,'（別添2-1）人件費単価計算書'!$B$16:$H$76,4,FALSE),"")</f>
        <v/>
      </c>
      <c r="I162" s="12"/>
      <c r="J162" s="88" t="str">
        <f t="shared" si="5"/>
        <v/>
      </c>
    </row>
    <row r="163" spans="2:10" x14ac:dyDescent="0.15">
      <c r="B163" s="165"/>
      <c r="C163" s="80"/>
      <c r="D163" s="10"/>
      <c r="E163" s="81"/>
      <c r="F163" s="16"/>
      <c r="G163" s="13"/>
      <c r="H163" s="89" t="str">
        <f>IFERROR(VLOOKUP(G163,'（別添2-1）人件費単価計算書'!$B$16:$H$76,4,FALSE),"")</f>
        <v/>
      </c>
      <c r="I163" s="13"/>
      <c r="J163" s="89" t="str">
        <f t="shared" si="5"/>
        <v/>
      </c>
    </row>
    <row r="164" spans="2:10" x14ac:dyDescent="0.15">
      <c r="B164" s="165" t="s">
        <v>218</v>
      </c>
      <c r="C164" s="86" t="str">
        <f>IF(COUNTIF('（別添2）支出計画書'!H112:H126,"●"),'（別添2）支出計画書'!C111,"")</f>
        <v/>
      </c>
      <c r="D164" s="82"/>
      <c r="E164" s="82"/>
      <c r="F164" s="83"/>
      <c r="G164" s="82"/>
      <c r="H164" s="82"/>
      <c r="I164" s="117" t="s">
        <v>250</v>
      </c>
      <c r="J164" s="47">
        <f>SUM(J165:J189)</f>
        <v>0</v>
      </c>
    </row>
    <row r="165" spans="2:10" x14ac:dyDescent="0.15">
      <c r="B165" s="165"/>
      <c r="C165" s="78"/>
      <c r="D165" s="8"/>
      <c r="E165" s="8"/>
      <c r="F165" s="17"/>
      <c r="G165" s="11"/>
      <c r="H165" s="87" t="str">
        <f>IFERROR(VLOOKUP(G165,'（別添2-1）人件費単価計算書'!$B$16:$H$76,4,FALSE),"")</f>
        <v/>
      </c>
      <c r="I165" s="11"/>
      <c r="J165" s="87" t="str">
        <f>IFERROR(H165*I165,"")</f>
        <v/>
      </c>
    </row>
    <row r="166" spans="2:10" x14ac:dyDescent="0.15">
      <c r="B166" s="165"/>
      <c r="C166" s="78"/>
      <c r="D166" s="9"/>
      <c r="E166" s="79"/>
      <c r="F166" s="15"/>
      <c r="G166" s="12"/>
      <c r="H166" s="88" t="str">
        <f>IFERROR(VLOOKUP(G166,'（別添2-1）人件費単価計算書'!$B$16:$H$76,4,FALSE),"")</f>
        <v/>
      </c>
      <c r="I166" s="12"/>
      <c r="J166" s="88" t="str">
        <f t="shared" ref="J166:J189" si="6">IFERROR(H166*I166,"")</f>
        <v/>
      </c>
    </row>
    <row r="167" spans="2:10" x14ac:dyDescent="0.15">
      <c r="B167" s="165"/>
      <c r="C167" s="78"/>
      <c r="D167" s="9"/>
      <c r="E167" s="79"/>
      <c r="F167" s="15"/>
      <c r="G167" s="12"/>
      <c r="H167" s="88" t="str">
        <f>IFERROR(VLOOKUP(G167,'（別添2-1）人件費単価計算書'!$B$16:$H$76,4,FALSE),"")</f>
        <v/>
      </c>
      <c r="I167" s="12"/>
      <c r="J167" s="88" t="str">
        <f t="shared" si="6"/>
        <v/>
      </c>
    </row>
    <row r="168" spans="2:10" x14ac:dyDescent="0.15">
      <c r="B168" s="165"/>
      <c r="C168" s="78"/>
      <c r="D168" s="9"/>
      <c r="E168" s="79"/>
      <c r="F168" s="15"/>
      <c r="G168" s="12"/>
      <c r="H168" s="88" t="str">
        <f>IFERROR(VLOOKUP(G168,'（別添2-1）人件費単価計算書'!$B$16:$H$76,4,FALSE),"")</f>
        <v/>
      </c>
      <c r="I168" s="12"/>
      <c r="J168" s="88" t="str">
        <f t="shared" si="6"/>
        <v/>
      </c>
    </row>
    <row r="169" spans="2:10" x14ac:dyDescent="0.15">
      <c r="B169" s="165"/>
      <c r="C169" s="78"/>
      <c r="D169" s="9"/>
      <c r="E169" s="79"/>
      <c r="F169" s="15"/>
      <c r="G169" s="12"/>
      <c r="H169" s="88" t="str">
        <f>IFERROR(VLOOKUP(G169,'（別添2-1）人件費単価計算書'!$B$16:$H$76,4,FALSE),"")</f>
        <v/>
      </c>
      <c r="I169" s="12"/>
      <c r="J169" s="88" t="str">
        <f t="shared" si="6"/>
        <v/>
      </c>
    </row>
    <row r="170" spans="2:10" x14ac:dyDescent="0.15">
      <c r="B170" s="165"/>
      <c r="C170" s="78"/>
      <c r="D170" s="9"/>
      <c r="E170" s="79"/>
      <c r="F170" s="15"/>
      <c r="G170" s="12"/>
      <c r="H170" s="88" t="str">
        <f>IFERROR(VLOOKUP(G170,'（別添2-1）人件費単価計算書'!$B$16:$H$76,4,FALSE),"")</f>
        <v/>
      </c>
      <c r="I170" s="12"/>
      <c r="J170" s="88" t="str">
        <f t="shared" si="6"/>
        <v/>
      </c>
    </row>
    <row r="171" spans="2:10" x14ac:dyDescent="0.15">
      <c r="B171" s="165"/>
      <c r="C171" s="78"/>
      <c r="D171" s="9"/>
      <c r="E171" s="79"/>
      <c r="F171" s="15"/>
      <c r="G171" s="12"/>
      <c r="H171" s="88" t="str">
        <f>IFERROR(VLOOKUP(G171,'（別添2-1）人件費単価計算書'!$B$16:$H$76,4,FALSE),"")</f>
        <v/>
      </c>
      <c r="I171" s="12"/>
      <c r="J171" s="88" t="str">
        <f t="shared" si="6"/>
        <v/>
      </c>
    </row>
    <row r="172" spans="2:10" x14ac:dyDescent="0.15">
      <c r="B172" s="165"/>
      <c r="C172" s="78"/>
      <c r="D172" s="9"/>
      <c r="E172" s="79"/>
      <c r="F172" s="15"/>
      <c r="G172" s="12"/>
      <c r="H172" s="88" t="str">
        <f>IFERROR(VLOOKUP(G172,'（別添2-1）人件費単価計算書'!$B$16:$H$76,4,FALSE),"")</f>
        <v/>
      </c>
      <c r="I172" s="12"/>
      <c r="J172" s="88" t="str">
        <f t="shared" si="6"/>
        <v/>
      </c>
    </row>
    <row r="173" spans="2:10" x14ac:dyDescent="0.15">
      <c r="B173" s="165"/>
      <c r="C173" s="78"/>
      <c r="D173" s="9"/>
      <c r="E173" s="79"/>
      <c r="F173" s="15"/>
      <c r="G173" s="12"/>
      <c r="H173" s="88" t="str">
        <f>IFERROR(VLOOKUP(G173,'（別添2-1）人件費単価計算書'!$B$16:$H$76,4,FALSE),"")</f>
        <v/>
      </c>
      <c r="I173" s="12"/>
      <c r="J173" s="88" t="str">
        <f t="shared" si="6"/>
        <v/>
      </c>
    </row>
    <row r="174" spans="2:10" x14ac:dyDescent="0.15">
      <c r="B174" s="165"/>
      <c r="C174" s="78"/>
      <c r="D174" s="9"/>
      <c r="E174" s="79"/>
      <c r="F174" s="15"/>
      <c r="G174" s="12"/>
      <c r="H174" s="88" t="str">
        <f>IFERROR(VLOOKUP(G174,'（別添2-1）人件費単価計算書'!$B$16:$H$76,4,FALSE),"")</f>
        <v/>
      </c>
      <c r="I174" s="12"/>
      <c r="J174" s="88" t="str">
        <f t="shared" si="6"/>
        <v/>
      </c>
    </row>
    <row r="175" spans="2:10" x14ac:dyDescent="0.15">
      <c r="B175" s="165"/>
      <c r="C175" s="78"/>
      <c r="D175" s="9"/>
      <c r="E175" s="79"/>
      <c r="F175" s="15"/>
      <c r="G175" s="12"/>
      <c r="H175" s="88" t="str">
        <f>IFERROR(VLOOKUP(G175,'（別添2-1）人件費単価計算書'!$B$16:$H$76,4,FALSE),"")</f>
        <v/>
      </c>
      <c r="I175" s="12"/>
      <c r="J175" s="88" t="str">
        <f t="shared" si="6"/>
        <v/>
      </c>
    </row>
    <row r="176" spans="2:10" x14ac:dyDescent="0.15">
      <c r="B176" s="165"/>
      <c r="C176" s="78"/>
      <c r="D176" s="9"/>
      <c r="E176" s="79"/>
      <c r="F176" s="15"/>
      <c r="G176" s="12"/>
      <c r="H176" s="88" t="str">
        <f>IFERROR(VLOOKUP(G176,'（別添2-1）人件費単価計算書'!$B$16:$H$76,4,FALSE),"")</f>
        <v/>
      </c>
      <c r="I176" s="12"/>
      <c r="J176" s="88" t="str">
        <f t="shared" si="6"/>
        <v/>
      </c>
    </row>
    <row r="177" spans="2:10" x14ac:dyDescent="0.15">
      <c r="B177" s="165"/>
      <c r="C177" s="78"/>
      <c r="D177" s="9"/>
      <c r="E177" s="79"/>
      <c r="F177" s="15"/>
      <c r="G177" s="12"/>
      <c r="H177" s="88" t="str">
        <f>IFERROR(VLOOKUP(G177,'（別添2-1）人件費単価計算書'!$B$16:$H$76,4,FALSE),"")</f>
        <v/>
      </c>
      <c r="I177" s="12"/>
      <c r="J177" s="88" t="str">
        <f t="shared" si="6"/>
        <v/>
      </c>
    </row>
    <row r="178" spans="2:10" x14ac:dyDescent="0.15">
      <c r="B178" s="165"/>
      <c r="C178" s="78"/>
      <c r="D178" s="9"/>
      <c r="E178" s="79"/>
      <c r="F178" s="15"/>
      <c r="G178" s="12"/>
      <c r="H178" s="88" t="str">
        <f>IFERROR(VLOOKUP(G178,'（別添2-1）人件費単価計算書'!$B$16:$H$76,4,FALSE),"")</f>
        <v/>
      </c>
      <c r="I178" s="12"/>
      <c r="J178" s="88" t="str">
        <f t="shared" si="6"/>
        <v/>
      </c>
    </row>
    <row r="179" spans="2:10" x14ac:dyDescent="0.15">
      <c r="B179" s="165"/>
      <c r="C179" s="78"/>
      <c r="D179" s="9"/>
      <c r="E179" s="79"/>
      <c r="F179" s="15"/>
      <c r="G179" s="12"/>
      <c r="H179" s="88" t="str">
        <f>IFERROR(VLOOKUP(G179,'（別添2-1）人件費単価計算書'!$B$16:$H$76,4,FALSE),"")</f>
        <v/>
      </c>
      <c r="I179" s="12"/>
      <c r="J179" s="88" t="str">
        <f t="shared" si="6"/>
        <v/>
      </c>
    </row>
    <row r="180" spans="2:10" x14ac:dyDescent="0.15">
      <c r="B180" s="165"/>
      <c r="C180" s="78"/>
      <c r="D180" s="9"/>
      <c r="E180" s="79"/>
      <c r="F180" s="15"/>
      <c r="G180" s="12"/>
      <c r="H180" s="88" t="str">
        <f>IFERROR(VLOOKUP(G180,'（別添2-1）人件費単価計算書'!$B$16:$H$76,4,FALSE),"")</f>
        <v/>
      </c>
      <c r="I180" s="12"/>
      <c r="J180" s="88" t="str">
        <f t="shared" si="6"/>
        <v/>
      </c>
    </row>
    <row r="181" spans="2:10" x14ac:dyDescent="0.15">
      <c r="B181" s="165"/>
      <c r="C181" s="78"/>
      <c r="D181" s="9"/>
      <c r="E181" s="79"/>
      <c r="F181" s="15"/>
      <c r="G181" s="12"/>
      <c r="H181" s="88" t="str">
        <f>IFERROR(VLOOKUP(G181,'（別添2-1）人件費単価計算書'!$B$16:$H$76,4,FALSE),"")</f>
        <v/>
      </c>
      <c r="I181" s="12"/>
      <c r="J181" s="88" t="str">
        <f t="shared" si="6"/>
        <v/>
      </c>
    </row>
    <row r="182" spans="2:10" x14ac:dyDescent="0.15">
      <c r="B182" s="165"/>
      <c r="C182" s="78"/>
      <c r="D182" s="9"/>
      <c r="E182" s="79"/>
      <c r="F182" s="15"/>
      <c r="G182" s="12"/>
      <c r="H182" s="88" t="str">
        <f>IFERROR(VLOOKUP(G182,'（別添2-1）人件費単価計算書'!$B$16:$H$76,4,FALSE),"")</f>
        <v/>
      </c>
      <c r="I182" s="12"/>
      <c r="J182" s="88" t="str">
        <f t="shared" si="6"/>
        <v/>
      </c>
    </row>
    <row r="183" spans="2:10" x14ac:dyDescent="0.15">
      <c r="B183" s="165"/>
      <c r="C183" s="78"/>
      <c r="D183" s="9"/>
      <c r="E183" s="79"/>
      <c r="F183" s="15"/>
      <c r="G183" s="12"/>
      <c r="H183" s="88" t="str">
        <f>IFERROR(VLOOKUP(G183,'（別添2-1）人件費単価計算書'!$B$16:$H$76,4,FALSE),"")</f>
        <v/>
      </c>
      <c r="I183" s="12"/>
      <c r="J183" s="88" t="str">
        <f t="shared" si="6"/>
        <v/>
      </c>
    </row>
    <row r="184" spans="2:10" x14ac:dyDescent="0.15">
      <c r="B184" s="165"/>
      <c r="C184" s="78"/>
      <c r="D184" s="9"/>
      <c r="E184" s="79"/>
      <c r="F184" s="15"/>
      <c r="G184" s="12"/>
      <c r="H184" s="88" t="str">
        <f>IFERROR(VLOOKUP(G184,'（別添2-1）人件費単価計算書'!$B$16:$H$76,4,FALSE),"")</f>
        <v/>
      </c>
      <c r="I184" s="12"/>
      <c r="J184" s="88" t="str">
        <f t="shared" si="6"/>
        <v/>
      </c>
    </row>
    <row r="185" spans="2:10" x14ac:dyDescent="0.15">
      <c r="B185" s="165"/>
      <c r="C185" s="78"/>
      <c r="D185" s="9"/>
      <c r="E185" s="79"/>
      <c r="F185" s="15"/>
      <c r="G185" s="12"/>
      <c r="H185" s="88" t="str">
        <f>IFERROR(VLOOKUP(G185,'（別添2-1）人件費単価計算書'!$B$16:$H$76,4,FALSE),"")</f>
        <v/>
      </c>
      <c r="I185" s="12"/>
      <c r="J185" s="88" t="str">
        <f t="shared" si="6"/>
        <v/>
      </c>
    </row>
    <row r="186" spans="2:10" x14ac:dyDescent="0.15">
      <c r="B186" s="165"/>
      <c r="C186" s="78"/>
      <c r="D186" s="9"/>
      <c r="E186" s="79"/>
      <c r="F186" s="15"/>
      <c r="G186" s="12"/>
      <c r="H186" s="88" t="str">
        <f>IFERROR(VLOOKUP(G186,'（別添2-1）人件費単価計算書'!$B$16:$H$76,4,FALSE),"")</f>
        <v/>
      </c>
      <c r="I186" s="12"/>
      <c r="J186" s="88" t="str">
        <f t="shared" si="6"/>
        <v/>
      </c>
    </row>
    <row r="187" spans="2:10" x14ac:dyDescent="0.15">
      <c r="B187" s="165"/>
      <c r="C187" s="78"/>
      <c r="D187" s="9"/>
      <c r="E187" s="79"/>
      <c r="F187" s="15"/>
      <c r="G187" s="12"/>
      <c r="H187" s="88" t="str">
        <f>IFERROR(VLOOKUP(G187,'（別添2-1）人件費単価計算書'!$B$16:$H$76,4,FALSE),"")</f>
        <v/>
      </c>
      <c r="I187" s="12"/>
      <c r="J187" s="88" t="str">
        <f t="shared" si="6"/>
        <v/>
      </c>
    </row>
    <row r="188" spans="2:10" x14ac:dyDescent="0.15">
      <c r="B188" s="165"/>
      <c r="C188" s="78"/>
      <c r="D188" s="9"/>
      <c r="E188" s="79"/>
      <c r="F188" s="15"/>
      <c r="G188" s="12"/>
      <c r="H188" s="88" t="str">
        <f>IFERROR(VLOOKUP(G188,'（別添2-1）人件費単価計算書'!$B$16:$H$76,4,FALSE),"")</f>
        <v/>
      </c>
      <c r="I188" s="12"/>
      <c r="J188" s="88" t="str">
        <f t="shared" si="6"/>
        <v/>
      </c>
    </row>
    <row r="189" spans="2:10" x14ac:dyDescent="0.15">
      <c r="B189" s="165"/>
      <c r="C189" s="80"/>
      <c r="D189" s="10"/>
      <c r="E189" s="81"/>
      <c r="F189" s="16"/>
      <c r="G189" s="13"/>
      <c r="H189" s="89" t="str">
        <f>IFERROR(VLOOKUP(G189,'（別添2-1）人件費単価計算書'!$B$16:$H$76,4,FALSE),"")</f>
        <v/>
      </c>
      <c r="I189" s="13"/>
      <c r="J189" s="89" t="str">
        <f t="shared" si="6"/>
        <v/>
      </c>
    </row>
    <row r="190" spans="2:10" x14ac:dyDescent="0.15">
      <c r="B190" s="165" t="s">
        <v>217</v>
      </c>
      <c r="C190" s="86" t="str">
        <f>IF(COUNTIF('（別添2）支出計画書'!H128:H142,"●"),'（別添2）支出計画書'!C127,"")</f>
        <v/>
      </c>
      <c r="D190" s="82"/>
      <c r="E190" s="82"/>
      <c r="F190" s="83"/>
      <c r="G190" s="82"/>
      <c r="H190" s="82"/>
      <c r="I190" s="117" t="s">
        <v>250</v>
      </c>
      <c r="J190" s="47">
        <f>SUM(J191:J215)</f>
        <v>0</v>
      </c>
    </row>
    <row r="191" spans="2:10" x14ac:dyDescent="0.15">
      <c r="B191" s="165"/>
      <c r="C191" s="78"/>
      <c r="D191" s="8"/>
      <c r="E191" s="8"/>
      <c r="F191" s="17"/>
      <c r="G191" s="11"/>
      <c r="H191" s="87" t="str">
        <f>IFERROR(VLOOKUP(G191,'（別添2-1）人件費単価計算書'!$B$16:$H$76,4,FALSE),"")</f>
        <v/>
      </c>
      <c r="I191" s="11"/>
      <c r="J191" s="87" t="str">
        <f>IFERROR(H191*I191,"")</f>
        <v/>
      </c>
    </row>
    <row r="192" spans="2:10" x14ac:dyDescent="0.15">
      <c r="B192" s="165"/>
      <c r="C192" s="78"/>
      <c r="D192" s="9"/>
      <c r="E192" s="79"/>
      <c r="F192" s="15"/>
      <c r="G192" s="12"/>
      <c r="H192" s="88" t="str">
        <f>IFERROR(VLOOKUP(G192,'（別添2-1）人件費単価計算書'!$B$16:$H$76,4,FALSE),"")</f>
        <v/>
      </c>
      <c r="I192" s="12"/>
      <c r="J192" s="88" t="str">
        <f t="shared" ref="J192:J215" si="7">IFERROR(H192*I192,"")</f>
        <v/>
      </c>
    </row>
    <row r="193" spans="2:10" x14ac:dyDescent="0.15">
      <c r="B193" s="165"/>
      <c r="C193" s="78"/>
      <c r="D193" s="9"/>
      <c r="E193" s="79"/>
      <c r="F193" s="15"/>
      <c r="G193" s="12"/>
      <c r="H193" s="88" t="str">
        <f>IFERROR(VLOOKUP(G193,'（別添2-1）人件費単価計算書'!$B$16:$H$76,4,FALSE),"")</f>
        <v/>
      </c>
      <c r="I193" s="12"/>
      <c r="J193" s="88" t="str">
        <f t="shared" si="7"/>
        <v/>
      </c>
    </row>
    <row r="194" spans="2:10" x14ac:dyDescent="0.15">
      <c r="B194" s="165"/>
      <c r="C194" s="78"/>
      <c r="D194" s="9"/>
      <c r="E194" s="79"/>
      <c r="F194" s="15"/>
      <c r="G194" s="12"/>
      <c r="H194" s="88" t="str">
        <f>IFERROR(VLOOKUP(G194,'（別添2-1）人件費単価計算書'!$B$16:$H$76,4,FALSE),"")</f>
        <v/>
      </c>
      <c r="I194" s="12"/>
      <c r="J194" s="88" t="str">
        <f t="shared" si="7"/>
        <v/>
      </c>
    </row>
    <row r="195" spans="2:10" x14ac:dyDescent="0.15">
      <c r="B195" s="165"/>
      <c r="C195" s="78"/>
      <c r="D195" s="9"/>
      <c r="E195" s="79"/>
      <c r="F195" s="15"/>
      <c r="G195" s="12"/>
      <c r="H195" s="88" t="str">
        <f>IFERROR(VLOOKUP(G195,'（別添2-1）人件費単価計算書'!$B$16:$H$76,4,FALSE),"")</f>
        <v/>
      </c>
      <c r="I195" s="12"/>
      <c r="J195" s="88" t="str">
        <f t="shared" si="7"/>
        <v/>
      </c>
    </row>
    <row r="196" spans="2:10" x14ac:dyDescent="0.15">
      <c r="B196" s="165"/>
      <c r="C196" s="78"/>
      <c r="D196" s="9"/>
      <c r="E196" s="79"/>
      <c r="F196" s="15"/>
      <c r="G196" s="12"/>
      <c r="H196" s="88" t="str">
        <f>IFERROR(VLOOKUP(G196,'（別添2-1）人件費単価計算書'!$B$16:$H$76,4,FALSE),"")</f>
        <v/>
      </c>
      <c r="I196" s="12"/>
      <c r="J196" s="88" t="str">
        <f t="shared" si="7"/>
        <v/>
      </c>
    </row>
    <row r="197" spans="2:10" x14ac:dyDescent="0.15">
      <c r="B197" s="165"/>
      <c r="C197" s="78"/>
      <c r="D197" s="9"/>
      <c r="E197" s="79"/>
      <c r="F197" s="15"/>
      <c r="G197" s="12"/>
      <c r="H197" s="88" t="str">
        <f>IFERROR(VLOOKUP(G197,'（別添2-1）人件費単価計算書'!$B$16:$H$76,4,FALSE),"")</f>
        <v/>
      </c>
      <c r="I197" s="12"/>
      <c r="J197" s="88" t="str">
        <f t="shared" si="7"/>
        <v/>
      </c>
    </row>
    <row r="198" spans="2:10" x14ac:dyDescent="0.15">
      <c r="B198" s="165"/>
      <c r="C198" s="78"/>
      <c r="D198" s="9"/>
      <c r="E198" s="79"/>
      <c r="F198" s="15"/>
      <c r="G198" s="12"/>
      <c r="H198" s="88" t="str">
        <f>IFERROR(VLOOKUP(G198,'（別添2-1）人件費単価計算書'!$B$16:$H$76,4,FALSE),"")</f>
        <v/>
      </c>
      <c r="I198" s="12"/>
      <c r="J198" s="88" t="str">
        <f t="shared" si="7"/>
        <v/>
      </c>
    </row>
    <row r="199" spans="2:10" x14ac:dyDescent="0.15">
      <c r="B199" s="165"/>
      <c r="C199" s="78"/>
      <c r="D199" s="9"/>
      <c r="E199" s="79"/>
      <c r="F199" s="15"/>
      <c r="G199" s="12"/>
      <c r="H199" s="88" t="str">
        <f>IFERROR(VLOOKUP(G199,'（別添2-1）人件費単価計算書'!$B$16:$H$76,4,FALSE),"")</f>
        <v/>
      </c>
      <c r="I199" s="12"/>
      <c r="J199" s="88" t="str">
        <f t="shared" si="7"/>
        <v/>
      </c>
    </row>
    <row r="200" spans="2:10" x14ac:dyDescent="0.15">
      <c r="B200" s="165"/>
      <c r="C200" s="78"/>
      <c r="D200" s="9"/>
      <c r="E200" s="79"/>
      <c r="F200" s="15"/>
      <c r="G200" s="12"/>
      <c r="H200" s="88" t="str">
        <f>IFERROR(VLOOKUP(G200,'（別添2-1）人件費単価計算書'!$B$16:$H$76,4,FALSE),"")</f>
        <v/>
      </c>
      <c r="I200" s="12"/>
      <c r="J200" s="88" t="str">
        <f t="shared" si="7"/>
        <v/>
      </c>
    </row>
    <row r="201" spans="2:10" x14ac:dyDescent="0.15">
      <c r="B201" s="165"/>
      <c r="C201" s="78"/>
      <c r="D201" s="9"/>
      <c r="E201" s="79"/>
      <c r="F201" s="15"/>
      <c r="G201" s="12"/>
      <c r="H201" s="88" t="str">
        <f>IFERROR(VLOOKUP(G201,'（別添2-1）人件費単価計算書'!$B$16:$H$76,4,FALSE),"")</f>
        <v/>
      </c>
      <c r="I201" s="12"/>
      <c r="J201" s="88" t="str">
        <f t="shared" si="7"/>
        <v/>
      </c>
    </row>
    <row r="202" spans="2:10" x14ac:dyDescent="0.15">
      <c r="B202" s="165"/>
      <c r="C202" s="78"/>
      <c r="D202" s="9"/>
      <c r="E202" s="79"/>
      <c r="F202" s="15"/>
      <c r="G202" s="12"/>
      <c r="H202" s="88" t="str">
        <f>IFERROR(VLOOKUP(G202,'（別添2-1）人件費単価計算書'!$B$16:$H$76,4,FALSE),"")</f>
        <v/>
      </c>
      <c r="I202" s="12"/>
      <c r="J202" s="88" t="str">
        <f t="shared" si="7"/>
        <v/>
      </c>
    </row>
    <row r="203" spans="2:10" x14ac:dyDescent="0.15">
      <c r="B203" s="165"/>
      <c r="C203" s="78"/>
      <c r="D203" s="9"/>
      <c r="E203" s="79"/>
      <c r="F203" s="15"/>
      <c r="G203" s="12"/>
      <c r="H203" s="88" t="str">
        <f>IFERROR(VLOOKUP(G203,'（別添2-1）人件費単価計算書'!$B$16:$H$76,4,FALSE),"")</f>
        <v/>
      </c>
      <c r="I203" s="12"/>
      <c r="J203" s="88" t="str">
        <f t="shared" si="7"/>
        <v/>
      </c>
    </row>
    <row r="204" spans="2:10" x14ac:dyDescent="0.15">
      <c r="B204" s="165"/>
      <c r="C204" s="78"/>
      <c r="D204" s="9"/>
      <c r="E204" s="79"/>
      <c r="F204" s="15"/>
      <c r="G204" s="12"/>
      <c r="H204" s="88" t="str">
        <f>IFERROR(VLOOKUP(G204,'（別添2-1）人件費単価計算書'!$B$16:$H$76,4,FALSE),"")</f>
        <v/>
      </c>
      <c r="I204" s="12"/>
      <c r="J204" s="88" t="str">
        <f t="shared" si="7"/>
        <v/>
      </c>
    </row>
    <row r="205" spans="2:10" x14ac:dyDescent="0.15">
      <c r="B205" s="165"/>
      <c r="C205" s="78"/>
      <c r="D205" s="9"/>
      <c r="E205" s="79"/>
      <c r="F205" s="15"/>
      <c r="G205" s="12"/>
      <c r="H205" s="88" t="str">
        <f>IFERROR(VLOOKUP(G205,'（別添2-1）人件費単価計算書'!$B$16:$H$76,4,FALSE),"")</f>
        <v/>
      </c>
      <c r="I205" s="12"/>
      <c r="J205" s="88" t="str">
        <f t="shared" si="7"/>
        <v/>
      </c>
    </row>
    <row r="206" spans="2:10" x14ac:dyDescent="0.15">
      <c r="B206" s="165"/>
      <c r="C206" s="78"/>
      <c r="D206" s="9"/>
      <c r="E206" s="79"/>
      <c r="F206" s="15"/>
      <c r="G206" s="12"/>
      <c r="H206" s="88" t="str">
        <f>IFERROR(VLOOKUP(G206,'（別添2-1）人件費単価計算書'!$B$16:$H$76,4,FALSE),"")</f>
        <v/>
      </c>
      <c r="I206" s="12"/>
      <c r="J206" s="88" t="str">
        <f t="shared" si="7"/>
        <v/>
      </c>
    </row>
    <row r="207" spans="2:10" x14ac:dyDescent="0.15">
      <c r="B207" s="165"/>
      <c r="C207" s="78"/>
      <c r="D207" s="9"/>
      <c r="E207" s="79"/>
      <c r="F207" s="15"/>
      <c r="G207" s="12"/>
      <c r="H207" s="88" t="str">
        <f>IFERROR(VLOOKUP(G207,'（別添2-1）人件費単価計算書'!$B$16:$H$76,4,FALSE),"")</f>
        <v/>
      </c>
      <c r="I207" s="12"/>
      <c r="J207" s="88" t="str">
        <f t="shared" si="7"/>
        <v/>
      </c>
    </row>
    <row r="208" spans="2:10" x14ac:dyDescent="0.15">
      <c r="B208" s="165"/>
      <c r="C208" s="78"/>
      <c r="D208" s="9"/>
      <c r="E208" s="79"/>
      <c r="F208" s="15"/>
      <c r="G208" s="12"/>
      <c r="H208" s="88" t="str">
        <f>IFERROR(VLOOKUP(G208,'（別添2-1）人件費単価計算書'!$B$16:$H$76,4,FALSE),"")</f>
        <v/>
      </c>
      <c r="I208" s="12"/>
      <c r="J208" s="88" t="str">
        <f t="shared" si="7"/>
        <v/>
      </c>
    </row>
    <row r="209" spans="2:10" x14ac:dyDescent="0.15">
      <c r="B209" s="165"/>
      <c r="C209" s="78"/>
      <c r="D209" s="9"/>
      <c r="E209" s="79"/>
      <c r="F209" s="15"/>
      <c r="G209" s="12"/>
      <c r="H209" s="88" t="str">
        <f>IFERROR(VLOOKUP(G209,'（別添2-1）人件費単価計算書'!$B$16:$H$76,4,FALSE),"")</f>
        <v/>
      </c>
      <c r="I209" s="12"/>
      <c r="J209" s="88" t="str">
        <f t="shared" si="7"/>
        <v/>
      </c>
    </row>
    <row r="210" spans="2:10" x14ac:dyDescent="0.15">
      <c r="B210" s="165"/>
      <c r="C210" s="78"/>
      <c r="D210" s="9"/>
      <c r="E210" s="79"/>
      <c r="F210" s="15"/>
      <c r="G210" s="12"/>
      <c r="H210" s="88" t="str">
        <f>IFERROR(VLOOKUP(G210,'（別添2-1）人件費単価計算書'!$B$16:$H$76,4,FALSE),"")</f>
        <v/>
      </c>
      <c r="I210" s="12"/>
      <c r="J210" s="88" t="str">
        <f t="shared" si="7"/>
        <v/>
      </c>
    </row>
    <row r="211" spans="2:10" x14ac:dyDescent="0.15">
      <c r="B211" s="165"/>
      <c r="C211" s="78"/>
      <c r="D211" s="9"/>
      <c r="E211" s="79"/>
      <c r="F211" s="15"/>
      <c r="G211" s="12"/>
      <c r="H211" s="88" t="str">
        <f>IFERROR(VLOOKUP(G211,'（別添2-1）人件費単価計算書'!$B$16:$H$76,4,FALSE),"")</f>
        <v/>
      </c>
      <c r="I211" s="12"/>
      <c r="J211" s="88" t="str">
        <f t="shared" si="7"/>
        <v/>
      </c>
    </row>
    <row r="212" spans="2:10" x14ac:dyDescent="0.15">
      <c r="B212" s="165"/>
      <c r="C212" s="78"/>
      <c r="D212" s="9"/>
      <c r="E212" s="79"/>
      <c r="F212" s="15"/>
      <c r="G212" s="12"/>
      <c r="H212" s="88" t="str">
        <f>IFERROR(VLOOKUP(G212,'（別添2-1）人件費単価計算書'!$B$16:$H$76,4,FALSE),"")</f>
        <v/>
      </c>
      <c r="I212" s="12"/>
      <c r="J212" s="88" t="str">
        <f t="shared" si="7"/>
        <v/>
      </c>
    </row>
    <row r="213" spans="2:10" x14ac:dyDescent="0.15">
      <c r="B213" s="165"/>
      <c r="C213" s="78"/>
      <c r="D213" s="9"/>
      <c r="E213" s="79"/>
      <c r="F213" s="15"/>
      <c r="G213" s="12"/>
      <c r="H213" s="88" t="str">
        <f>IFERROR(VLOOKUP(G213,'（別添2-1）人件費単価計算書'!$B$16:$H$76,4,FALSE),"")</f>
        <v/>
      </c>
      <c r="I213" s="12"/>
      <c r="J213" s="88" t="str">
        <f t="shared" si="7"/>
        <v/>
      </c>
    </row>
    <row r="214" spans="2:10" x14ac:dyDescent="0.15">
      <c r="B214" s="165"/>
      <c r="C214" s="78"/>
      <c r="D214" s="9"/>
      <c r="E214" s="79"/>
      <c r="F214" s="15"/>
      <c r="G214" s="12"/>
      <c r="H214" s="88" t="str">
        <f>IFERROR(VLOOKUP(G214,'（別添2-1）人件費単価計算書'!$B$16:$H$76,4,FALSE),"")</f>
        <v/>
      </c>
      <c r="I214" s="12"/>
      <c r="J214" s="88" t="str">
        <f t="shared" si="7"/>
        <v/>
      </c>
    </row>
    <row r="215" spans="2:10" x14ac:dyDescent="0.15">
      <c r="B215" s="165"/>
      <c r="C215" s="80"/>
      <c r="D215" s="10"/>
      <c r="E215" s="81"/>
      <c r="F215" s="16"/>
      <c r="G215" s="13"/>
      <c r="H215" s="89" t="str">
        <f>IFERROR(VLOOKUP(G215,'（別添2-1）人件費単価計算書'!$B$16:$H$76,4,FALSE),"")</f>
        <v/>
      </c>
      <c r="I215" s="13"/>
      <c r="J215" s="89" t="str">
        <f t="shared" si="7"/>
        <v/>
      </c>
    </row>
    <row r="216" spans="2:10" x14ac:dyDescent="0.15">
      <c r="B216" s="165" t="s">
        <v>216</v>
      </c>
      <c r="C216" s="86" t="str">
        <f>IF(COUNTIF('（別添2）支出計画書'!H144:H158,"●"),'（別添2）支出計画書'!C143,"")</f>
        <v/>
      </c>
      <c r="D216" s="82"/>
      <c r="E216" s="82"/>
      <c r="F216" s="83"/>
      <c r="G216" s="82"/>
      <c r="H216" s="82"/>
      <c r="I216" s="117" t="s">
        <v>250</v>
      </c>
      <c r="J216" s="47">
        <f>SUM(J217:J241)</f>
        <v>0</v>
      </c>
    </row>
    <row r="217" spans="2:10" x14ac:dyDescent="0.15">
      <c r="B217" s="165"/>
      <c r="C217" s="78"/>
      <c r="D217" s="8"/>
      <c r="E217" s="8"/>
      <c r="F217" s="17"/>
      <c r="G217" s="11"/>
      <c r="H217" s="87" t="str">
        <f>IFERROR(VLOOKUP(G217,'（別添2-1）人件費単価計算書'!$B$16:$H$76,4,FALSE),"")</f>
        <v/>
      </c>
      <c r="I217" s="11"/>
      <c r="J217" s="87" t="str">
        <f>IFERROR(H217*I217,"")</f>
        <v/>
      </c>
    </row>
    <row r="218" spans="2:10" x14ac:dyDescent="0.15">
      <c r="B218" s="165"/>
      <c r="C218" s="78"/>
      <c r="D218" s="9"/>
      <c r="E218" s="79"/>
      <c r="F218" s="15"/>
      <c r="G218" s="12"/>
      <c r="H218" s="88" t="str">
        <f>IFERROR(VLOOKUP(G218,'（別添2-1）人件費単価計算書'!$B$16:$H$76,4,FALSE),"")</f>
        <v/>
      </c>
      <c r="I218" s="12"/>
      <c r="J218" s="88" t="str">
        <f t="shared" ref="J218:J241" si="8">IFERROR(H218*I218,"")</f>
        <v/>
      </c>
    </row>
    <row r="219" spans="2:10" x14ac:dyDescent="0.15">
      <c r="B219" s="165"/>
      <c r="C219" s="78"/>
      <c r="D219" s="9"/>
      <c r="E219" s="79"/>
      <c r="F219" s="15"/>
      <c r="G219" s="12"/>
      <c r="H219" s="88" t="str">
        <f>IFERROR(VLOOKUP(G219,'（別添2-1）人件費単価計算書'!$B$16:$H$76,4,FALSE),"")</f>
        <v/>
      </c>
      <c r="I219" s="12"/>
      <c r="J219" s="88" t="str">
        <f t="shared" si="8"/>
        <v/>
      </c>
    </row>
    <row r="220" spans="2:10" x14ac:dyDescent="0.15">
      <c r="B220" s="165"/>
      <c r="C220" s="78"/>
      <c r="D220" s="9"/>
      <c r="E220" s="79"/>
      <c r="F220" s="15"/>
      <c r="G220" s="12"/>
      <c r="H220" s="88" t="str">
        <f>IFERROR(VLOOKUP(G220,'（別添2-1）人件費単価計算書'!$B$16:$H$76,4,FALSE),"")</f>
        <v/>
      </c>
      <c r="I220" s="12"/>
      <c r="J220" s="88" t="str">
        <f t="shared" si="8"/>
        <v/>
      </c>
    </row>
    <row r="221" spans="2:10" x14ac:dyDescent="0.15">
      <c r="B221" s="165"/>
      <c r="C221" s="78"/>
      <c r="D221" s="9"/>
      <c r="E221" s="79"/>
      <c r="F221" s="15"/>
      <c r="G221" s="12"/>
      <c r="H221" s="88" t="str">
        <f>IFERROR(VLOOKUP(G221,'（別添2-1）人件費単価計算書'!$B$16:$H$76,4,FALSE),"")</f>
        <v/>
      </c>
      <c r="I221" s="12"/>
      <c r="J221" s="88" t="str">
        <f t="shared" si="8"/>
        <v/>
      </c>
    </row>
    <row r="222" spans="2:10" x14ac:dyDescent="0.15">
      <c r="B222" s="165"/>
      <c r="C222" s="78"/>
      <c r="D222" s="9"/>
      <c r="E222" s="79"/>
      <c r="F222" s="15"/>
      <c r="G222" s="12"/>
      <c r="H222" s="88" t="str">
        <f>IFERROR(VLOOKUP(G222,'（別添2-1）人件費単価計算書'!$B$16:$H$76,4,FALSE),"")</f>
        <v/>
      </c>
      <c r="I222" s="12"/>
      <c r="J222" s="88" t="str">
        <f t="shared" si="8"/>
        <v/>
      </c>
    </row>
    <row r="223" spans="2:10" x14ac:dyDescent="0.15">
      <c r="B223" s="165"/>
      <c r="C223" s="78"/>
      <c r="D223" s="9"/>
      <c r="E223" s="79"/>
      <c r="F223" s="15"/>
      <c r="G223" s="12"/>
      <c r="H223" s="88" t="str">
        <f>IFERROR(VLOOKUP(G223,'（別添2-1）人件費単価計算書'!$B$16:$H$76,4,FALSE),"")</f>
        <v/>
      </c>
      <c r="I223" s="12"/>
      <c r="J223" s="88" t="str">
        <f t="shared" si="8"/>
        <v/>
      </c>
    </row>
    <row r="224" spans="2:10" x14ac:dyDescent="0.15">
      <c r="B224" s="165"/>
      <c r="C224" s="78"/>
      <c r="D224" s="9"/>
      <c r="E224" s="79"/>
      <c r="F224" s="15"/>
      <c r="G224" s="12"/>
      <c r="H224" s="88" t="str">
        <f>IFERROR(VLOOKUP(G224,'（別添2-1）人件費単価計算書'!$B$16:$H$76,4,FALSE),"")</f>
        <v/>
      </c>
      <c r="I224" s="12"/>
      <c r="J224" s="88" t="str">
        <f t="shared" si="8"/>
        <v/>
      </c>
    </row>
    <row r="225" spans="2:10" x14ac:dyDescent="0.15">
      <c r="B225" s="165"/>
      <c r="C225" s="78"/>
      <c r="D225" s="9"/>
      <c r="E225" s="79"/>
      <c r="F225" s="15"/>
      <c r="G225" s="12"/>
      <c r="H225" s="88" t="str">
        <f>IFERROR(VLOOKUP(G225,'（別添2-1）人件費単価計算書'!$B$16:$H$76,4,FALSE),"")</f>
        <v/>
      </c>
      <c r="I225" s="12"/>
      <c r="J225" s="88" t="str">
        <f t="shared" si="8"/>
        <v/>
      </c>
    </row>
    <row r="226" spans="2:10" x14ac:dyDescent="0.15">
      <c r="B226" s="165"/>
      <c r="C226" s="78"/>
      <c r="D226" s="9"/>
      <c r="E226" s="79"/>
      <c r="F226" s="15"/>
      <c r="G226" s="12"/>
      <c r="H226" s="88" t="str">
        <f>IFERROR(VLOOKUP(G226,'（別添2-1）人件費単価計算書'!$B$16:$H$76,4,FALSE),"")</f>
        <v/>
      </c>
      <c r="I226" s="12"/>
      <c r="J226" s="88" t="str">
        <f t="shared" si="8"/>
        <v/>
      </c>
    </row>
    <row r="227" spans="2:10" x14ac:dyDescent="0.15">
      <c r="B227" s="165"/>
      <c r="C227" s="78"/>
      <c r="D227" s="9"/>
      <c r="E227" s="79"/>
      <c r="F227" s="15"/>
      <c r="G227" s="12"/>
      <c r="H227" s="88" t="str">
        <f>IFERROR(VLOOKUP(G227,'（別添2-1）人件費単価計算書'!$B$16:$H$76,4,FALSE),"")</f>
        <v/>
      </c>
      <c r="I227" s="12"/>
      <c r="J227" s="88" t="str">
        <f t="shared" si="8"/>
        <v/>
      </c>
    </row>
    <row r="228" spans="2:10" x14ac:dyDescent="0.15">
      <c r="B228" s="165"/>
      <c r="C228" s="78"/>
      <c r="D228" s="9"/>
      <c r="E228" s="79"/>
      <c r="F228" s="15"/>
      <c r="G228" s="12"/>
      <c r="H228" s="88" t="str">
        <f>IFERROR(VLOOKUP(G228,'（別添2-1）人件費単価計算書'!$B$16:$H$76,4,FALSE),"")</f>
        <v/>
      </c>
      <c r="I228" s="12"/>
      <c r="J228" s="88" t="str">
        <f t="shared" si="8"/>
        <v/>
      </c>
    </row>
    <row r="229" spans="2:10" x14ac:dyDescent="0.15">
      <c r="B229" s="165"/>
      <c r="C229" s="78"/>
      <c r="D229" s="9"/>
      <c r="E229" s="79"/>
      <c r="F229" s="15"/>
      <c r="G229" s="12"/>
      <c r="H229" s="88" t="str">
        <f>IFERROR(VLOOKUP(G229,'（別添2-1）人件費単価計算書'!$B$16:$H$76,4,FALSE),"")</f>
        <v/>
      </c>
      <c r="I229" s="12"/>
      <c r="J229" s="88" t="str">
        <f t="shared" si="8"/>
        <v/>
      </c>
    </row>
    <row r="230" spans="2:10" x14ac:dyDescent="0.15">
      <c r="B230" s="165"/>
      <c r="C230" s="78"/>
      <c r="D230" s="9"/>
      <c r="E230" s="79"/>
      <c r="F230" s="15"/>
      <c r="G230" s="12"/>
      <c r="H230" s="88" t="str">
        <f>IFERROR(VLOOKUP(G230,'（別添2-1）人件費単価計算書'!$B$16:$H$76,4,FALSE),"")</f>
        <v/>
      </c>
      <c r="I230" s="12"/>
      <c r="J230" s="88" t="str">
        <f t="shared" si="8"/>
        <v/>
      </c>
    </row>
    <row r="231" spans="2:10" x14ac:dyDescent="0.15">
      <c r="B231" s="165"/>
      <c r="C231" s="78"/>
      <c r="D231" s="9"/>
      <c r="E231" s="79"/>
      <c r="F231" s="15"/>
      <c r="G231" s="12"/>
      <c r="H231" s="88" t="str">
        <f>IFERROR(VLOOKUP(G231,'（別添2-1）人件費単価計算書'!$B$16:$H$76,4,FALSE),"")</f>
        <v/>
      </c>
      <c r="I231" s="12"/>
      <c r="J231" s="88" t="str">
        <f t="shared" si="8"/>
        <v/>
      </c>
    </row>
    <row r="232" spans="2:10" x14ac:dyDescent="0.15">
      <c r="B232" s="165"/>
      <c r="C232" s="78"/>
      <c r="D232" s="9"/>
      <c r="E232" s="79"/>
      <c r="F232" s="15"/>
      <c r="G232" s="12"/>
      <c r="H232" s="88" t="str">
        <f>IFERROR(VLOOKUP(G232,'（別添2-1）人件費単価計算書'!$B$16:$H$76,4,FALSE),"")</f>
        <v/>
      </c>
      <c r="I232" s="12"/>
      <c r="J232" s="88" t="str">
        <f t="shared" si="8"/>
        <v/>
      </c>
    </row>
    <row r="233" spans="2:10" x14ac:dyDescent="0.15">
      <c r="B233" s="165"/>
      <c r="C233" s="78"/>
      <c r="D233" s="9"/>
      <c r="E233" s="79"/>
      <c r="F233" s="15"/>
      <c r="G233" s="12"/>
      <c r="H233" s="88" t="str">
        <f>IFERROR(VLOOKUP(G233,'（別添2-1）人件費単価計算書'!$B$16:$H$76,4,FALSE),"")</f>
        <v/>
      </c>
      <c r="I233" s="12"/>
      <c r="J233" s="88" t="str">
        <f t="shared" si="8"/>
        <v/>
      </c>
    </row>
    <row r="234" spans="2:10" x14ac:dyDescent="0.15">
      <c r="B234" s="165"/>
      <c r="C234" s="78"/>
      <c r="D234" s="9"/>
      <c r="E234" s="79"/>
      <c r="F234" s="15"/>
      <c r="G234" s="12"/>
      <c r="H234" s="88" t="str">
        <f>IFERROR(VLOOKUP(G234,'（別添2-1）人件費単価計算書'!$B$16:$H$76,4,FALSE),"")</f>
        <v/>
      </c>
      <c r="I234" s="12"/>
      <c r="J234" s="88" t="str">
        <f t="shared" si="8"/>
        <v/>
      </c>
    </row>
    <row r="235" spans="2:10" x14ac:dyDescent="0.15">
      <c r="B235" s="165"/>
      <c r="C235" s="78"/>
      <c r="D235" s="9"/>
      <c r="E235" s="79"/>
      <c r="F235" s="15"/>
      <c r="G235" s="12"/>
      <c r="H235" s="88" t="str">
        <f>IFERROR(VLOOKUP(G235,'（別添2-1）人件費単価計算書'!$B$16:$H$76,4,FALSE),"")</f>
        <v/>
      </c>
      <c r="I235" s="12"/>
      <c r="J235" s="88" t="str">
        <f t="shared" si="8"/>
        <v/>
      </c>
    </row>
    <row r="236" spans="2:10" x14ac:dyDescent="0.15">
      <c r="B236" s="165"/>
      <c r="C236" s="78"/>
      <c r="D236" s="9"/>
      <c r="E236" s="79"/>
      <c r="F236" s="15"/>
      <c r="G236" s="12"/>
      <c r="H236" s="88" t="str">
        <f>IFERROR(VLOOKUP(G236,'（別添2-1）人件費単価計算書'!$B$16:$H$76,4,FALSE),"")</f>
        <v/>
      </c>
      <c r="I236" s="12"/>
      <c r="J236" s="88" t="str">
        <f t="shared" si="8"/>
        <v/>
      </c>
    </row>
    <row r="237" spans="2:10" x14ac:dyDescent="0.15">
      <c r="B237" s="165"/>
      <c r="C237" s="78"/>
      <c r="D237" s="9"/>
      <c r="E237" s="79"/>
      <c r="F237" s="15"/>
      <c r="G237" s="12"/>
      <c r="H237" s="88" t="str">
        <f>IFERROR(VLOOKUP(G237,'（別添2-1）人件費単価計算書'!$B$16:$H$76,4,FALSE),"")</f>
        <v/>
      </c>
      <c r="I237" s="12"/>
      <c r="J237" s="88" t="str">
        <f t="shared" si="8"/>
        <v/>
      </c>
    </row>
    <row r="238" spans="2:10" x14ac:dyDescent="0.15">
      <c r="B238" s="165"/>
      <c r="C238" s="78"/>
      <c r="D238" s="9"/>
      <c r="E238" s="79"/>
      <c r="F238" s="15"/>
      <c r="G238" s="12"/>
      <c r="H238" s="88" t="str">
        <f>IFERROR(VLOOKUP(G238,'（別添2-1）人件費単価計算書'!$B$16:$H$76,4,FALSE),"")</f>
        <v/>
      </c>
      <c r="I238" s="12"/>
      <c r="J238" s="88" t="str">
        <f t="shared" si="8"/>
        <v/>
      </c>
    </row>
    <row r="239" spans="2:10" x14ac:dyDescent="0.15">
      <c r="B239" s="165"/>
      <c r="C239" s="78"/>
      <c r="D239" s="9"/>
      <c r="E239" s="79"/>
      <c r="F239" s="15"/>
      <c r="G239" s="12"/>
      <c r="H239" s="88" t="str">
        <f>IFERROR(VLOOKUP(G239,'（別添2-1）人件費単価計算書'!$B$16:$H$76,4,FALSE),"")</f>
        <v/>
      </c>
      <c r="I239" s="12"/>
      <c r="J239" s="88" t="str">
        <f t="shared" si="8"/>
        <v/>
      </c>
    </row>
    <row r="240" spans="2:10" x14ac:dyDescent="0.15">
      <c r="B240" s="165"/>
      <c r="C240" s="78"/>
      <c r="D240" s="9"/>
      <c r="E240" s="79"/>
      <c r="F240" s="15"/>
      <c r="G240" s="12"/>
      <c r="H240" s="88" t="str">
        <f>IFERROR(VLOOKUP(G240,'（別添2-1）人件費単価計算書'!$B$16:$H$76,4,FALSE),"")</f>
        <v/>
      </c>
      <c r="I240" s="12"/>
      <c r="J240" s="88" t="str">
        <f t="shared" si="8"/>
        <v/>
      </c>
    </row>
    <row r="241" spans="2:10" x14ac:dyDescent="0.15">
      <c r="B241" s="165"/>
      <c r="C241" s="80"/>
      <c r="D241" s="10"/>
      <c r="E241" s="81"/>
      <c r="F241" s="16"/>
      <c r="G241" s="13"/>
      <c r="H241" s="89" t="str">
        <f>IFERROR(VLOOKUP(G241,'（別添2-1）人件費単価計算書'!$B$16:$H$76,4,FALSE),"")</f>
        <v/>
      </c>
      <c r="I241" s="13"/>
      <c r="J241" s="89" t="str">
        <f t="shared" si="8"/>
        <v/>
      </c>
    </row>
    <row r="242" spans="2:10" x14ac:dyDescent="0.15">
      <c r="B242" s="165" t="s">
        <v>215</v>
      </c>
      <c r="C242" s="86" t="str">
        <f>IF(COUNTIF('（別添2）支出計画書'!H160:H174,"●"),'（別添2）支出計画書'!C159,"")</f>
        <v/>
      </c>
      <c r="D242" s="82"/>
      <c r="E242" s="82"/>
      <c r="F242" s="83"/>
      <c r="G242" s="82"/>
      <c r="H242" s="82"/>
      <c r="I242" s="117" t="s">
        <v>250</v>
      </c>
      <c r="J242" s="47">
        <f>SUM(J243:J267)</f>
        <v>0</v>
      </c>
    </row>
    <row r="243" spans="2:10" x14ac:dyDescent="0.15">
      <c r="B243" s="165"/>
      <c r="C243" s="78"/>
      <c r="D243" s="8"/>
      <c r="E243" s="8"/>
      <c r="F243" s="17"/>
      <c r="G243" s="11"/>
      <c r="H243" s="87" t="str">
        <f>IFERROR(VLOOKUP(G243,'（別添2-1）人件費単価計算書'!$B$16:$H$76,4,FALSE),"")</f>
        <v/>
      </c>
      <c r="I243" s="11"/>
      <c r="J243" s="87" t="str">
        <f>IFERROR(H243*I243,"")</f>
        <v/>
      </c>
    </row>
    <row r="244" spans="2:10" x14ac:dyDescent="0.15">
      <c r="B244" s="165"/>
      <c r="C244" s="78"/>
      <c r="D244" s="9"/>
      <c r="E244" s="79"/>
      <c r="F244" s="15"/>
      <c r="G244" s="12"/>
      <c r="H244" s="88" t="str">
        <f>IFERROR(VLOOKUP(G244,'（別添2-1）人件費単価計算書'!$B$16:$H$76,4,FALSE),"")</f>
        <v/>
      </c>
      <c r="I244" s="12"/>
      <c r="J244" s="88" t="str">
        <f t="shared" ref="J244:J267" si="9">IFERROR(H244*I244,"")</f>
        <v/>
      </c>
    </row>
    <row r="245" spans="2:10" x14ac:dyDescent="0.15">
      <c r="B245" s="165"/>
      <c r="C245" s="78"/>
      <c r="D245" s="9"/>
      <c r="E245" s="79"/>
      <c r="F245" s="15"/>
      <c r="G245" s="12"/>
      <c r="H245" s="88" t="str">
        <f>IFERROR(VLOOKUP(G245,'（別添2-1）人件費単価計算書'!$B$16:$H$76,4,FALSE),"")</f>
        <v/>
      </c>
      <c r="I245" s="12"/>
      <c r="J245" s="88" t="str">
        <f t="shared" si="9"/>
        <v/>
      </c>
    </row>
    <row r="246" spans="2:10" x14ac:dyDescent="0.15">
      <c r="B246" s="165"/>
      <c r="C246" s="78"/>
      <c r="D246" s="9"/>
      <c r="E246" s="79"/>
      <c r="F246" s="15"/>
      <c r="G246" s="12"/>
      <c r="H246" s="88" t="str">
        <f>IFERROR(VLOOKUP(G246,'（別添2-1）人件費単価計算書'!$B$16:$H$76,4,FALSE),"")</f>
        <v/>
      </c>
      <c r="I246" s="12"/>
      <c r="J246" s="88" t="str">
        <f t="shared" si="9"/>
        <v/>
      </c>
    </row>
    <row r="247" spans="2:10" x14ac:dyDescent="0.15">
      <c r="B247" s="165"/>
      <c r="C247" s="78"/>
      <c r="D247" s="9"/>
      <c r="E247" s="79"/>
      <c r="F247" s="15"/>
      <c r="G247" s="12"/>
      <c r="H247" s="88" t="str">
        <f>IFERROR(VLOOKUP(G247,'（別添2-1）人件費単価計算書'!$B$16:$H$76,4,FALSE),"")</f>
        <v/>
      </c>
      <c r="I247" s="12"/>
      <c r="J247" s="88" t="str">
        <f t="shared" si="9"/>
        <v/>
      </c>
    </row>
    <row r="248" spans="2:10" x14ac:dyDescent="0.15">
      <c r="B248" s="165"/>
      <c r="C248" s="78"/>
      <c r="D248" s="9"/>
      <c r="E248" s="79"/>
      <c r="F248" s="15"/>
      <c r="G248" s="12"/>
      <c r="H248" s="88" t="str">
        <f>IFERROR(VLOOKUP(G248,'（別添2-1）人件費単価計算書'!$B$16:$H$76,4,FALSE),"")</f>
        <v/>
      </c>
      <c r="I248" s="12"/>
      <c r="J248" s="88" t="str">
        <f t="shared" si="9"/>
        <v/>
      </c>
    </row>
    <row r="249" spans="2:10" x14ac:dyDescent="0.15">
      <c r="B249" s="165"/>
      <c r="C249" s="78"/>
      <c r="D249" s="9"/>
      <c r="E249" s="79"/>
      <c r="F249" s="15"/>
      <c r="G249" s="12"/>
      <c r="H249" s="88" t="str">
        <f>IFERROR(VLOOKUP(G249,'（別添2-1）人件費単価計算書'!$B$16:$H$76,4,FALSE),"")</f>
        <v/>
      </c>
      <c r="I249" s="12"/>
      <c r="J249" s="88" t="str">
        <f t="shared" si="9"/>
        <v/>
      </c>
    </row>
    <row r="250" spans="2:10" x14ac:dyDescent="0.15">
      <c r="B250" s="165"/>
      <c r="C250" s="78"/>
      <c r="D250" s="9"/>
      <c r="E250" s="79"/>
      <c r="F250" s="15"/>
      <c r="G250" s="12"/>
      <c r="H250" s="88" t="str">
        <f>IFERROR(VLOOKUP(G250,'（別添2-1）人件費単価計算書'!$B$16:$H$76,4,FALSE),"")</f>
        <v/>
      </c>
      <c r="I250" s="12"/>
      <c r="J250" s="88" t="str">
        <f t="shared" si="9"/>
        <v/>
      </c>
    </row>
    <row r="251" spans="2:10" x14ac:dyDescent="0.15">
      <c r="B251" s="165"/>
      <c r="C251" s="78"/>
      <c r="D251" s="9"/>
      <c r="E251" s="79"/>
      <c r="F251" s="15"/>
      <c r="G251" s="12"/>
      <c r="H251" s="88" t="str">
        <f>IFERROR(VLOOKUP(G251,'（別添2-1）人件費単価計算書'!$B$16:$H$76,4,FALSE),"")</f>
        <v/>
      </c>
      <c r="I251" s="12"/>
      <c r="J251" s="88" t="str">
        <f t="shared" si="9"/>
        <v/>
      </c>
    </row>
    <row r="252" spans="2:10" x14ac:dyDescent="0.15">
      <c r="B252" s="165"/>
      <c r="C252" s="78"/>
      <c r="D252" s="9"/>
      <c r="E252" s="79"/>
      <c r="F252" s="15"/>
      <c r="G252" s="12"/>
      <c r="H252" s="88" t="str">
        <f>IFERROR(VLOOKUP(G252,'（別添2-1）人件費単価計算書'!$B$16:$H$76,4,FALSE),"")</f>
        <v/>
      </c>
      <c r="I252" s="12"/>
      <c r="J252" s="88" t="str">
        <f t="shared" si="9"/>
        <v/>
      </c>
    </row>
    <row r="253" spans="2:10" x14ac:dyDescent="0.15">
      <c r="B253" s="165"/>
      <c r="C253" s="78"/>
      <c r="D253" s="9"/>
      <c r="E253" s="79"/>
      <c r="F253" s="15"/>
      <c r="G253" s="12"/>
      <c r="H253" s="88" t="str">
        <f>IFERROR(VLOOKUP(G253,'（別添2-1）人件費単価計算書'!$B$16:$H$76,4,FALSE),"")</f>
        <v/>
      </c>
      <c r="I253" s="12"/>
      <c r="J253" s="88" t="str">
        <f t="shared" si="9"/>
        <v/>
      </c>
    </row>
    <row r="254" spans="2:10" x14ac:dyDescent="0.15">
      <c r="B254" s="165"/>
      <c r="C254" s="78"/>
      <c r="D254" s="9"/>
      <c r="E254" s="79"/>
      <c r="F254" s="15"/>
      <c r="G254" s="12"/>
      <c r="H254" s="88" t="str">
        <f>IFERROR(VLOOKUP(G254,'（別添2-1）人件費単価計算書'!$B$16:$H$76,4,FALSE),"")</f>
        <v/>
      </c>
      <c r="I254" s="12"/>
      <c r="J254" s="88" t="str">
        <f t="shared" si="9"/>
        <v/>
      </c>
    </row>
    <row r="255" spans="2:10" x14ac:dyDescent="0.15">
      <c r="B255" s="165"/>
      <c r="C255" s="78"/>
      <c r="D255" s="9"/>
      <c r="E255" s="79"/>
      <c r="F255" s="15"/>
      <c r="G255" s="12"/>
      <c r="H255" s="88" t="str">
        <f>IFERROR(VLOOKUP(G255,'（別添2-1）人件費単価計算書'!$B$16:$H$76,4,FALSE),"")</f>
        <v/>
      </c>
      <c r="I255" s="12"/>
      <c r="J255" s="88" t="str">
        <f t="shared" si="9"/>
        <v/>
      </c>
    </row>
    <row r="256" spans="2:10" x14ac:dyDescent="0.15">
      <c r="B256" s="165"/>
      <c r="C256" s="78"/>
      <c r="D256" s="9"/>
      <c r="E256" s="79"/>
      <c r="F256" s="15"/>
      <c r="G256" s="12"/>
      <c r="H256" s="88" t="str">
        <f>IFERROR(VLOOKUP(G256,'（別添2-1）人件費単価計算書'!$B$16:$H$76,4,FALSE),"")</f>
        <v/>
      </c>
      <c r="I256" s="12"/>
      <c r="J256" s="88" t="str">
        <f t="shared" si="9"/>
        <v/>
      </c>
    </row>
    <row r="257" spans="2:10" x14ac:dyDescent="0.15">
      <c r="B257" s="165"/>
      <c r="C257" s="78"/>
      <c r="D257" s="9"/>
      <c r="E257" s="79"/>
      <c r="F257" s="15"/>
      <c r="G257" s="12"/>
      <c r="H257" s="88" t="str">
        <f>IFERROR(VLOOKUP(G257,'（別添2-1）人件費単価計算書'!$B$16:$H$76,4,FALSE),"")</f>
        <v/>
      </c>
      <c r="I257" s="12"/>
      <c r="J257" s="88" t="str">
        <f t="shared" si="9"/>
        <v/>
      </c>
    </row>
    <row r="258" spans="2:10" x14ac:dyDescent="0.15">
      <c r="B258" s="165"/>
      <c r="C258" s="78"/>
      <c r="D258" s="9"/>
      <c r="E258" s="79"/>
      <c r="F258" s="15"/>
      <c r="G258" s="12"/>
      <c r="H258" s="88" t="str">
        <f>IFERROR(VLOOKUP(G258,'（別添2-1）人件費単価計算書'!$B$16:$H$76,4,FALSE),"")</f>
        <v/>
      </c>
      <c r="I258" s="12"/>
      <c r="J258" s="88" t="str">
        <f t="shared" si="9"/>
        <v/>
      </c>
    </row>
    <row r="259" spans="2:10" x14ac:dyDescent="0.15">
      <c r="B259" s="165"/>
      <c r="C259" s="78"/>
      <c r="D259" s="9"/>
      <c r="E259" s="79"/>
      <c r="F259" s="15"/>
      <c r="G259" s="12"/>
      <c r="H259" s="88" t="str">
        <f>IFERROR(VLOOKUP(G259,'（別添2-1）人件費単価計算書'!$B$16:$H$76,4,FALSE),"")</f>
        <v/>
      </c>
      <c r="I259" s="12"/>
      <c r="J259" s="88" t="str">
        <f t="shared" si="9"/>
        <v/>
      </c>
    </row>
    <row r="260" spans="2:10" x14ac:dyDescent="0.15">
      <c r="B260" s="165"/>
      <c r="C260" s="78"/>
      <c r="D260" s="9"/>
      <c r="E260" s="79"/>
      <c r="F260" s="15"/>
      <c r="G260" s="12"/>
      <c r="H260" s="88" t="str">
        <f>IFERROR(VLOOKUP(G260,'（別添2-1）人件費単価計算書'!$B$16:$H$76,4,FALSE),"")</f>
        <v/>
      </c>
      <c r="I260" s="12"/>
      <c r="J260" s="88" t="str">
        <f t="shared" si="9"/>
        <v/>
      </c>
    </row>
    <row r="261" spans="2:10" x14ac:dyDescent="0.15">
      <c r="B261" s="165"/>
      <c r="C261" s="78"/>
      <c r="D261" s="9"/>
      <c r="E261" s="79"/>
      <c r="F261" s="15"/>
      <c r="G261" s="12"/>
      <c r="H261" s="88" t="str">
        <f>IFERROR(VLOOKUP(G261,'（別添2-1）人件費単価計算書'!$B$16:$H$76,4,FALSE),"")</f>
        <v/>
      </c>
      <c r="I261" s="12"/>
      <c r="J261" s="88" t="str">
        <f t="shared" si="9"/>
        <v/>
      </c>
    </row>
    <row r="262" spans="2:10" x14ac:dyDescent="0.15">
      <c r="B262" s="165"/>
      <c r="C262" s="78"/>
      <c r="D262" s="9"/>
      <c r="E262" s="79"/>
      <c r="F262" s="15"/>
      <c r="G262" s="12"/>
      <c r="H262" s="88" t="str">
        <f>IFERROR(VLOOKUP(G262,'（別添2-1）人件費単価計算書'!$B$16:$H$76,4,FALSE),"")</f>
        <v/>
      </c>
      <c r="I262" s="12"/>
      <c r="J262" s="88" t="str">
        <f t="shared" si="9"/>
        <v/>
      </c>
    </row>
    <row r="263" spans="2:10" x14ac:dyDescent="0.15">
      <c r="B263" s="165"/>
      <c r="C263" s="78"/>
      <c r="D263" s="9"/>
      <c r="E263" s="79"/>
      <c r="F263" s="15"/>
      <c r="G263" s="12"/>
      <c r="H263" s="88" t="str">
        <f>IFERROR(VLOOKUP(G263,'（別添2-1）人件費単価計算書'!$B$16:$H$76,4,FALSE),"")</f>
        <v/>
      </c>
      <c r="I263" s="12"/>
      <c r="J263" s="88" t="str">
        <f t="shared" si="9"/>
        <v/>
      </c>
    </row>
    <row r="264" spans="2:10" x14ac:dyDescent="0.15">
      <c r="B264" s="165"/>
      <c r="C264" s="78"/>
      <c r="D264" s="9"/>
      <c r="E264" s="79"/>
      <c r="F264" s="15"/>
      <c r="G264" s="12"/>
      <c r="H264" s="88" t="str">
        <f>IFERROR(VLOOKUP(G264,'（別添2-1）人件費単価計算書'!$B$16:$H$76,4,FALSE),"")</f>
        <v/>
      </c>
      <c r="I264" s="12"/>
      <c r="J264" s="88" t="str">
        <f t="shared" si="9"/>
        <v/>
      </c>
    </row>
    <row r="265" spans="2:10" x14ac:dyDescent="0.15">
      <c r="B265" s="165"/>
      <c r="C265" s="78"/>
      <c r="D265" s="9"/>
      <c r="E265" s="79"/>
      <c r="F265" s="15"/>
      <c r="G265" s="12"/>
      <c r="H265" s="88" t="str">
        <f>IFERROR(VLOOKUP(G265,'（別添2-1）人件費単価計算書'!$B$16:$H$76,4,FALSE),"")</f>
        <v/>
      </c>
      <c r="I265" s="12"/>
      <c r="J265" s="88" t="str">
        <f t="shared" si="9"/>
        <v/>
      </c>
    </row>
    <row r="266" spans="2:10" x14ac:dyDescent="0.15">
      <c r="B266" s="165"/>
      <c r="C266" s="78"/>
      <c r="D266" s="9"/>
      <c r="E266" s="79"/>
      <c r="F266" s="15"/>
      <c r="G266" s="12"/>
      <c r="H266" s="88" t="str">
        <f>IFERROR(VLOOKUP(G266,'（別添2-1）人件費単価計算書'!$B$16:$H$76,4,FALSE),"")</f>
        <v/>
      </c>
      <c r="I266" s="12"/>
      <c r="J266" s="88" t="str">
        <f t="shared" si="9"/>
        <v/>
      </c>
    </row>
    <row r="267" spans="2:10" x14ac:dyDescent="0.15">
      <c r="B267" s="165"/>
      <c r="C267" s="80"/>
      <c r="D267" s="10"/>
      <c r="E267" s="81"/>
      <c r="F267" s="16"/>
      <c r="G267" s="13"/>
      <c r="H267" s="89" t="str">
        <f>IFERROR(VLOOKUP(G267,'（別添2-1）人件費単価計算書'!$B$16:$H$76,4,FALSE),"")</f>
        <v/>
      </c>
      <c r="I267" s="13"/>
      <c r="J267" s="89" t="str">
        <f t="shared" si="9"/>
        <v/>
      </c>
    </row>
  </sheetData>
  <sheetProtection password="DC56" sheet="1" objects="1" scenarios="1"/>
  <mergeCells count="10">
    <mergeCell ref="B242:B267"/>
    <mergeCell ref="B8:B33"/>
    <mergeCell ref="B34:B59"/>
    <mergeCell ref="B60:B85"/>
    <mergeCell ref="B86:B111"/>
    <mergeCell ref="B112:B137"/>
    <mergeCell ref="B138:B163"/>
    <mergeCell ref="B164:B189"/>
    <mergeCell ref="B190:B215"/>
    <mergeCell ref="B216:B241"/>
  </mergeCells>
  <phoneticPr fontId="3"/>
  <conditionalFormatting sqref="D9:E9 D10:D33 F9:G33">
    <cfRule type="cellIs" dxfId="28" priority="40" operator="equal">
      <formula>""</formula>
    </cfRule>
  </conditionalFormatting>
  <conditionalFormatting sqref="F35:F59 D35:E35 D36:D59">
    <cfRule type="cellIs" dxfId="27" priority="39" operator="equal">
      <formula>""</formula>
    </cfRule>
  </conditionalFormatting>
  <conditionalFormatting sqref="F61:F85 D61:E61 D62:D85">
    <cfRule type="cellIs" dxfId="26" priority="37" operator="equal">
      <formula>""</formula>
    </cfRule>
  </conditionalFormatting>
  <conditionalFormatting sqref="F87:F111 D87:E87 D88:D111">
    <cfRule type="cellIs" dxfId="25" priority="35" operator="equal">
      <formula>""</formula>
    </cfRule>
  </conditionalFormatting>
  <conditionalFormatting sqref="F113:F137 D113:E113 D114:D137">
    <cfRule type="cellIs" dxfId="24" priority="33" operator="equal">
      <formula>""</formula>
    </cfRule>
  </conditionalFormatting>
  <conditionalFormatting sqref="F139:F163 D139:E139 D140:D163">
    <cfRule type="cellIs" dxfId="23" priority="31" operator="equal">
      <formula>""</formula>
    </cfRule>
  </conditionalFormatting>
  <conditionalFormatting sqref="F165:F189 D165:E165 D166:D189">
    <cfRule type="cellIs" dxfId="22" priority="29" operator="equal">
      <formula>""</formula>
    </cfRule>
  </conditionalFormatting>
  <conditionalFormatting sqref="F191:F215 D191:E191 D192:D215">
    <cfRule type="cellIs" dxfId="21" priority="27" operator="equal">
      <formula>""</formula>
    </cfRule>
  </conditionalFormatting>
  <conditionalFormatting sqref="F243:F267 D243:E243 D244:D267">
    <cfRule type="cellIs" dxfId="20" priority="21" operator="equal">
      <formula>""</formula>
    </cfRule>
  </conditionalFormatting>
  <conditionalFormatting sqref="F217:F241 D217:E217 D218:D241">
    <cfRule type="cellIs" dxfId="19" priority="23" operator="equal">
      <formula>""</formula>
    </cfRule>
  </conditionalFormatting>
  <conditionalFormatting sqref="I9:I33">
    <cfRule type="cellIs" dxfId="18" priority="19" operator="equal">
      <formula>""</formula>
    </cfRule>
  </conditionalFormatting>
  <conditionalFormatting sqref="I35:I59">
    <cfRule type="cellIs" dxfId="17" priority="18" operator="equal">
      <formula>""</formula>
    </cfRule>
  </conditionalFormatting>
  <conditionalFormatting sqref="I61:I85">
    <cfRule type="cellIs" dxfId="16" priority="17" operator="equal">
      <formula>""</formula>
    </cfRule>
  </conditionalFormatting>
  <conditionalFormatting sqref="I87:I111">
    <cfRule type="cellIs" dxfId="15" priority="16" operator="equal">
      <formula>""</formula>
    </cfRule>
  </conditionalFormatting>
  <conditionalFormatting sqref="I113:I137">
    <cfRule type="cellIs" dxfId="14" priority="15" operator="equal">
      <formula>""</formula>
    </cfRule>
  </conditionalFormatting>
  <conditionalFormatting sqref="I139:I163">
    <cfRule type="cellIs" dxfId="13" priority="14" operator="equal">
      <formula>""</formula>
    </cfRule>
  </conditionalFormatting>
  <conditionalFormatting sqref="I165:I189">
    <cfRule type="cellIs" dxfId="12" priority="13" operator="equal">
      <formula>""</formula>
    </cfRule>
  </conditionalFormatting>
  <conditionalFormatting sqref="I191:I215">
    <cfRule type="cellIs" dxfId="11" priority="12" operator="equal">
      <formula>""</formula>
    </cfRule>
  </conditionalFormatting>
  <conditionalFormatting sqref="I217:I241">
    <cfRule type="cellIs" dxfId="10" priority="11" operator="equal">
      <formula>""</formula>
    </cfRule>
  </conditionalFormatting>
  <conditionalFormatting sqref="I243:I267">
    <cfRule type="cellIs" dxfId="9" priority="10" operator="equal">
      <formula>""</formula>
    </cfRule>
  </conditionalFormatting>
  <conditionalFormatting sqref="G35:G59">
    <cfRule type="cellIs" dxfId="8" priority="9" operator="equal">
      <formula>""</formula>
    </cfRule>
  </conditionalFormatting>
  <conditionalFormatting sqref="G61:G85">
    <cfRule type="cellIs" dxfId="7" priority="8" operator="equal">
      <formula>""</formula>
    </cfRule>
  </conditionalFormatting>
  <conditionalFormatting sqref="G87:G111">
    <cfRule type="cellIs" dxfId="6" priority="7" operator="equal">
      <formula>""</formula>
    </cfRule>
  </conditionalFormatting>
  <conditionalFormatting sqref="G113:G137">
    <cfRule type="cellIs" dxfId="5" priority="6" operator="equal">
      <formula>""</formula>
    </cfRule>
  </conditionalFormatting>
  <conditionalFormatting sqref="G139:G163">
    <cfRule type="cellIs" dxfId="4" priority="5" operator="equal">
      <formula>""</formula>
    </cfRule>
  </conditionalFormatting>
  <conditionalFormatting sqref="G165:G189">
    <cfRule type="cellIs" dxfId="3" priority="4" operator="equal">
      <formula>""</formula>
    </cfRule>
  </conditionalFormatting>
  <conditionalFormatting sqref="G191:G215">
    <cfRule type="cellIs" dxfId="2" priority="3" operator="equal">
      <formula>""</formula>
    </cfRule>
  </conditionalFormatting>
  <conditionalFormatting sqref="G217:G241">
    <cfRule type="cellIs" dxfId="1" priority="2" operator="equal">
      <formula>""</formula>
    </cfRule>
  </conditionalFormatting>
  <conditionalFormatting sqref="G243:G267">
    <cfRule type="cellIs" dxfId="0" priority="1" operator="equal">
      <formula>""</formula>
    </cfRule>
  </conditionalFormatting>
  <printOptions horizontalCentered="1"/>
  <pageMargins left="3.937007874015748E-2" right="3.937007874015748E-2" top="0.74803149606299213" bottom="0.74803149606299213" header="0.31496062992125984" footer="0.31496062992125984"/>
  <pageSetup paperSize="9" scale="81" orientation="portrait" r:id="rId1"/>
  <headerFooter>
    <oddHeader>&amp;R&amp;"ＭＳ 明朝,標準"&amp;A &amp;P頁/ &amp;N頁</oddHeader>
  </headerFooter>
  <rowBreaks count="4" manualBreakCount="4">
    <brk id="59" min="1" max="9" man="1"/>
    <brk id="111" min="1" max="9" man="1"/>
    <brk id="163" min="1" max="9" man="1"/>
    <brk id="215" min="1" max="9" man="1"/>
  </rowBreaks>
  <drawing r:id="rId2"/>
  <extLst>
    <ext xmlns:x14="http://schemas.microsoft.com/office/spreadsheetml/2009/9/main" uri="{CCE6A557-97BC-4b89-ADB6-D9C93CAAB3DF}">
      <x14:dataValidations xmlns:xm="http://schemas.microsoft.com/office/excel/2006/main" count="11">
        <x14:dataValidation type="list" allowBlank="1" showInputMessage="1" showErrorMessage="1">
          <x14:formula1>
            <xm:f>プルダウン!$G$8:$G$23</xm:f>
          </x14:formula1>
          <xm:sqref>D9:D33</xm:sqref>
        </x14:dataValidation>
        <x14:dataValidation type="list" allowBlank="1" showInputMessage="1" showErrorMessage="1">
          <x14:formula1>
            <xm:f>プルダウン!$G$42:$G$57</xm:f>
          </x14:formula1>
          <xm:sqref>D61:D85</xm:sqref>
        </x14:dataValidation>
        <x14:dataValidation type="list" allowBlank="1" showInputMessage="1" showErrorMessage="1">
          <x14:formula1>
            <xm:f>プルダウン!$G$59:$G$74</xm:f>
          </x14:formula1>
          <xm:sqref>D87:D111</xm:sqref>
        </x14:dataValidation>
        <x14:dataValidation type="list" allowBlank="1" showInputMessage="1" showErrorMessage="1">
          <x14:formula1>
            <xm:f>プルダウン!$G$93:$G$108</xm:f>
          </x14:formula1>
          <xm:sqref>D139:D163</xm:sqref>
        </x14:dataValidation>
        <x14:dataValidation type="list" allowBlank="1" showInputMessage="1" showErrorMessage="1">
          <x14:formula1>
            <xm:f>プルダウン!$G$110:$G$125</xm:f>
          </x14:formula1>
          <xm:sqref>D165:D189</xm:sqref>
        </x14:dataValidation>
        <x14:dataValidation type="list" allowBlank="1" showInputMessage="1" showErrorMessage="1">
          <x14:formula1>
            <xm:f>プルダウン!$G$127:$G$142</xm:f>
          </x14:formula1>
          <xm:sqref>D191:D215</xm:sqref>
        </x14:dataValidation>
        <x14:dataValidation type="list" allowBlank="1" showInputMessage="1" showErrorMessage="1">
          <x14:formula1>
            <xm:f>プルダウン!$G$144:$G$159</xm:f>
          </x14:formula1>
          <xm:sqref>D217:D241</xm:sqref>
        </x14:dataValidation>
        <x14:dataValidation type="list" allowBlank="1" showInputMessage="1" showErrorMessage="1">
          <x14:formula1>
            <xm:f>プルダウン!$G$161:$G$176</xm:f>
          </x14:formula1>
          <xm:sqref>D243:D267</xm:sqref>
        </x14:dataValidation>
        <x14:dataValidation type="list" allowBlank="1" showInputMessage="1" showErrorMessage="1">
          <x14:formula1>
            <xm:f>プルダウン!$G$25:$G$40</xm:f>
          </x14:formula1>
          <xm:sqref>D35:D59</xm:sqref>
        </x14:dataValidation>
        <x14:dataValidation type="list" allowBlank="1" showInputMessage="1" showErrorMessage="1">
          <x14:formula1>
            <xm:f>プルダウン!$C$19:$C$59</xm:f>
          </x14:formula1>
          <xm:sqref>G9:G33 G35:G59 G61:G85 G87:G111 G113:G137 G139:G163 G165:G189 G191:G215 G217:G241 G243:G267</xm:sqref>
        </x14:dataValidation>
        <x14:dataValidation type="list" allowBlank="1" showInputMessage="1" showErrorMessage="1">
          <x14:formula1>
            <xm:f>プルダウン!$G$76:$G$91</xm:f>
          </x14:formula1>
          <xm:sqref>D113:D137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1"/>
  <sheetViews>
    <sheetView zoomScale="90" zoomScaleNormal="90" workbookViewId="0">
      <selection activeCell="I32" sqref="I32"/>
    </sheetView>
  </sheetViews>
  <sheetFormatPr defaultRowHeight="13.5" x14ac:dyDescent="0.15"/>
  <cols>
    <col min="1" max="1" width="9" style="3" customWidth="1"/>
    <col min="2" max="6" width="9" style="3"/>
    <col min="7" max="7" width="9.25" style="3" bestFit="1" customWidth="1"/>
    <col min="8" max="11" width="9" style="3"/>
    <col min="12" max="12" width="9.25" style="3" bestFit="1" customWidth="1"/>
    <col min="13" max="262" width="9" style="3"/>
    <col min="263" max="263" width="9.25" style="3" bestFit="1" customWidth="1"/>
    <col min="264" max="518" width="9" style="3"/>
    <col min="519" max="519" width="9.25" style="3" bestFit="1" customWidth="1"/>
    <col min="520" max="774" width="9" style="3"/>
    <col min="775" max="775" width="9.25" style="3" bestFit="1" customWidth="1"/>
    <col min="776" max="1030" width="9" style="3"/>
    <col min="1031" max="1031" width="9.25" style="3" bestFit="1" customWidth="1"/>
    <col min="1032" max="1286" width="9" style="3"/>
    <col min="1287" max="1287" width="9.25" style="3" bestFit="1" customWidth="1"/>
    <col min="1288" max="1542" width="9" style="3"/>
    <col min="1543" max="1543" width="9.25" style="3" bestFit="1" customWidth="1"/>
    <col min="1544" max="1798" width="9" style="3"/>
    <col min="1799" max="1799" width="9.25" style="3" bestFit="1" customWidth="1"/>
    <col min="1800" max="2054" width="9" style="3"/>
    <col min="2055" max="2055" width="9.25" style="3" bestFit="1" customWidth="1"/>
    <col min="2056" max="2310" width="9" style="3"/>
    <col min="2311" max="2311" width="9.25" style="3" bestFit="1" customWidth="1"/>
    <col min="2312" max="2566" width="9" style="3"/>
    <col min="2567" max="2567" width="9.25" style="3" bestFit="1" customWidth="1"/>
    <col min="2568" max="2822" width="9" style="3"/>
    <col min="2823" max="2823" width="9.25" style="3" bestFit="1" customWidth="1"/>
    <col min="2824" max="3078" width="9" style="3"/>
    <col min="3079" max="3079" width="9.25" style="3" bestFit="1" customWidth="1"/>
    <col min="3080" max="3334" width="9" style="3"/>
    <col min="3335" max="3335" width="9.25" style="3" bestFit="1" customWidth="1"/>
    <col min="3336" max="3590" width="9" style="3"/>
    <col min="3591" max="3591" width="9.25" style="3" bestFit="1" customWidth="1"/>
    <col min="3592" max="3846" width="9" style="3"/>
    <col min="3847" max="3847" width="9.25" style="3" bestFit="1" customWidth="1"/>
    <col min="3848" max="4102" width="9" style="3"/>
    <col min="4103" max="4103" width="9.25" style="3" bestFit="1" customWidth="1"/>
    <col min="4104" max="4358" width="9" style="3"/>
    <col min="4359" max="4359" width="9.25" style="3" bestFit="1" customWidth="1"/>
    <col min="4360" max="4614" width="9" style="3"/>
    <col min="4615" max="4615" width="9.25" style="3" bestFit="1" customWidth="1"/>
    <col min="4616" max="4870" width="9" style="3"/>
    <col min="4871" max="4871" width="9.25" style="3" bestFit="1" customWidth="1"/>
    <col min="4872" max="5126" width="9" style="3"/>
    <col min="5127" max="5127" width="9.25" style="3" bestFit="1" customWidth="1"/>
    <col min="5128" max="5382" width="9" style="3"/>
    <col min="5383" max="5383" width="9.25" style="3" bestFit="1" customWidth="1"/>
    <col min="5384" max="5638" width="9" style="3"/>
    <col min="5639" max="5639" width="9.25" style="3" bestFit="1" customWidth="1"/>
    <col min="5640" max="5894" width="9" style="3"/>
    <col min="5895" max="5895" width="9.25" style="3" bestFit="1" customWidth="1"/>
    <col min="5896" max="6150" width="9" style="3"/>
    <col min="6151" max="6151" width="9.25" style="3" bestFit="1" customWidth="1"/>
    <col min="6152" max="6406" width="9" style="3"/>
    <col min="6407" max="6407" width="9.25" style="3" bestFit="1" customWidth="1"/>
    <col min="6408" max="6662" width="9" style="3"/>
    <col min="6663" max="6663" width="9.25" style="3" bestFit="1" customWidth="1"/>
    <col min="6664" max="6918" width="9" style="3"/>
    <col min="6919" max="6919" width="9.25" style="3" bestFit="1" customWidth="1"/>
    <col min="6920" max="7174" width="9" style="3"/>
    <col min="7175" max="7175" width="9.25" style="3" bestFit="1" customWidth="1"/>
    <col min="7176" max="7430" width="9" style="3"/>
    <col min="7431" max="7431" width="9.25" style="3" bestFit="1" customWidth="1"/>
    <col min="7432" max="7686" width="9" style="3"/>
    <col min="7687" max="7687" width="9.25" style="3" bestFit="1" customWidth="1"/>
    <col min="7688" max="7942" width="9" style="3"/>
    <col min="7943" max="7943" width="9.25" style="3" bestFit="1" customWidth="1"/>
    <col min="7944" max="8198" width="9" style="3"/>
    <col min="8199" max="8199" width="9.25" style="3" bestFit="1" customWidth="1"/>
    <col min="8200" max="8454" width="9" style="3"/>
    <col min="8455" max="8455" width="9.25" style="3" bestFit="1" customWidth="1"/>
    <col min="8456" max="8710" width="9" style="3"/>
    <col min="8711" max="8711" width="9.25" style="3" bestFit="1" customWidth="1"/>
    <col min="8712" max="8966" width="9" style="3"/>
    <col min="8967" max="8967" width="9.25" style="3" bestFit="1" customWidth="1"/>
    <col min="8968" max="9222" width="9" style="3"/>
    <col min="9223" max="9223" width="9.25" style="3" bestFit="1" customWidth="1"/>
    <col min="9224" max="9478" width="9" style="3"/>
    <col min="9479" max="9479" width="9.25" style="3" bestFit="1" customWidth="1"/>
    <col min="9480" max="9734" width="9" style="3"/>
    <col min="9735" max="9735" width="9.25" style="3" bestFit="1" customWidth="1"/>
    <col min="9736" max="9990" width="9" style="3"/>
    <col min="9991" max="9991" width="9.25" style="3" bestFit="1" customWidth="1"/>
    <col min="9992" max="10246" width="9" style="3"/>
    <col min="10247" max="10247" width="9.25" style="3" bestFit="1" customWidth="1"/>
    <col min="10248" max="10502" width="9" style="3"/>
    <col min="10503" max="10503" width="9.25" style="3" bestFit="1" customWidth="1"/>
    <col min="10504" max="10758" width="9" style="3"/>
    <col min="10759" max="10759" width="9.25" style="3" bestFit="1" customWidth="1"/>
    <col min="10760" max="11014" width="9" style="3"/>
    <col min="11015" max="11015" width="9.25" style="3" bestFit="1" customWidth="1"/>
    <col min="11016" max="11270" width="9" style="3"/>
    <col min="11271" max="11271" width="9.25" style="3" bestFit="1" customWidth="1"/>
    <col min="11272" max="11526" width="9" style="3"/>
    <col min="11527" max="11527" width="9.25" style="3" bestFit="1" customWidth="1"/>
    <col min="11528" max="11782" width="9" style="3"/>
    <col min="11783" max="11783" width="9.25" style="3" bestFit="1" customWidth="1"/>
    <col min="11784" max="12038" width="9" style="3"/>
    <col min="12039" max="12039" width="9.25" style="3" bestFit="1" customWidth="1"/>
    <col min="12040" max="12294" width="9" style="3"/>
    <col min="12295" max="12295" width="9.25" style="3" bestFit="1" customWidth="1"/>
    <col min="12296" max="12550" width="9" style="3"/>
    <col min="12551" max="12551" width="9.25" style="3" bestFit="1" customWidth="1"/>
    <col min="12552" max="12806" width="9" style="3"/>
    <col min="12807" max="12807" width="9.25" style="3" bestFit="1" customWidth="1"/>
    <col min="12808" max="13062" width="9" style="3"/>
    <col min="13063" max="13063" width="9.25" style="3" bestFit="1" customWidth="1"/>
    <col min="13064" max="13318" width="9" style="3"/>
    <col min="13319" max="13319" width="9.25" style="3" bestFit="1" customWidth="1"/>
    <col min="13320" max="13574" width="9" style="3"/>
    <col min="13575" max="13575" width="9.25" style="3" bestFit="1" customWidth="1"/>
    <col min="13576" max="13830" width="9" style="3"/>
    <col min="13831" max="13831" width="9.25" style="3" bestFit="1" customWidth="1"/>
    <col min="13832" max="14086" width="9" style="3"/>
    <col min="14087" max="14087" width="9.25" style="3" bestFit="1" customWidth="1"/>
    <col min="14088" max="14342" width="9" style="3"/>
    <col min="14343" max="14343" width="9.25" style="3" bestFit="1" customWidth="1"/>
    <col min="14344" max="14598" width="9" style="3"/>
    <col min="14599" max="14599" width="9.25" style="3" bestFit="1" customWidth="1"/>
    <col min="14600" max="14854" width="9" style="3"/>
    <col min="14855" max="14855" width="9.25" style="3" bestFit="1" customWidth="1"/>
    <col min="14856" max="15110" width="9" style="3"/>
    <col min="15111" max="15111" width="9.25" style="3" bestFit="1" customWidth="1"/>
    <col min="15112" max="15366" width="9" style="3"/>
    <col min="15367" max="15367" width="9.25" style="3" bestFit="1" customWidth="1"/>
    <col min="15368" max="15622" width="9" style="3"/>
    <col min="15623" max="15623" width="9.25" style="3" bestFit="1" customWidth="1"/>
    <col min="15624" max="15878" width="9" style="3"/>
    <col min="15879" max="15879" width="9.25" style="3" bestFit="1" customWidth="1"/>
    <col min="15880" max="16134" width="9" style="3"/>
    <col min="16135" max="16135" width="9.25" style="3" bestFit="1" customWidth="1"/>
    <col min="16136" max="16384" width="9" style="3"/>
  </cols>
  <sheetData>
    <row r="1" spans="2:12" x14ac:dyDescent="0.15">
      <c r="B1" s="2" t="s">
        <v>205</v>
      </c>
      <c r="C1" s="2" t="s">
        <v>206</v>
      </c>
      <c r="D1" s="2" t="s">
        <v>207</v>
      </c>
      <c r="G1" s="2" t="s">
        <v>208</v>
      </c>
      <c r="H1" s="2" t="s">
        <v>209</v>
      </c>
      <c r="I1" s="2" t="s">
        <v>210</v>
      </c>
      <c r="J1" s="2" t="s">
        <v>205</v>
      </c>
    </row>
    <row r="2" spans="2:12" x14ac:dyDescent="0.15">
      <c r="B2" s="3">
        <v>1</v>
      </c>
      <c r="C2" s="5">
        <v>340</v>
      </c>
      <c r="D2" s="5">
        <v>450</v>
      </c>
      <c r="G2" s="4">
        <v>1</v>
      </c>
      <c r="I2" s="5">
        <v>450</v>
      </c>
      <c r="J2" s="3">
        <v>1</v>
      </c>
      <c r="L2" s="6">
        <v>83790</v>
      </c>
    </row>
    <row r="3" spans="2:12" x14ac:dyDescent="0.15">
      <c r="B3" s="3">
        <v>2</v>
      </c>
      <c r="C3" s="5">
        <v>400</v>
      </c>
      <c r="D3" s="5">
        <v>530</v>
      </c>
      <c r="G3" s="4">
        <v>83790</v>
      </c>
      <c r="I3" s="5">
        <v>530</v>
      </c>
      <c r="J3" s="3">
        <v>2</v>
      </c>
      <c r="L3" s="6">
        <v>97090</v>
      </c>
    </row>
    <row r="4" spans="2:12" x14ac:dyDescent="0.15">
      <c r="B4" s="3">
        <v>3</v>
      </c>
      <c r="C4" s="5">
        <v>460</v>
      </c>
      <c r="D4" s="5">
        <v>610</v>
      </c>
      <c r="G4" s="4">
        <v>97090</v>
      </c>
      <c r="I4" s="5">
        <v>610</v>
      </c>
      <c r="J4" s="3">
        <v>3</v>
      </c>
      <c r="L4" s="6">
        <v>110390</v>
      </c>
    </row>
    <row r="5" spans="2:12" x14ac:dyDescent="0.15">
      <c r="B5" s="3">
        <v>4</v>
      </c>
      <c r="C5" s="5">
        <v>520</v>
      </c>
      <c r="D5" s="5">
        <v>690</v>
      </c>
      <c r="G5" s="4">
        <v>110390</v>
      </c>
      <c r="I5" s="5">
        <v>690</v>
      </c>
      <c r="J5" s="3">
        <v>4</v>
      </c>
      <c r="L5" s="6">
        <v>123690</v>
      </c>
    </row>
    <row r="6" spans="2:12" x14ac:dyDescent="0.15">
      <c r="B6" s="3">
        <v>5</v>
      </c>
      <c r="C6" s="5">
        <v>580</v>
      </c>
      <c r="D6" s="5">
        <v>770</v>
      </c>
      <c r="G6" s="4">
        <v>123690</v>
      </c>
      <c r="I6" s="5">
        <v>770</v>
      </c>
      <c r="J6" s="3">
        <v>5</v>
      </c>
      <c r="L6" s="6">
        <v>134330</v>
      </c>
    </row>
    <row r="7" spans="2:12" x14ac:dyDescent="0.15">
      <c r="B7" s="3">
        <v>6</v>
      </c>
      <c r="C7" s="5">
        <v>610</v>
      </c>
      <c r="D7" s="5">
        <v>810</v>
      </c>
      <c r="G7" s="4">
        <v>134330</v>
      </c>
      <c r="I7" s="5">
        <v>810</v>
      </c>
      <c r="J7" s="3">
        <v>6</v>
      </c>
      <c r="L7" s="6">
        <v>142310</v>
      </c>
    </row>
    <row r="8" spans="2:12" x14ac:dyDescent="0.15">
      <c r="B8" s="3">
        <v>7</v>
      </c>
      <c r="C8" s="5">
        <v>650</v>
      </c>
      <c r="D8" s="5">
        <v>860</v>
      </c>
      <c r="G8" s="4">
        <v>142310</v>
      </c>
      <c r="I8" s="5">
        <v>860</v>
      </c>
      <c r="J8" s="3">
        <v>7</v>
      </c>
      <c r="L8" s="6">
        <v>151620</v>
      </c>
    </row>
    <row r="9" spans="2:12" x14ac:dyDescent="0.15">
      <c r="B9" s="3">
        <v>8</v>
      </c>
      <c r="C9" s="5">
        <v>690</v>
      </c>
      <c r="D9" s="5">
        <v>920</v>
      </c>
      <c r="G9" s="4">
        <v>151620</v>
      </c>
      <c r="I9" s="5">
        <v>920</v>
      </c>
      <c r="J9" s="3">
        <v>8</v>
      </c>
      <c r="L9" s="6">
        <v>162260</v>
      </c>
    </row>
    <row r="10" spans="2:12" x14ac:dyDescent="0.15">
      <c r="B10" s="3">
        <v>9</v>
      </c>
      <c r="C10" s="5">
        <v>740</v>
      </c>
      <c r="D10" s="5">
        <v>990</v>
      </c>
      <c r="G10" s="4">
        <v>162260</v>
      </c>
      <c r="I10" s="5">
        <v>990</v>
      </c>
      <c r="J10" s="3">
        <v>9</v>
      </c>
      <c r="L10" s="6">
        <v>172900</v>
      </c>
    </row>
    <row r="11" spans="2:12" x14ac:dyDescent="0.15">
      <c r="B11" s="3">
        <v>10</v>
      </c>
      <c r="C11" s="5">
        <v>790</v>
      </c>
      <c r="D11" s="5">
        <v>1050</v>
      </c>
      <c r="G11" s="4">
        <v>172900</v>
      </c>
      <c r="I11" s="5">
        <v>1050</v>
      </c>
      <c r="J11" s="3">
        <v>10</v>
      </c>
      <c r="L11" s="6">
        <v>183540</v>
      </c>
    </row>
    <row r="12" spans="2:12" x14ac:dyDescent="0.15">
      <c r="B12" s="3">
        <v>11</v>
      </c>
      <c r="C12" s="5">
        <v>840</v>
      </c>
      <c r="D12" s="5">
        <v>1110</v>
      </c>
      <c r="G12" s="4">
        <v>183540</v>
      </c>
      <c r="I12" s="5">
        <v>1110</v>
      </c>
      <c r="J12" s="3">
        <v>11</v>
      </c>
      <c r="L12" s="6">
        <v>194180</v>
      </c>
    </row>
    <row r="13" spans="2:12" x14ac:dyDescent="0.15">
      <c r="B13" s="3">
        <v>12</v>
      </c>
      <c r="C13" s="5">
        <v>880</v>
      </c>
      <c r="D13" s="5">
        <v>1180</v>
      </c>
      <c r="G13" s="4">
        <v>194180</v>
      </c>
      <c r="I13" s="5">
        <v>1180</v>
      </c>
      <c r="J13" s="3">
        <v>12</v>
      </c>
      <c r="L13" s="6">
        <v>206150</v>
      </c>
    </row>
    <row r="14" spans="2:12" x14ac:dyDescent="0.15">
      <c r="B14" s="3">
        <v>13</v>
      </c>
      <c r="C14" s="5">
        <v>940</v>
      </c>
      <c r="D14" s="5">
        <v>1260</v>
      </c>
      <c r="G14" s="4">
        <v>206150</v>
      </c>
      <c r="I14" s="5">
        <v>1260</v>
      </c>
      <c r="J14" s="3">
        <v>13</v>
      </c>
      <c r="L14" s="6">
        <v>219450</v>
      </c>
    </row>
    <row r="15" spans="2:12" x14ac:dyDescent="0.15">
      <c r="B15" s="3">
        <v>14</v>
      </c>
      <c r="C15" s="5">
        <v>1000</v>
      </c>
      <c r="D15" s="5">
        <v>1330</v>
      </c>
      <c r="G15" s="4">
        <v>219450</v>
      </c>
      <c r="I15" s="5">
        <v>1330</v>
      </c>
      <c r="J15" s="3">
        <v>14</v>
      </c>
      <c r="L15" s="6">
        <v>232750</v>
      </c>
    </row>
    <row r="16" spans="2:12" x14ac:dyDescent="0.15">
      <c r="B16" s="3">
        <v>15</v>
      </c>
      <c r="C16" s="5">
        <v>1060</v>
      </c>
      <c r="D16" s="5">
        <v>1410</v>
      </c>
      <c r="G16" s="4">
        <v>232750</v>
      </c>
      <c r="I16" s="5">
        <v>1410</v>
      </c>
      <c r="J16" s="3">
        <v>15</v>
      </c>
      <c r="L16" s="6">
        <v>246050</v>
      </c>
    </row>
    <row r="17" spans="2:12" x14ac:dyDescent="0.15">
      <c r="B17" s="3">
        <v>16</v>
      </c>
      <c r="C17" s="5">
        <v>1120</v>
      </c>
      <c r="D17" s="5">
        <v>1490</v>
      </c>
      <c r="G17" s="4">
        <v>246050</v>
      </c>
      <c r="I17" s="5">
        <v>1490</v>
      </c>
      <c r="J17" s="3">
        <v>16</v>
      </c>
      <c r="L17" s="6">
        <v>259350</v>
      </c>
    </row>
    <row r="18" spans="2:12" x14ac:dyDescent="0.15">
      <c r="B18" s="3">
        <v>17</v>
      </c>
      <c r="C18" s="5">
        <v>1180</v>
      </c>
      <c r="D18" s="5">
        <v>1570</v>
      </c>
      <c r="G18" s="4">
        <v>259350</v>
      </c>
      <c r="I18" s="5">
        <v>1570</v>
      </c>
      <c r="J18" s="3">
        <v>17</v>
      </c>
      <c r="L18" s="6">
        <v>279300</v>
      </c>
    </row>
    <row r="19" spans="2:12" x14ac:dyDescent="0.15">
      <c r="B19" s="3">
        <v>18</v>
      </c>
      <c r="C19" s="5">
        <v>1300</v>
      </c>
      <c r="D19" s="5">
        <v>1730</v>
      </c>
      <c r="G19" s="4">
        <v>279300</v>
      </c>
      <c r="I19" s="5">
        <v>1730</v>
      </c>
      <c r="J19" s="3">
        <v>18</v>
      </c>
      <c r="L19" s="6">
        <v>305900</v>
      </c>
    </row>
    <row r="20" spans="2:12" x14ac:dyDescent="0.15">
      <c r="B20" s="3">
        <v>19</v>
      </c>
      <c r="C20" s="5">
        <v>1420</v>
      </c>
      <c r="D20" s="5">
        <v>1890</v>
      </c>
      <c r="G20" s="4">
        <v>305900</v>
      </c>
      <c r="I20" s="5">
        <v>1890</v>
      </c>
      <c r="J20" s="3">
        <v>19</v>
      </c>
      <c r="L20" s="6">
        <v>332500</v>
      </c>
    </row>
    <row r="21" spans="2:12" x14ac:dyDescent="0.15">
      <c r="B21" s="3">
        <v>20</v>
      </c>
      <c r="C21" s="5">
        <v>1540</v>
      </c>
      <c r="D21" s="5">
        <v>2040</v>
      </c>
      <c r="G21" s="4">
        <v>332500</v>
      </c>
      <c r="I21" s="5">
        <v>2040</v>
      </c>
      <c r="J21" s="3">
        <v>20</v>
      </c>
      <c r="L21" s="6">
        <v>359100</v>
      </c>
    </row>
    <row r="22" spans="2:12" x14ac:dyDescent="0.15">
      <c r="B22" s="3">
        <v>21</v>
      </c>
      <c r="C22" s="5">
        <v>1650</v>
      </c>
      <c r="D22" s="5">
        <v>2200</v>
      </c>
      <c r="G22" s="4">
        <v>359100</v>
      </c>
      <c r="I22" s="5">
        <v>2200</v>
      </c>
      <c r="J22" s="3">
        <v>21</v>
      </c>
      <c r="L22" s="6">
        <v>385700</v>
      </c>
    </row>
    <row r="23" spans="2:12" x14ac:dyDescent="0.15">
      <c r="B23" s="3">
        <v>22</v>
      </c>
      <c r="C23" s="5">
        <v>1770</v>
      </c>
      <c r="D23" s="5">
        <v>2360</v>
      </c>
      <c r="G23" s="4">
        <v>385700</v>
      </c>
      <c r="I23" s="5">
        <v>2360</v>
      </c>
      <c r="J23" s="3">
        <v>22</v>
      </c>
      <c r="L23" s="6">
        <v>412300</v>
      </c>
    </row>
    <row r="24" spans="2:12" x14ac:dyDescent="0.15">
      <c r="B24" s="3">
        <v>23</v>
      </c>
      <c r="C24" s="5">
        <v>1890</v>
      </c>
      <c r="D24" s="5">
        <v>2520</v>
      </c>
      <c r="G24" s="4">
        <v>412300</v>
      </c>
      <c r="I24" s="5">
        <v>2520</v>
      </c>
      <c r="J24" s="3">
        <v>23</v>
      </c>
      <c r="L24" s="6">
        <v>438900</v>
      </c>
    </row>
    <row r="25" spans="2:12" x14ac:dyDescent="0.15">
      <c r="B25" s="3">
        <v>24</v>
      </c>
      <c r="C25" s="5">
        <v>2010</v>
      </c>
      <c r="D25" s="5">
        <v>2670</v>
      </c>
      <c r="G25" s="4">
        <v>438900</v>
      </c>
      <c r="I25" s="5">
        <v>2670</v>
      </c>
      <c r="J25" s="3">
        <v>24</v>
      </c>
      <c r="L25" s="6">
        <v>465500</v>
      </c>
    </row>
    <row r="26" spans="2:12" x14ac:dyDescent="0.15">
      <c r="B26" s="3">
        <v>25</v>
      </c>
      <c r="C26" s="5">
        <v>2130</v>
      </c>
      <c r="D26" s="5">
        <v>2830</v>
      </c>
      <c r="G26" s="4">
        <v>465500</v>
      </c>
      <c r="I26" s="5">
        <v>2830</v>
      </c>
      <c r="J26" s="3">
        <v>25</v>
      </c>
      <c r="L26" s="6">
        <v>492100</v>
      </c>
    </row>
    <row r="27" spans="2:12" x14ac:dyDescent="0.15">
      <c r="B27" s="3">
        <v>26</v>
      </c>
      <c r="C27" s="5">
        <v>2250</v>
      </c>
      <c r="D27" s="5">
        <v>2990</v>
      </c>
      <c r="G27" s="4">
        <v>492100</v>
      </c>
      <c r="I27" s="5">
        <v>2990</v>
      </c>
      <c r="J27" s="3">
        <v>26</v>
      </c>
      <c r="L27" s="6">
        <v>525350</v>
      </c>
    </row>
    <row r="28" spans="2:12" x14ac:dyDescent="0.15">
      <c r="B28" s="3">
        <v>27</v>
      </c>
      <c r="C28" s="5">
        <v>2430</v>
      </c>
      <c r="D28" s="5">
        <v>3230</v>
      </c>
      <c r="G28" s="4">
        <v>525350</v>
      </c>
      <c r="I28" s="5">
        <v>3230</v>
      </c>
      <c r="J28" s="3">
        <v>27</v>
      </c>
      <c r="L28" s="6">
        <v>565250</v>
      </c>
    </row>
    <row r="29" spans="2:12" x14ac:dyDescent="0.15">
      <c r="B29" s="3">
        <v>28</v>
      </c>
      <c r="C29" s="5">
        <v>2600</v>
      </c>
      <c r="D29" s="5">
        <v>3460</v>
      </c>
      <c r="G29" s="4">
        <v>565250</v>
      </c>
      <c r="I29" s="5">
        <v>3460</v>
      </c>
      <c r="J29" s="3">
        <v>28</v>
      </c>
      <c r="L29" s="6">
        <v>605150</v>
      </c>
    </row>
    <row r="30" spans="2:12" x14ac:dyDescent="0.15">
      <c r="B30" s="3">
        <v>29</v>
      </c>
      <c r="C30" s="5">
        <v>2780</v>
      </c>
      <c r="D30" s="5">
        <v>3700</v>
      </c>
      <c r="G30" s="4">
        <v>605150</v>
      </c>
      <c r="I30" s="5">
        <v>3700</v>
      </c>
      <c r="J30" s="3">
        <v>29</v>
      </c>
      <c r="L30" s="6">
        <v>645050</v>
      </c>
    </row>
    <row r="31" spans="2:12" x14ac:dyDescent="0.15">
      <c r="B31" s="3">
        <v>30</v>
      </c>
      <c r="C31" s="5">
        <v>2960</v>
      </c>
      <c r="D31" s="5">
        <v>3930</v>
      </c>
      <c r="G31" s="4">
        <v>645050</v>
      </c>
      <c r="I31" s="5">
        <v>3930</v>
      </c>
      <c r="J31" s="3">
        <v>30</v>
      </c>
      <c r="L31" s="6">
        <v>684950</v>
      </c>
    </row>
    <row r="32" spans="2:12" x14ac:dyDescent="0.15">
      <c r="B32" s="3">
        <v>31</v>
      </c>
      <c r="C32" s="5">
        <v>3130</v>
      </c>
      <c r="D32" s="5">
        <v>4170</v>
      </c>
      <c r="G32" s="4">
        <v>684950</v>
      </c>
      <c r="I32" s="5">
        <v>4170</v>
      </c>
      <c r="J32" s="3">
        <v>31</v>
      </c>
      <c r="L32" s="6">
        <v>724850</v>
      </c>
    </row>
    <row r="33" spans="2:12" x14ac:dyDescent="0.15">
      <c r="B33" s="3">
        <v>32</v>
      </c>
      <c r="C33" s="5">
        <v>3310</v>
      </c>
      <c r="D33" s="5">
        <v>4410</v>
      </c>
      <c r="G33" s="4">
        <v>724850</v>
      </c>
      <c r="I33" s="5">
        <v>4410</v>
      </c>
      <c r="J33" s="3">
        <v>32</v>
      </c>
      <c r="L33" s="6">
        <v>764750</v>
      </c>
    </row>
    <row r="34" spans="2:12" x14ac:dyDescent="0.15">
      <c r="B34" s="3">
        <v>33</v>
      </c>
      <c r="C34" s="5">
        <v>3490</v>
      </c>
      <c r="D34" s="5">
        <v>4640</v>
      </c>
      <c r="G34" s="4">
        <v>764750</v>
      </c>
      <c r="I34" s="5">
        <v>4640</v>
      </c>
      <c r="J34" s="3">
        <v>33</v>
      </c>
      <c r="L34" s="6">
        <v>804650</v>
      </c>
    </row>
    <row r="35" spans="2:12" x14ac:dyDescent="0.15">
      <c r="B35" s="3">
        <v>34</v>
      </c>
      <c r="C35" s="5">
        <v>3670</v>
      </c>
      <c r="D35" s="5">
        <v>4880</v>
      </c>
      <c r="G35" s="4">
        <v>804650</v>
      </c>
      <c r="I35" s="5">
        <v>4880</v>
      </c>
      <c r="J35" s="3">
        <v>34</v>
      </c>
      <c r="L35" s="6">
        <v>844550</v>
      </c>
    </row>
    <row r="36" spans="2:12" x14ac:dyDescent="0.15">
      <c r="B36" s="3">
        <v>35</v>
      </c>
      <c r="C36" s="5">
        <v>3850</v>
      </c>
      <c r="D36" s="5">
        <v>5120</v>
      </c>
      <c r="G36" s="4">
        <v>844550</v>
      </c>
      <c r="I36" s="5">
        <v>5120</v>
      </c>
      <c r="J36" s="3">
        <v>35</v>
      </c>
      <c r="L36" s="6">
        <v>884450</v>
      </c>
    </row>
    <row r="37" spans="2:12" x14ac:dyDescent="0.15">
      <c r="B37" s="3">
        <v>36</v>
      </c>
      <c r="C37" s="5">
        <v>4020</v>
      </c>
      <c r="D37" s="5">
        <v>5350</v>
      </c>
      <c r="G37" s="4">
        <v>884450</v>
      </c>
      <c r="I37" s="5">
        <v>5350</v>
      </c>
      <c r="J37" s="3">
        <v>36</v>
      </c>
      <c r="L37" s="6">
        <v>924350</v>
      </c>
    </row>
    <row r="38" spans="2:12" x14ac:dyDescent="0.15">
      <c r="B38" s="3">
        <v>37</v>
      </c>
      <c r="C38" s="5">
        <v>4200</v>
      </c>
      <c r="D38" s="5">
        <v>5590</v>
      </c>
      <c r="G38" s="4">
        <v>924350</v>
      </c>
      <c r="I38" s="5">
        <v>5590</v>
      </c>
      <c r="J38" s="3">
        <v>37</v>
      </c>
      <c r="L38" s="6">
        <v>970900</v>
      </c>
    </row>
    <row r="39" spans="2:12" x14ac:dyDescent="0.15">
      <c r="B39" s="3">
        <v>38</v>
      </c>
      <c r="C39" s="5">
        <v>4440</v>
      </c>
      <c r="D39" s="5">
        <v>5900</v>
      </c>
      <c r="G39" s="4">
        <v>970900</v>
      </c>
      <c r="I39" s="5">
        <v>5900</v>
      </c>
      <c r="J39" s="3">
        <v>38</v>
      </c>
      <c r="L39" s="6">
        <v>1024100</v>
      </c>
    </row>
    <row r="40" spans="2:12" x14ac:dyDescent="0.15">
      <c r="B40" s="3">
        <v>39</v>
      </c>
      <c r="C40" s="5">
        <v>4680</v>
      </c>
      <c r="D40" s="5">
        <v>6220</v>
      </c>
      <c r="G40" s="4">
        <v>1024100</v>
      </c>
      <c r="I40" s="5">
        <v>6220</v>
      </c>
      <c r="J40" s="3">
        <v>39</v>
      </c>
      <c r="L40" s="6">
        <v>1077300</v>
      </c>
    </row>
    <row r="41" spans="2:12" x14ac:dyDescent="0.15">
      <c r="B41" s="3">
        <v>40</v>
      </c>
      <c r="C41" s="5">
        <v>4910</v>
      </c>
      <c r="D41" s="5">
        <v>6530</v>
      </c>
      <c r="G41" s="4">
        <v>1077300</v>
      </c>
      <c r="I41" s="5">
        <v>6530</v>
      </c>
      <c r="J41" s="3">
        <v>40</v>
      </c>
      <c r="L41" s="6">
        <v>1137150</v>
      </c>
    </row>
    <row r="42" spans="2:12" x14ac:dyDescent="0.15">
      <c r="B42" s="3">
        <v>41</v>
      </c>
      <c r="C42" s="5">
        <v>5210</v>
      </c>
      <c r="D42" s="5">
        <v>6930</v>
      </c>
      <c r="G42" s="4">
        <v>1137150</v>
      </c>
      <c r="I42" s="5">
        <v>6930</v>
      </c>
      <c r="J42" s="3">
        <v>41</v>
      </c>
      <c r="L42" s="6">
        <v>1203650</v>
      </c>
    </row>
    <row r="43" spans="2:12" x14ac:dyDescent="0.15">
      <c r="B43" s="3">
        <v>42</v>
      </c>
      <c r="C43" s="5">
        <v>5510</v>
      </c>
      <c r="D43" s="5">
        <v>7320</v>
      </c>
      <c r="G43" s="4">
        <v>1203650</v>
      </c>
      <c r="I43" s="5">
        <v>7320</v>
      </c>
      <c r="J43" s="3">
        <v>42</v>
      </c>
      <c r="L43" s="6">
        <v>1270150</v>
      </c>
    </row>
    <row r="44" spans="2:12" x14ac:dyDescent="0.15">
      <c r="B44" s="3">
        <v>43</v>
      </c>
      <c r="C44" s="5">
        <v>5800</v>
      </c>
      <c r="D44" s="5">
        <v>7720</v>
      </c>
      <c r="G44" s="4">
        <v>1270150</v>
      </c>
      <c r="I44" s="5">
        <v>7720</v>
      </c>
      <c r="J44" s="3">
        <v>43</v>
      </c>
      <c r="L44" s="6">
        <v>1336650</v>
      </c>
    </row>
    <row r="45" spans="2:12" x14ac:dyDescent="0.15">
      <c r="B45" s="3">
        <v>44</v>
      </c>
      <c r="C45" s="5">
        <v>6100</v>
      </c>
      <c r="D45" s="5">
        <v>8110</v>
      </c>
      <c r="G45" s="4">
        <v>1336650</v>
      </c>
      <c r="I45" s="5">
        <v>8110</v>
      </c>
      <c r="J45" s="3">
        <v>44</v>
      </c>
      <c r="L45" s="6">
        <v>1403150</v>
      </c>
    </row>
    <row r="46" spans="2:12" x14ac:dyDescent="0.15">
      <c r="B46" s="3">
        <v>45</v>
      </c>
      <c r="C46" s="5">
        <v>6450</v>
      </c>
      <c r="D46" s="5">
        <v>8580</v>
      </c>
      <c r="G46" s="4">
        <v>1403150</v>
      </c>
      <c r="I46" s="5">
        <v>8580</v>
      </c>
      <c r="J46" s="3">
        <v>45</v>
      </c>
      <c r="L46" s="6">
        <v>1482950</v>
      </c>
    </row>
    <row r="47" spans="2:12" x14ac:dyDescent="0.15">
      <c r="B47" s="3">
        <v>46</v>
      </c>
      <c r="C47" s="5">
        <v>6810</v>
      </c>
      <c r="D47" s="5">
        <v>9060</v>
      </c>
      <c r="G47" s="4">
        <v>1482950</v>
      </c>
      <c r="I47" s="5">
        <v>9060</v>
      </c>
      <c r="J47" s="3">
        <v>46</v>
      </c>
      <c r="L47" s="6">
        <v>1562750</v>
      </c>
    </row>
    <row r="48" spans="2:12" x14ac:dyDescent="0.15">
      <c r="B48" s="3">
        <v>47</v>
      </c>
      <c r="C48" s="5">
        <v>7160</v>
      </c>
      <c r="D48" s="5">
        <v>9530</v>
      </c>
      <c r="G48" s="4">
        <v>1562750</v>
      </c>
      <c r="I48" s="5">
        <v>9530</v>
      </c>
      <c r="J48" s="3">
        <v>47</v>
      </c>
      <c r="L48" s="6">
        <v>1642550</v>
      </c>
    </row>
    <row r="49" spans="2:12" x14ac:dyDescent="0.15">
      <c r="B49" s="3">
        <v>48</v>
      </c>
      <c r="C49" s="5">
        <v>7520</v>
      </c>
      <c r="D49" s="5">
        <v>10000</v>
      </c>
      <c r="G49" s="4">
        <v>1642550</v>
      </c>
      <c r="I49" s="5">
        <v>10000</v>
      </c>
      <c r="J49" s="3">
        <v>48</v>
      </c>
      <c r="L49" s="6">
        <v>1722350</v>
      </c>
    </row>
    <row r="50" spans="2:12" x14ac:dyDescent="0.15">
      <c r="B50" s="3">
        <v>49</v>
      </c>
      <c r="C50" s="5">
        <v>7870</v>
      </c>
      <c r="D50" s="5">
        <v>10470</v>
      </c>
      <c r="G50" s="4">
        <v>1722350</v>
      </c>
      <c r="I50" s="5">
        <v>10470</v>
      </c>
      <c r="J50" s="3">
        <v>49</v>
      </c>
      <c r="L50" s="6">
        <v>1802150</v>
      </c>
    </row>
    <row r="51" spans="2:12" x14ac:dyDescent="0.15">
      <c r="B51" s="3">
        <v>50</v>
      </c>
      <c r="C51" s="5">
        <v>8230</v>
      </c>
      <c r="D51" s="5">
        <v>10950</v>
      </c>
      <c r="G51" s="4">
        <v>1802150</v>
      </c>
      <c r="I51" s="5">
        <v>10950</v>
      </c>
      <c r="J51" s="3">
        <v>50</v>
      </c>
      <c r="L51" s="6"/>
    </row>
  </sheetData>
  <sheetProtection password="DC56" sheet="1" objects="1" scenarios="1"/>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76"/>
  <sheetViews>
    <sheetView topLeftCell="A103" workbookViewId="0">
      <selection activeCell="G144" sqref="G144"/>
    </sheetView>
  </sheetViews>
  <sheetFormatPr defaultRowHeight="13.5" x14ac:dyDescent="0.15"/>
  <cols>
    <col min="3" max="3" width="26.5" bestFit="1" customWidth="1"/>
  </cols>
  <sheetData>
    <row r="2" spans="2:7" x14ac:dyDescent="0.15">
      <c r="B2" t="s">
        <v>212</v>
      </c>
      <c r="C2" t="s">
        <v>34</v>
      </c>
    </row>
    <row r="3" spans="2:7" x14ac:dyDescent="0.15">
      <c r="C3" t="s">
        <v>35</v>
      </c>
    </row>
    <row r="4" spans="2:7" ht="27" x14ac:dyDescent="0.15">
      <c r="C4" s="14" t="s">
        <v>36</v>
      </c>
    </row>
    <row r="5" spans="2:7" x14ac:dyDescent="0.15">
      <c r="C5" t="s">
        <v>48</v>
      </c>
    </row>
    <row r="6" spans="2:7" x14ac:dyDescent="0.15">
      <c r="C6" s="14" t="s">
        <v>37</v>
      </c>
    </row>
    <row r="8" spans="2:7" x14ac:dyDescent="0.15">
      <c r="B8" t="s">
        <v>211</v>
      </c>
      <c r="C8" s="1" t="s">
        <v>32</v>
      </c>
      <c r="E8" t="s">
        <v>224</v>
      </c>
      <c r="F8">
        <v>0</v>
      </c>
      <c r="G8" t="str">
        <f>IFERROR(VLOOKUP(F8,'（別添2）支出計画書'!$A$16:$G$30,6,FALSE),"")</f>
        <v/>
      </c>
    </row>
    <row r="9" spans="2:7" x14ac:dyDescent="0.15">
      <c r="C9" s="1" t="s">
        <v>38</v>
      </c>
      <c r="F9">
        <v>1</v>
      </c>
      <c r="G9" t="str">
        <f>IFERROR(VLOOKUP(F9,'（別添2）支出計画書'!$A$16:$G$30,6,FALSE),"")</f>
        <v/>
      </c>
    </row>
    <row r="10" spans="2:7" x14ac:dyDescent="0.15">
      <c r="C10" s="1" t="s">
        <v>39</v>
      </c>
      <c r="F10">
        <v>2</v>
      </c>
      <c r="G10" t="str">
        <f>IFERROR(VLOOKUP(F10,'（別添2）支出計画書'!$A$16:$G$30,6,FALSE),"")</f>
        <v/>
      </c>
    </row>
    <row r="11" spans="2:7" x14ac:dyDescent="0.15">
      <c r="C11" s="1" t="s">
        <v>40</v>
      </c>
      <c r="F11">
        <v>3</v>
      </c>
      <c r="G11" t="str">
        <f>IFERROR(VLOOKUP(F11,'（別添2）支出計画書'!$A$16:$G$30,6,FALSE),"")</f>
        <v/>
      </c>
    </row>
    <row r="12" spans="2:7" x14ac:dyDescent="0.15">
      <c r="C12" s="1" t="s">
        <v>41</v>
      </c>
      <c r="F12">
        <v>4</v>
      </c>
      <c r="G12" t="str">
        <f>IFERROR(VLOOKUP(F12,'（別添2）支出計画書'!$A$16:$G$30,6,FALSE),"")</f>
        <v/>
      </c>
    </row>
    <row r="13" spans="2:7" x14ac:dyDescent="0.15">
      <c r="C13" s="1" t="s">
        <v>42</v>
      </c>
      <c r="F13">
        <v>5</v>
      </c>
      <c r="G13" t="str">
        <f>IFERROR(VLOOKUP(F13,'（別添2）支出計画書'!$A$16:$G$30,6,FALSE),"")</f>
        <v/>
      </c>
    </row>
    <row r="14" spans="2:7" x14ac:dyDescent="0.15">
      <c r="C14" s="1" t="s">
        <v>43</v>
      </c>
      <c r="F14">
        <v>6</v>
      </c>
      <c r="G14" t="str">
        <f>IFERROR(VLOOKUP(F14,'（別添2）支出計画書'!$A$16:$G$30,6,FALSE),"")</f>
        <v/>
      </c>
    </row>
    <row r="15" spans="2:7" x14ac:dyDescent="0.15">
      <c r="C15" s="1" t="s">
        <v>45</v>
      </c>
      <c r="F15">
        <v>7</v>
      </c>
      <c r="G15" t="str">
        <f>IFERROR(VLOOKUP(F15,'（別添2）支出計画書'!$A$16:$G$30,6,FALSE),"")</f>
        <v/>
      </c>
    </row>
    <row r="16" spans="2:7" x14ac:dyDescent="0.15">
      <c r="C16" s="1" t="s">
        <v>46</v>
      </c>
      <c r="F16">
        <v>8</v>
      </c>
      <c r="G16" t="str">
        <f>IFERROR(VLOOKUP(F16,'（別添2）支出計画書'!$A$16:$G$30,6,FALSE),"")</f>
        <v/>
      </c>
    </row>
    <row r="17" spans="1:7" x14ac:dyDescent="0.15">
      <c r="C17" s="1" t="s">
        <v>47</v>
      </c>
      <c r="F17">
        <v>9</v>
      </c>
      <c r="G17" t="str">
        <f>IFERROR(VLOOKUP(F17,'（別添2）支出計画書'!$A$16:$G$30,6,FALSE),"")</f>
        <v/>
      </c>
    </row>
    <row r="18" spans="1:7" x14ac:dyDescent="0.15">
      <c r="F18">
        <v>10</v>
      </c>
      <c r="G18" t="str">
        <f>IFERROR(VLOOKUP(F18,'（別添2）支出計画書'!$A$16:$G$30,6,FALSE),"")</f>
        <v/>
      </c>
    </row>
    <row r="19" spans="1:7" x14ac:dyDescent="0.15">
      <c r="A19" t="s">
        <v>213</v>
      </c>
      <c r="B19">
        <v>0</v>
      </c>
      <c r="C19" s="7" t="str">
        <f>IFERROR(VLOOKUP(B19,'（別添2-1）人件費単価計算書'!$A$16:$H$67,2,FALSE),"")</f>
        <v/>
      </c>
      <c r="F19">
        <v>11</v>
      </c>
      <c r="G19" t="str">
        <f>IFERROR(VLOOKUP(F19,'（別添2）支出計画書'!$A$16:$G$30,6,FALSE),"")</f>
        <v/>
      </c>
    </row>
    <row r="20" spans="1:7" x14ac:dyDescent="0.15">
      <c r="B20">
        <v>1</v>
      </c>
      <c r="C20" s="7" t="str">
        <f>IFERROR(VLOOKUP(B20,'（別添2-1）人件費単価計算書'!$A$16:$H$67,2,FALSE),"")</f>
        <v/>
      </c>
      <c r="F20">
        <v>12</v>
      </c>
      <c r="G20" t="str">
        <f>IFERROR(VLOOKUP(F20,'（別添2）支出計画書'!$A$16:$G$30,6,FALSE),"")</f>
        <v/>
      </c>
    </row>
    <row r="21" spans="1:7" x14ac:dyDescent="0.15">
      <c r="B21">
        <v>2</v>
      </c>
      <c r="C21" s="7" t="str">
        <f>IFERROR(VLOOKUP(B21,'（別添2-1）人件費単価計算書'!$A$16:$H$67,2,FALSE),"")</f>
        <v/>
      </c>
      <c r="F21">
        <v>13</v>
      </c>
      <c r="G21" t="str">
        <f>IFERROR(VLOOKUP(F21,'（別添2）支出計画書'!$A$16:$G$30,6,FALSE),"")</f>
        <v/>
      </c>
    </row>
    <row r="22" spans="1:7" x14ac:dyDescent="0.15">
      <c r="B22">
        <v>3</v>
      </c>
      <c r="C22" s="7" t="str">
        <f>IFERROR(VLOOKUP(B22,'（別添2-1）人件費単価計算書'!$A$16:$H$67,2,FALSE),"")</f>
        <v/>
      </c>
      <c r="F22">
        <v>14</v>
      </c>
      <c r="G22" t="str">
        <f>IFERROR(VLOOKUP(F22,'（別添2）支出計画書'!$A$16:$G$30,6,FALSE),"")</f>
        <v/>
      </c>
    </row>
    <row r="23" spans="1:7" x14ac:dyDescent="0.15">
      <c r="B23">
        <v>4</v>
      </c>
      <c r="C23" s="7" t="str">
        <f>IFERROR(VLOOKUP(B23,'（別添2-1）人件費単価計算書'!$A$16:$H$67,2,FALSE),"")</f>
        <v/>
      </c>
      <c r="F23">
        <v>15</v>
      </c>
    </row>
    <row r="24" spans="1:7" x14ac:dyDescent="0.15">
      <c r="B24">
        <v>5</v>
      </c>
      <c r="C24" s="7" t="str">
        <f>IFERROR(VLOOKUP(B24,'（別添2-1）人件費単価計算書'!$A$16:$H$67,2,FALSE),"")</f>
        <v/>
      </c>
    </row>
    <row r="25" spans="1:7" x14ac:dyDescent="0.15">
      <c r="B25">
        <v>6</v>
      </c>
      <c r="C25" s="7" t="str">
        <f>IFERROR(VLOOKUP(B25,'（別添2-1）人件費単価計算書'!$A$16:$H$67,2,FALSE),"")</f>
        <v/>
      </c>
      <c r="E25" t="s">
        <v>225</v>
      </c>
      <c r="F25">
        <v>0</v>
      </c>
      <c r="G25" t="str">
        <f>IFERROR(VLOOKUP(F25,'（別添2）支出計画書'!$A$32:$G$46,6,FALSE),"")</f>
        <v/>
      </c>
    </row>
    <row r="26" spans="1:7" x14ac:dyDescent="0.15">
      <c r="B26">
        <v>7</v>
      </c>
      <c r="C26" s="7" t="str">
        <f>IFERROR(VLOOKUP(B26,'（別添2-1）人件費単価計算書'!$A$16:$H$67,2,FALSE),"")</f>
        <v/>
      </c>
      <c r="F26">
        <v>1</v>
      </c>
      <c r="G26" t="str">
        <f>IFERROR(VLOOKUP(F26,'（別添2）支出計画書'!$A$32:$G$46,6,FALSE),"")</f>
        <v/>
      </c>
    </row>
    <row r="27" spans="1:7" x14ac:dyDescent="0.15">
      <c r="B27">
        <v>8</v>
      </c>
      <c r="C27" s="7" t="str">
        <f>IFERROR(VLOOKUP(B27,'（別添2-1）人件費単価計算書'!$A$16:$H$67,2,FALSE),"")</f>
        <v/>
      </c>
      <c r="F27">
        <v>2</v>
      </c>
      <c r="G27" t="str">
        <f>IFERROR(VLOOKUP(F27,'（別添2）支出計画書'!$A$32:$G$46,6,FALSE),"")</f>
        <v/>
      </c>
    </row>
    <row r="28" spans="1:7" x14ac:dyDescent="0.15">
      <c r="B28">
        <v>9</v>
      </c>
      <c r="C28" s="7" t="str">
        <f>IFERROR(VLOOKUP(B28,'（別添2-1）人件費単価計算書'!$A$16:$H$67,2,FALSE),"")</f>
        <v/>
      </c>
      <c r="F28">
        <v>3</v>
      </c>
      <c r="G28" t="str">
        <f>IFERROR(VLOOKUP(F28,'（別添2）支出計画書'!$A$32:$G$46,6,FALSE),"")</f>
        <v/>
      </c>
    </row>
    <row r="29" spans="1:7" x14ac:dyDescent="0.15">
      <c r="B29">
        <v>10</v>
      </c>
      <c r="C29" s="7" t="str">
        <f>IFERROR(VLOOKUP(B29,'（別添2-1）人件費単価計算書'!$A$16:$H$67,2,FALSE),"")</f>
        <v/>
      </c>
      <c r="F29">
        <v>4</v>
      </c>
      <c r="G29" t="str">
        <f>IFERROR(VLOOKUP(F29,'（別添2）支出計画書'!$A$32:$G$46,6,FALSE),"")</f>
        <v/>
      </c>
    </row>
    <row r="30" spans="1:7" x14ac:dyDescent="0.15">
      <c r="B30">
        <v>11</v>
      </c>
      <c r="C30" s="7" t="str">
        <f>IFERROR(VLOOKUP(B30,'（別添2-1）人件費単価計算書'!$A$16:$H$67,2,FALSE),"")</f>
        <v/>
      </c>
      <c r="F30">
        <v>5</v>
      </c>
      <c r="G30" t="str">
        <f>IFERROR(VLOOKUP(F30,'（別添2）支出計画書'!$A$32:$G$46,6,FALSE),"")</f>
        <v/>
      </c>
    </row>
    <row r="31" spans="1:7" x14ac:dyDescent="0.15">
      <c r="B31">
        <v>12</v>
      </c>
      <c r="C31" s="7" t="str">
        <f>IFERROR(VLOOKUP(B31,'（別添2-1）人件費単価計算書'!$A$16:$H$67,2,FALSE),"")</f>
        <v/>
      </c>
      <c r="F31">
        <v>6</v>
      </c>
      <c r="G31" t="str">
        <f>IFERROR(VLOOKUP(F31,'（別添2）支出計画書'!$A$32:$G$46,6,FALSE),"")</f>
        <v/>
      </c>
    </row>
    <row r="32" spans="1:7" x14ac:dyDescent="0.15">
      <c r="B32">
        <v>13</v>
      </c>
      <c r="C32" s="7" t="str">
        <f>IFERROR(VLOOKUP(B32,'（別添2-1）人件費単価計算書'!$A$16:$H$67,2,FALSE),"")</f>
        <v/>
      </c>
      <c r="F32">
        <v>7</v>
      </c>
      <c r="G32" t="str">
        <f>IFERROR(VLOOKUP(F32,'（別添2）支出計画書'!$A$32:$G$46,6,FALSE),"")</f>
        <v/>
      </c>
    </row>
    <row r="33" spans="2:7" x14ac:dyDescent="0.15">
      <c r="B33">
        <v>14</v>
      </c>
      <c r="C33" s="7" t="str">
        <f>IFERROR(VLOOKUP(B33,'（別添2-1）人件費単価計算書'!$A$16:$H$67,2,FALSE),"")</f>
        <v/>
      </c>
      <c r="F33">
        <v>8</v>
      </c>
      <c r="G33" t="str">
        <f>IFERROR(VLOOKUP(F33,'（別添2）支出計画書'!$A$32:$G$46,6,FALSE),"")</f>
        <v/>
      </c>
    </row>
    <row r="34" spans="2:7" x14ac:dyDescent="0.15">
      <c r="B34">
        <v>15</v>
      </c>
      <c r="C34" s="7" t="str">
        <f>IFERROR(VLOOKUP(B34,'（別添2-1）人件費単価計算書'!$A$16:$H$67,2,FALSE),"")</f>
        <v/>
      </c>
      <c r="F34">
        <v>9</v>
      </c>
      <c r="G34" t="str">
        <f>IFERROR(VLOOKUP(F34,'（別添2）支出計画書'!$A$32:$G$46,6,FALSE),"")</f>
        <v/>
      </c>
    </row>
    <row r="35" spans="2:7" x14ac:dyDescent="0.15">
      <c r="B35">
        <v>16</v>
      </c>
      <c r="C35" s="7" t="str">
        <f>IFERROR(VLOOKUP(B35,'（別添2-1）人件費単価計算書'!$A$16:$H$67,2,FALSE),"")</f>
        <v/>
      </c>
      <c r="F35">
        <v>10</v>
      </c>
      <c r="G35" t="str">
        <f>IFERROR(VLOOKUP(F35,'（別添2）支出計画書'!$A$32:$G$46,6,FALSE),"")</f>
        <v/>
      </c>
    </row>
    <row r="36" spans="2:7" x14ac:dyDescent="0.15">
      <c r="B36">
        <v>17</v>
      </c>
      <c r="C36" s="7" t="str">
        <f>IFERROR(VLOOKUP(B36,'（別添2-1）人件費単価計算書'!$A$16:$H$67,2,FALSE),"")</f>
        <v/>
      </c>
      <c r="F36">
        <v>11</v>
      </c>
      <c r="G36" t="str">
        <f>IFERROR(VLOOKUP(F36,'（別添2）支出計画書'!$A$32:$G$46,6,FALSE),"")</f>
        <v/>
      </c>
    </row>
    <row r="37" spans="2:7" x14ac:dyDescent="0.15">
      <c r="B37">
        <v>18</v>
      </c>
      <c r="C37" s="7" t="str">
        <f>IFERROR(VLOOKUP(B37,'（別添2-1）人件費単価計算書'!$A$16:$H$67,2,FALSE),"")</f>
        <v/>
      </c>
      <c r="F37">
        <v>12</v>
      </c>
      <c r="G37" t="str">
        <f>IFERROR(VLOOKUP(F37,'（別添2）支出計画書'!$A$32:$G$46,6,FALSE),"")</f>
        <v/>
      </c>
    </row>
    <row r="38" spans="2:7" x14ac:dyDescent="0.15">
      <c r="B38">
        <v>19</v>
      </c>
      <c r="C38" s="7" t="str">
        <f>IFERROR(VLOOKUP(B38,'（別添2-1）人件費単価計算書'!$A$16:$H$67,2,FALSE),"")</f>
        <v/>
      </c>
      <c r="F38">
        <v>13</v>
      </c>
      <c r="G38" t="str">
        <f>IFERROR(VLOOKUP(F38,'（別添2）支出計画書'!$A$32:$G$46,6,FALSE),"")</f>
        <v/>
      </c>
    </row>
    <row r="39" spans="2:7" x14ac:dyDescent="0.15">
      <c r="B39">
        <v>20</v>
      </c>
      <c r="C39" s="7" t="str">
        <f>IFERROR(VLOOKUP(B39,'（別添2-1）人件費単価計算書'!$A$16:$H$67,2,FALSE),"")</f>
        <v/>
      </c>
      <c r="F39">
        <v>14</v>
      </c>
      <c r="G39" t="str">
        <f>IFERROR(VLOOKUP(F39,'（別添2）支出計画書'!$A$32:$G$46,6,FALSE),"")</f>
        <v/>
      </c>
    </row>
    <row r="40" spans="2:7" x14ac:dyDescent="0.15">
      <c r="B40">
        <v>21</v>
      </c>
      <c r="C40" s="7" t="str">
        <f>IFERROR(VLOOKUP(B40,'（別添2-1）人件費単価計算書'!$A$16:$H$67,2,FALSE),"")</f>
        <v/>
      </c>
      <c r="F40">
        <v>15</v>
      </c>
    </row>
    <row r="41" spans="2:7" x14ac:dyDescent="0.15">
      <c r="B41">
        <v>22</v>
      </c>
      <c r="C41" s="7" t="str">
        <f>IFERROR(VLOOKUP(B41,'（別添2-1）人件費単価計算書'!$A$16:$H$67,2,FALSE),"")</f>
        <v/>
      </c>
    </row>
    <row r="42" spans="2:7" x14ac:dyDescent="0.15">
      <c r="B42">
        <v>23</v>
      </c>
      <c r="C42" s="7" t="str">
        <f>IFERROR(VLOOKUP(B42,'（別添2-1）人件費単価計算書'!$A$16:$H$67,2,FALSE),"")</f>
        <v/>
      </c>
      <c r="E42" t="s">
        <v>226</v>
      </c>
      <c r="F42">
        <v>0</v>
      </c>
      <c r="G42" t="str">
        <f>IFERROR(VLOOKUP(F42,'（別添2）支出計画書'!$A$48:$G$62,6,FALSE),"")</f>
        <v/>
      </c>
    </row>
    <row r="43" spans="2:7" x14ac:dyDescent="0.15">
      <c r="B43">
        <v>24</v>
      </c>
      <c r="C43" s="7" t="str">
        <f>IFERROR(VLOOKUP(B43,'（別添2-1）人件費単価計算書'!$A$16:$H$67,2,FALSE),"")</f>
        <v/>
      </c>
      <c r="F43">
        <v>1</v>
      </c>
      <c r="G43" t="str">
        <f>IFERROR(VLOOKUP(F43,'（別添2）支出計画書'!$A$48:$G$62,6,FALSE),"")</f>
        <v/>
      </c>
    </row>
    <row r="44" spans="2:7" x14ac:dyDescent="0.15">
      <c r="B44">
        <v>25</v>
      </c>
      <c r="C44" s="7" t="str">
        <f>IFERROR(VLOOKUP(B44,'（別添2-1）人件費単価計算書'!$A$16:$H$67,2,FALSE),"")</f>
        <v/>
      </c>
      <c r="F44">
        <v>2</v>
      </c>
      <c r="G44" t="str">
        <f>IFERROR(VLOOKUP(F44,'（別添2）支出計画書'!$A$48:$G$62,6,FALSE),"")</f>
        <v/>
      </c>
    </row>
    <row r="45" spans="2:7" x14ac:dyDescent="0.15">
      <c r="B45">
        <v>26</v>
      </c>
      <c r="C45" s="7" t="str">
        <f>IFERROR(VLOOKUP(B45,'（別添2-1）人件費単価計算書'!$A$16:$H$67,2,FALSE),"")</f>
        <v/>
      </c>
      <c r="F45">
        <v>3</v>
      </c>
      <c r="G45" t="str">
        <f>IFERROR(VLOOKUP(F45,'（別添2）支出計画書'!$A$48:$G$62,6,FALSE),"")</f>
        <v/>
      </c>
    </row>
    <row r="46" spans="2:7" x14ac:dyDescent="0.15">
      <c r="B46">
        <v>27</v>
      </c>
      <c r="C46" s="7" t="str">
        <f>IFERROR(VLOOKUP(B46,'（別添2-1）人件費単価計算書'!$A$16:$H$67,2,FALSE),"")</f>
        <v/>
      </c>
      <c r="F46">
        <v>4</v>
      </c>
      <c r="G46" t="str">
        <f>IFERROR(VLOOKUP(F46,'（別添2）支出計画書'!$A$48:$G$62,6,FALSE),"")</f>
        <v/>
      </c>
    </row>
    <row r="47" spans="2:7" x14ac:dyDescent="0.15">
      <c r="B47">
        <v>28</v>
      </c>
      <c r="C47" s="7" t="str">
        <f>IFERROR(VLOOKUP(B47,'（別添2-1）人件費単価計算書'!$A$16:$H$67,2,FALSE),"")</f>
        <v/>
      </c>
      <c r="F47">
        <v>5</v>
      </c>
      <c r="G47" t="str">
        <f>IFERROR(VLOOKUP(F47,'（別添2）支出計画書'!$A$48:$G$62,6,FALSE),"")</f>
        <v/>
      </c>
    </row>
    <row r="48" spans="2:7" x14ac:dyDescent="0.15">
      <c r="B48">
        <v>29</v>
      </c>
      <c r="C48" s="7" t="str">
        <f>IFERROR(VLOOKUP(B48,'（別添2-1）人件費単価計算書'!$A$16:$H$67,2,FALSE),"")</f>
        <v/>
      </c>
      <c r="F48">
        <v>6</v>
      </c>
      <c r="G48" t="str">
        <f>IFERROR(VLOOKUP(F48,'（別添2）支出計画書'!$A$48:$G$62,6,FALSE),"")</f>
        <v/>
      </c>
    </row>
    <row r="49" spans="2:7" x14ac:dyDescent="0.15">
      <c r="B49">
        <v>30</v>
      </c>
      <c r="C49" s="7" t="str">
        <f>IFERROR(VLOOKUP(B49,'（別添2-1）人件費単価計算書'!$A$16:$H$67,2,FALSE),"")</f>
        <v/>
      </c>
      <c r="F49">
        <v>7</v>
      </c>
      <c r="G49" t="str">
        <f>IFERROR(VLOOKUP(F49,'（別添2）支出計画書'!$A$48:$G$62,6,FALSE),"")</f>
        <v/>
      </c>
    </row>
    <row r="50" spans="2:7" x14ac:dyDescent="0.15">
      <c r="B50">
        <v>31</v>
      </c>
      <c r="C50" s="7" t="str">
        <f>IFERROR(VLOOKUP(B50,'（別添2-1）人件費単価計算書'!$A$16:$H$67,2,FALSE),"")</f>
        <v/>
      </c>
      <c r="F50">
        <v>8</v>
      </c>
      <c r="G50" t="str">
        <f>IFERROR(VLOOKUP(F50,'（別添2）支出計画書'!$A$48:$G$62,6,FALSE),"")</f>
        <v/>
      </c>
    </row>
    <row r="51" spans="2:7" x14ac:dyDescent="0.15">
      <c r="B51">
        <v>32</v>
      </c>
      <c r="C51" s="7" t="str">
        <f>IFERROR(VLOOKUP(B51,'（別添2-1）人件費単価計算書'!$A$16:$H$67,2,FALSE),"")</f>
        <v/>
      </c>
      <c r="F51">
        <v>9</v>
      </c>
      <c r="G51" t="str">
        <f>IFERROR(VLOOKUP(F51,'（別添2）支出計画書'!$A$48:$G$62,6,FALSE),"")</f>
        <v/>
      </c>
    </row>
    <row r="52" spans="2:7" x14ac:dyDescent="0.15">
      <c r="B52">
        <v>33</v>
      </c>
      <c r="C52" s="7" t="str">
        <f>IFERROR(VLOOKUP(B52,'（別添2-1）人件費単価計算書'!$A$16:$H$67,2,FALSE),"")</f>
        <v/>
      </c>
      <c r="F52">
        <v>10</v>
      </c>
      <c r="G52" t="str">
        <f>IFERROR(VLOOKUP(F52,'（別添2）支出計画書'!$A$48:$G$62,6,FALSE),"")</f>
        <v/>
      </c>
    </row>
    <row r="53" spans="2:7" x14ac:dyDescent="0.15">
      <c r="B53">
        <v>34</v>
      </c>
      <c r="C53" s="7" t="str">
        <f>IFERROR(VLOOKUP(B53,'（別添2-1）人件費単価計算書'!$A$16:$H$67,2,FALSE),"")</f>
        <v/>
      </c>
      <c r="F53">
        <v>11</v>
      </c>
      <c r="G53" t="str">
        <f>IFERROR(VLOOKUP(F53,'（別添2）支出計画書'!$A$48:$G$62,6,FALSE),"")</f>
        <v/>
      </c>
    </row>
    <row r="54" spans="2:7" x14ac:dyDescent="0.15">
      <c r="B54">
        <v>35</v>
      </c>
      <c r="C54" s="7" t="str">
        <f>IFERROR(VLOOKUP(B54,'（別添2-1）人件費単価計算書'!$A$16:$H$67,2,FALSE),"")</f>
        <v/>
      </c>
      <c r="F54">
        <v>12</v>
      </c>
      <c r="G54" t="str">
        <f>IFERROR(VLOOKUP(F54,'（別添2）支出計画書'!$A$48:$G$62,6,FALSE),"")</f>
        <v/>
      </c>
    </row>
    <row r="55" spans="2:7" x14ac:dyDescent="0.15">
      <c r="B55">
        <v>36</v>
      </c>
      <c r="C55" s="7" t="str">
        <f>IFERROR(VLOOKUP(B55,'（別添2-1）人件費単価計算書'!$A$16:$H$67,2,FALSE),"")</f>
        <v/>
      </c>
      <c r="F55">
        <v>13</v>
      </c>
      <c r="G55" t="str">
        <f>IFERROR(VLOOKUP(F55,'（別添2）支出計画書'!$A$48:$G$62,6,FALSE),"")</f>
        <v/>
      </c>
    </row>
    <row r="56" spans="2:7" x14ac:dyDescent="0.15">
      <c r="B56">
        <v>37</v>
      </c>
      <c r="C56" s="7" t="str">
        <f>IFERROR(VLOOKUP(B56,'（別添2-1）人件費単価計算書'!$A$16:$H$67,2,FALSE),"")</f>
        <v/>
      </c>
      <c r="F56">
        <v>14</v>
      </c>
      <c r="G56" t="str">
        <f>IFERROR(VLOOKUP(F56,'（別添2）支出計画書'!$A$48:$G$62,6,FALSE),"")</f>
        <v/>
      </c>
    </row>
    <row r="57" spans="2:7" x14ac:dyDescent="0.15">
      <c r="B57">
        <v>38</v>
      </c>
      <c r="C57" s="7" t="str">
        <f>IFERROR(VLOOKUP(B57,'（別添2-1）人件費単価計算書'!$A$16:$H$67,2,FALSE),"")</f>
        <v/>
      </c>
      <c r="F57">
        <v>15</v>
      </c>
    </row>
    <row r="58" spans="2:7" x14ac:dyDescent="0.15">
      <c r="B58">
        <v>39</v>
      </c>
      <c r="C58" s="7" t="str">
        <f>IFERROR(VLOOKUP(B58,'（別添2-1）人件費単価計算書'!$A$16:$H$67,2,FALSE),"")</f>
        <v/>
      </c>
    </row>
    <row r="59" spans="2:7" x14ac:dyDescent="0.15">
      <c r="B59">
        <v>40</v>
      </c>
      <c r="E59" t="s">
        <v>227</v>
      </c>
      <c r="F59">
        <v>0</v>
      </c>
      <c r="G59" t="str">
        <f>IFERROR(VLOOKUP(F59,'（別添2）支出計画書'!$A$64:$G$78,6,FALSE),"")</f>
        <v/>
      </c>
    </row>
    <row r="60" spans="2:7" x14ac:dyDescent="0.15">
      <c r="F60">
        <v>1</v>
      </c>
      <c r="G60" t="str">
        <f>IFERROR(VLOOKUP(F60,'（別添2）支出計画書'!$A$64:$G$78,6,FALSE),"")</f>
        <v/>
      </c>
    </row>
    <row r="61" spans="2:7" x14ac:dyDescent="0.15">
      <c r="F61">
        <v>2</v>
      </c>
      <c r="G61" t="str">
        <f>IFERROR(VLOOKUP(F61,'（別添2）支出計画書'!$A$64:$G$78,6,FALSE),"")</f>
        <v/>
      </c>
    </row>
    <row r="62" spans="2:7" x14ac:dyDescent="0.15">
      <c r="F62">
        <v>3</v>
      </c>
      <c r="G62" t="str">
        <f>IFERROR(VLOOKUP(F62,'（別添2）支出計画書'!$A$64:$G$78,6,FALSE),"")</f>
        <v/>
      </c>
    </row>
    <row r="63" spans="2:7" x14ac:dyDescent="0.15">
      <c r="F63">
        <v>4</v>
      </c>
      <c r="G63" t="str">
        <f>IFERROR(VLOOKUP(F63,'（別添2）支出計画書'!$A$64:$G$78,6,FALSE),"")</f>
        <v/>
      </c>
    </row>
    <row r="64" spans="2:7" x14ac:dyDescent="0.15">
      <c r="F64">
        <v>5</v>
      </c>
      <c r="G64" t="str">
        <f>IFERROR(VLOOKUP(F64,'（別添2）支出計画書'!$A$64:$G$78,6,FALSE),"")</f>
        <v/>
      </c>
    </row>
    <row r="65" spans="5:7" x14ac:dyDescent="0.15">
      <c r="F65">
        <v>6</v>
      </c>
      <c r="G65" t="str">
        <f>IFERROR(VLOOKUP(F65,'（別添2）支出計画書'!$A$64:$G$78,6,FALSE),"")</f>
        <v/>
      </c>
    </row>
    <row r="66" spans="5:7" x14ac:dyDescent="0.15">
      <c r="F66">
        <v>7</v>
      </c>
      <c r="G66" t="str">
        <f>IFERROR(VLOOKUP(F66,'（別添2）支出計画書'!$A$64:$G$78,6,FALSE),"")</f>
        <v/>
      </c>
    </row>
    <row r="67" spans="5:7" x14ac:dyDescent="0.15">
      <c r="F67">
        <v>8</v>
      </c>
      <c r="G67" t="str">
        <f>IFERROR(VLOOKUP(F67,'（別添2）支出計画書'!$A$64:$G$78,6,FALSE),"")</f>
        <v/>
      </c>
    </row>
    <row r="68" spans="5:7" x14ac:dyDescent="0.15">
      <c r="F68">
        <v>9</v>
      </c>
      <c r="G68" t="str">
        <f>IFERROR(VLOOKUP(F68,'（別添2）支出計画書'!$A$64:$G$78,6,FALSE),"")</f>
        <v/>
      </c>
    </row>
    <row r="69" spans="5:7" x14ac:dyDescent="0.15">
      <c r="F69">
        <v>10</v>
      </c>
      <c r="G69" t="str">
        <f>IFERROR(VLOOKUP(F69,'（別添2）支出計画書'!$A$64:$G$78,6,FALSE),"")</f>
        <v/>
      </c>
    </row>
    <row r="70" spans="5:7" x14ac:dyDescent="0.15">
      <c r="F70">
        <v>11</v>
      </c>
      <c r="G70" t="str">
        <f>IFERROR(VLOOKUP(F70,'（別添2）支出計画書'!$A$64:$G$78,6,FALSE),"")</f>
        <v/>
      </c>
    </row>
    <row r="71" spans="5:7" x14ac:dyDescent="0.15">
      <c r="F71">
        <v>12</v>
      </c>
      <c r="G71" t="str">
        <f>IFERROR(VLOOKUP(F71,'（別添2）支出計画書'!$A$64:$G$78,6,FALSE),"")</f>
        <v/>
      </c>
    </row>
    <row r="72" spans="5:7" x14ac:dyDescent="0.15">
      <c r="F72">
        <v>13</v>
      </c>
      <c r="G72" t="str">
        <f>IFERROR(VLOOKUP(F72,'（別添2）支出計画書'!$A$64:$G$78,6,FALSE),"")</f>
        <v/>
      </c>
    </row>
    <row r="73" spans="5:7" x14ac:dyDescent="0.15">
      <c r="F73">
        <v>14</v>
      </c>
      <c r="G73" t="str">
        <f>IFERROR(VLOOKUP(F73,'（別添2）支出計画書'!$A$64:$G$78,6,FALSE),"")</f>
        <v/>
      </c>
    </row>
    <row r="74" spans="5:7" x14ac:dyDescent="0.15">
      <c r="F74">
        <v>15</v>
      </c>
    </row>
    <row r="76" spans="5:7" x14ac:dyDescent="0.15">
      <c r="E76" t="s">
        <v>228</v>
      </c>
      <c r="F76">
        <v>0</v>
      </c>
      <c r="G76" t="str">
        <f>IFERROR(VLOOKUP(F76,'（別添2）支出計画書'!$A$80:$G$94,6,FALSE),"")</f>
        <v/>
      </c>
    </row>
    <row r="77" spans="5:7" x14ac:dyDescent="0.15">
      <c r="F77">
        <v>1</v>
      </c>
      <c r="G77" t="str">
        <f>IFERROR(VLOOKUP(F77,'（別添2）支出計画書'!$A$80:$G$94,6,FALSE),"")</f>
        <v/>
      </c>
    </row>
    <row r="78" spans="5:7" x14ac:dyDescent="0.15">
      <c r="F78">
        <v>2</v>
      </c>
      <c r="G78" t="str">
        <f>IFERROR(VLOOKUP(F78,'（別添2）支出計画書'!$A$80:$G$94,6,FALSE),"")</f>
        <v/>
      </c>
    </row>
    <row r="79" spans="5:7" x14ac:dyDescent="0.15">
      <c r="F79">
        <v>3</v>
      </c>
      <c r="G79" t="str">
        <f>IFERROR(VLOOKUP(F79,'（別添2）支出計画書'!$A$80:$G$94,6,FALSE),"")</f>
        <v/>
      </c>
    </row>
    <row r="80" spans="5:7" x14ac:dyDescent="0.15">
      <c r="F80">
        <v>4</v>
      </c>
      <c r="G80" t="str">
        <f>IFERROR(VLOOKUP(F80,'（別添2）支出計画書'!$A$80:$G$94,6,FALSE),"")</f>
        <v/>
      </c>
    </row>
    <row r="81" spans="5:7" x14ac:dyDescent="0.15">
      <c r="F81">
        <v>5</v>
      </c>
      <c r="G81" t="str">
        <f>IFERROR(VLOOKUP(F81,'（別添2）支出計画書'!$A$80:$G$94,6,FALSE),"")</f>
        <v/>
      </c>
    </row>
    <row r="82" spans="5:7" x14ac:dyDescent="0.15">
      <c r="F82">
        <v>6</v>
      </c>
      <c r="G82" t="str">
        <f>IFERROR(VLOOKUP(F82,'（別添2）支出計画書'!$A$80:$G$94,6,FALSE),"")</f>
        <v/>
      </c>
    </row>
    <row r="83" spans="5:7" x14ac:dyDescent="0.15">
      <c r="F83">
        <v>7</v>
      </c>
      <c r="G83" t="str">
        <f>IFERROR(VLOOKUP(F83,'（別添2）支出計画書'!$A$80:$G$94,6,FALSE),"")</f>
        <v/>
      </c>
    </row>
    <row r="84" spans="5:7" x14ac:dyDescent="0.15">
      <c r="F84">
        <v>8</v>
      </c>
      <c r="G84" t="str">
        <f>IFERROR(VLOOKUP(F84,'（別添2）支出計画書'!$A$80:$G$94,6,FALSE),"")</f>
        <v/>
      </c>
    </row>
    <row r="85" spans="5:7" x14ac:dyDescent="0.15">
      <c r="F85">
        <v>9</v>
      </c>
      <c r="G85" t="str">
        <f>IFERROR(VLOOKUP(F85,'（別添2）支出計画書'!$A$80:$G$94,6,FALSE),"")</f>
        <v/>
      </c>
    </row>
    <row r="86" spans="5:7" x14ac:dyDescent="0.15">
      <c r="F86">
        <v>10</v>
      </c>
      <c r="G86" t="str">
        <f>IFERROR(VLOOKUP(F86,'（別添2）支出計画書'!$A$80:$G$94,6,FALSE),"")</f>
        <v/>
      </c>
    </row>
    <row r="87" spans="5:7" x14ac:dyDescent="0.15">
      <c r="F87">
        <v>11</v>
      </c>
      <c r="G87" t="str">
        <f>IFERROR(VLOOKUP(F87,'（別添2）支出計画書'!$A$80:$G$94,6,FALSE),"")</f>
        <v/>
      </c>
    </row>
    <row r="88" spans="5:7" x14ac:dyDescent="0.15">
      <c r="F88">
        <v>12</v>
      </c>
      <c r="G88" t="str">
        <f>IFERROR(VLOOKUP(F88,'（別添2）支出計画書'!$A$80:$G$94,6,FALSE),"")</f>
        <v/>
      </c>
    </row>
    <row r="89" spans="5:7" x14ac:dyDescent="0.15">
      <c r="F89">
        <v>13</v>
      </c>
      <c r="G89" t="str">
        <f>IFERROR(VLOOKUP(F89,'（別添2）支出計画書'!$A$80:$G$94,6,FALSE),"")</f>
        <v/>
      </c>
    </row>
    <row r="90" spans="5:7" x14ac:dyDescent="0.15">
      <c r="F90">
        <v>14</v>
      </c>
      <c r="G90" t="str">
        <f>IFERROR(VLOOKUP(F90,'（別添2）支出計画書'!$A$80:$G$94,6,FALSE),"")</f>
        <v/>
      </c>
    </row>
    <row r="91" spans="5:7" x14ac:dyDescent="0.15">
      <c r="F91">
        <v>15</v>
      </c>
      <c r="G91" t="str">
        <f>IFERROR(VLOOKUP(F91,'（別添2）支出計画書'!$A$80:$G$94,6,FALSE),"")</f>
        <v/>
      </c>
    </row>
    <row r="93" spans="5:7" x14ac:dyDescent="0.15">
      <c r="E93" t="s">
        <v>42</v>
      </c>
      <c r="F93">
        <v>0</v>
      </c>
      <c r="G93" t="str">
        <f>IFERROR(VLOOKUP(F93,'（別添2）支出計画書'!$A$96:$G$110,6,FALSE),"")</f>
        <v/>
      </c>
    </row>
    <row r="94" spans="5:7" x14ac:dyDescent="0.15">
      <c r="F94">
        <v>1</v>
      </c>
      <c r="G94" t="str">
        <f>IFERROR(VLOOKUP(F94,'（別添2）支出計画書'!$A$96:$G$110,6,FALSE),"")</f>
        <v/>
      </c>
    </row>
    <row r="95" spans="5:7" x14ac:dyDescent="0.15">
      <c r="F95">
        <v>2</v>
      </c>
      <c r="G95" t="str">
        <f>IFERROR(VLOOKUP(F95,'（別添2）支出計画書'!$A$96:$G$110,6,FALSE),"")</f>
        <v/>
      </c>
    </row>
    <row r="96" spans="5:7" x14ac:dyDescent="0.15">
      <c r="F96">
        <v>3</v>
      </c>
      <c r="G96" t="str">
        <f>IFERROR(VLOOKUP(F96,'（別添2）支出計画書'!$A$96:$G$110,6,FALSE),"")</f>
        <v/>
      </c>
    </row>
    <row r="97" spans="5:7" x14ac:dyDescent="0.15">
      <c r="F97">
        <v>4</v>
      </c>
      <c r="G97" t="str">
        <f>IFERROR(VLOOKUP(F97,'（別添2）支出計画書'!$A$96:$G$110,6,FALSE),"")</f>
        <v/>
      </c>
    </row>
    <row r="98" spans="5:7" x14ac:dyDescent="0.15">
      <c r="F98">
        <v>5</v>
      </c>
      <c r="G98" t="str">
        <f>IFERROR(VLOOKUP(F98,'（別添2）支出計画書'!$A$96:$G$110,6,FALSE),"")</f>
        <v/>
      </c>
    </row>
    <row r="99" spans="5:7" x14ac:dyDescent="0.15">
      <c r="F99">
        <v>6</v>
      </c>
      <c r="G99" t="str">
        <f>IFERROR(VLOOKUP(F99,'（別添2）支出計画書'!$A$96:$G$110,6,FALSE),"")</f>
        <v/>
      </c>
    </row>
    <row r="100" spans="5:7" x14ac:dyDescent="0.15">
      <c r="F100">
        <v>7</v>
      </c>
      <c r="G100" t="str">
        <f>IFERROR(VLOOKUP(F100,'（別添2）支出計画書'!$A$96:$G$110,6,FALSE),"")</f>
        <v/>
      </c>
    </row>
    <row r="101" spans="5:7" x14ac:dyDescent="0.15">
      <c r="F101">
        <v>8</v>
      </c>
      <c r="G101" t="str">
        <f>IFERROR(VLOOKUP(F101,'（別添2）支出計画書'!$A$96:$G$110,6,FALSE),"")</f>
        <v/>
      </c>
    </row>
    <row r="102" spans="5:7" x14ac:dyDescent="0.15">
      <c r="F102">
        <v>9</v>
      </c>
      <c r="G102" t="str">
        <f>IFERROR(VLOOKUP(F102,'（別添2）支出計画書'!$A$96:$G$110,6,FALSE),"")</f>
        <v/>
      </c>
    </row>
    <row r="103" spans="5:7" x14ac:dyDescent="0.15">
      <c r="F103">
        <v>10</v>
      </c>
      <c r="G103" t="str">
        <f>IFERROR(VLOOKUP(F103,'（別添2）支出計画書'!$A$96:$G$110,6,FALSE),"")</f>
        <v/>
      </c>
    </row>
    <row r="104" spans="5:7" x14ac:dyDescent="0.15">
      <c r="F104">
        <v>11</v>
      </c>
      <c r="G104" t="str">
        <f>IFERROR(VLOOKUP(F104,'（別添2）支出計画書'!$A$96:$G$110,6,FALSE),"")</f>
        <v/>
      </c>
    </row>
    <row r="105" spans="5:7" x14ac:dyDescent="0.15">
      <c r="F105">
        <v>12</v>
      </c>
      <c r="G105" t="str">
        <f>IFERROR(VLOOKUP(F105,'（別添2）支出計画書'!$A$96:$G$110,6,FALSE),"")</f>
        <v/>
      </c>
    </row>
    <row r="106" spans="5:7" x14ac:dyDescent="0.15">
      <c r="F106">
        <v>13</v>
      </c>
      <c r="G106" t="str">
        <f>IFERROR(VLOOKUP(F106,'（別添2）支出計画書'!$A$96:$G$110,6,FALSE),"")</f>
        <v/>
      </c>
    </row>
    <row r="107" spans="5:7" x14ac:dyDescent="0.15">
      <c r="F107">
        <v>14</v>
      </c>
      <c r="G107" t="str">
        <f>IFERROR(VLOOKUP(F107,'（別添2）支出計画書'!$A$96:$G$110,6,FALSE),"")</f>
        <v/>
      </c>
    </row>
    <row r="108" spans="5:7" x14ac:dyDescent="0.15">
      <c r="F108">
        <v>15</v>
      </c>
      <c r="G108" t="str">
        <f>IFERROR(VLOOKUP(F108,'（別添2）支出計画書'!$A$96:$G$110,6,FALSE),"")</f>
        <v/>
      </c>
    </row>
    <row r="110" spans="5:7" x14ac:dyDescent="0.15">
      <c r="E110" t="s">
        <v>43</v>
      </c>
      <c r="F110">
        <v>0</v>
      </c>
      <c r="G110" t="str">
        <f>IFERROR(VLOOKUP(F110,'（別添2）支出計画書'!$A$112:$G$126,6,FALSE),"")</f>
        <v/>
      </c>
    </row>
    <row r="111" spans="5:7" x14ac:dyDescent="0.15">
      <c r="F111">
        <v>1</v>
      </c>
      <c r="G111" t="str">
        <f>IFERROR(VLOOKUP(F111,'（別添2）支出計画書'!$A$112:$G$126,6,FALSE),"")</f>
        <v/>
      </c>
    </row>
    <row r="112" spans="5:7" x14ac:dyDescent="0.15">
      <c r="F112">
        <v>2</v>
      </c>
      <c r="G112" t="str">
        <f>IFERROR(VLOOKUP(F112,'（別添2）支出計画書'!$A$112:$G$126,6,FALSE),"")</f>
        <v/>
      </c>
    </row>
    <row r="113" spans="5:7" x14ac:dyDescent="0.15">
      <c r="F113">
        <v>3</v>
      </c>
      <c r="G113" t="str">
        <f>IFERROR(VLOOKUP(F113,'（別添2）支出計画書'!$A$112:$G$126,6,FALSE),"")</f>
        <v/>
      </c>
    </row>
    <row r="114" spans="5:7" x14ac:dyDescent="0.15">
      <c r="F114">
        <v>4</v>
      </c>
      <c r="G114" t="str">
        <f>IFERROR(VLOOKUP(F114,'（別添2）支出計画書'!$A$112:$G$126,6,FALSE),"")</f>
        <v/>
      </c>
    </row>
    <row r="115" spans="5:7" x14ac:dyDescent="0.15">
      <c r="F115">
        <v>5</v>
      </c>
      <c r="G115" t="str">
        <f>IFERROR(VLOOKUP(F115,'（別添2）支出計画書'!$A$112:$G$126,6,FALSE),"")</f>
        <v/>
      </c>
    </row>
    <row r="116" spans="5:7" x14ac:dyDescent="0.15">
      <c r="F116">
        <v>6</v>
      </c>
      <c r="G116" t="str">
        <f>IFERROR(VLOOKUP(F116,'（別添2）支出計画書'!$A$112:$G$126,6,FALSE),"")</f>
        <v/>
      </c>
    </row>
    <row r="117" spans="5:7" x14ac:dyDescent="0.15">
      <c r="F117">
        <v>7</v>
      </c>
      <c r="G117" t="str">
        <f>IFERROR(VLOOKUP(F117,'（別添2）支出計画書'!$A$112:$G$126,6,FALSE),"")</f>
        <v/>
      </c>
    </row>
    <row r="118" spans="5:7" x14ac:dyDescent="0.15">
      <c r="F118">
        <v>8</v>
      </c>
      <c r="G118" t="str">
        <f>IFERROR(VLOOKUP(F118,'（別添2）支出計画書'!$A$112:$G$126,6,FALSE),"")</f>
        <v/>
      </c>
    </row>
    <row r="119" spans="5:7" x14ac:dyDescent="0.15">
      <c r="F119">
        <v>9</v>
      </c>
      <c r="G119" t="str">
        <f>IFERROR(VLOOKUP(F119,'（別添2）支出計画書'!$A$112:$G$126,6,FALSE),"")</f>
        <v/>
      </c>
    </row>
    <row r="120" spans="5:7" x14ac:dyDescent="0.15">
      <c r="F120">
        <v>10</v>
      </c>
      <c r="G120" t="str">
        <f>IFERROR(VLOOKUP(F120,'（別添2）支出計画書'!$A$112:$G$126,6,FALSE),"")</f>
        <v/>
      </c>
    </row>
    <row r="121" spans="5:7" x14ac:dyDescent="0.15">
      <c r="F121">
        <v>11</v>
      </c>
      <c r="G121" t="str">
        <f>IFERROR(VLOOKUP(F121,'（別添2）支出計画書'!$A$112:$G$126,6,FALSE),"")</f>
        <v/>
      </c>
    </row>
    <row r="122" spans="5:7" x14ac:dyDescent="0.15">
      <c r="F122">
        <v>12</v>
      </c>
      <c r="G122" t="str">
        <f>IFERROR(VLOOKUP(F122,'（別添2）支出計画書'!$A$112:$G$126,6,FALSE),"")</f>
        <v/>
      </c>
    </row>
    <row r="123" spans="5:7" x14ac:dyDescent="0.15">
      <c r="F123">
        <v>13</v>
      </c>
      <c r="G123" t="str">
        <f>IFERROR(VLOOKUP(F123,'（別添2）支出計画書'!$A$112:$G$126,6,FALSE),"")</f>
        <v/>
      </c>
    </row>
    <row r="124" spans="5:7" x14ac:dyDescent="0.15">
      <c r="F124">
        <v>14</v>
      </c>
      <c r="G124" t="str">
        <f>IFERROR(VLOOKUP(F124,'（別添2）支出計画書'!$A$112:$G$126,6,FALSE),"")</f>
        <v/>
      </c>
    </row>
    <row r="125" spans="5:7" x14ac:dyDescent="0.15">
      <c r="F125">
        <v>15</v>
      </c>
      <c r="G125" t="str">
        <f>IFERROR(VLOOKUP(F125,'（別添2）支出計画書'!$A$112:$G$126,6,FALSE),"")</f>
        <v/>
      </c>
    </row>
    <row r="127" spans="5:7" x14ac:dyDescent="0.15">
      <c r="E127" t="s">
        <v>45</v>
      </c>
      <c r="F127">
        <v>0</v>
      </c>
      <c r="G127" t="str">
        <f>IFERROR(VLOOKUP(F127,'（別添2）支出計画書'!$A$128:$G$142,6,FALSE),"")</f>
        <v/>
      </c>
    </row>
    <row r="128" spans="5:7" x14ac:dyDescent="0.15">
      <c r="F128">
        <v>1</v>
      </c>
      <c r="G128" t="str">
        <f>IFERROR(VLOOKUP(F128,'（別添2）支出計画書'!$A$128:$G$142,6,FALSE),"")</f>
        <v/>
      </c>
    </row>
    <row r="129" spans="5:7" x14ac:dyDescent="0.15">
      <c r="F129">
        <v>2</v>
      </c>
      <c r="G129" t="str">
        <f>IFERROR(VLOOKUP(F129,'（別添2）支出計画書'!$A$128:$G$142,6,FALSE),"")</f>
        <v/>
      </c>
    </row>
    <row r="130" spans="5:7" x14ac:dyDescent="0.15">
      <c r="F130">
        <v>3</v>
      </c>
      <c r="G130" t="str">
        <f>IFERROR(VLOOKUP(F130,'（別添2）支出計画書'!$A$128:$G$142,6,FALSE),"")</f>
        <v/>
      </c>
    </row>
    <row r="131" spans="5:7" x14ac:dyDescent="0.15">
      <c r="F131">
        <v>4</v>
      </c>
      <c r="G131" t="str">
        <f>IFERROR(VLOOKUP(F131,'（別添2）支出計画書'!$A$128:$G$142,6,FALSE),"")</f>
        <v/>
      </c>
    </row>
    <row r="132" spans="5:7" x14ac:dyDescent="0.15">
      <c r="F132">
        <v>5</v>
      </c>
      <c r="G132" t="str">
        <f>IFERROR(VLOOKUP(F132,'（別添2）支出計画書'!$A$128:$G$142,6,FALSE),"")</f>
        <v/>
      </c>
    </row>
    <row r="133" spans="5:7" x14ac:dyDescent="0.15">
      <c r="F133">
        <v>6</v>
      </c>
      <c r="G133" t="str">
        <f>IFERROR(VLOOKUP(F133,'（別添2）支出計画書'!$A$128:$G$142,6,FALSE),"")</f>
        <v/>
      </c>
    </row>
    <row r="134" spans="5:7" x14ac:dyDescent="0.15">
      <c r="F134">
        <v>7</v>
      </c>
      <c r="G134" t="str">
        <f>IFERROR(VLOOKUP(F134,'（別添2）支出計画書'!$A$128:$G$142,6,FALSE),"")</f>
        <v/>
      </c>
    </row>
    <row r="135" spans="5:7" x14ac:dyDescent="0.15">
      <c r="F135">
        <v>8</v>
      </c>
      <c r="G135" t="str">
        <f>IFERROR(VLOOKUP(F135,'（別添2）支出計画書'!$A$128:$G$142,6,FALSE),"")</f>
        <v/>
      </c>
    </row>
    <row r="136" spans="5:7" x14ac:dyDescent="0.15">
      <c r="F136">
        <v>9</v>
      </c>
      <c r="G136" t="str">
        <f>IFERROR(VLOOKUP(F136,'（別添2）支出計画書'!$A$128:$G$142,6,FALSE),"")</f>
        <v/>
      </c>
    </row>
    <row r="137" spans="5:7" x14ac:dyDescent="0.15">
      <c r="F137">
        <v>10</v>
      </c>
      <c r="G137" t="str">
        <f>IFERROR(VLOOKUP(F137,'（別添2）支出計画書'!$A$128:$G$142,6,FALSE),"")</f>
        <v/>
      </c>
    </row>
    <row r="138" spans="5:7" x14ac:dyDescent="0.15">
      <c r="F138">
        <v>11</v>
      </c>
      <c r="G138" t="str">
        <f>IFERROR(VLOOKUP(F138,'（別添2）支出計画書'!$A$128:$G$142,6,FALSE),"")</f>
        <v/>
      </c>
    </row>
    <row r="139" spans="5:7" x14ac:dyDescent="0.15">
      <c r="F139">
        <v>12</v>
      </c>
      <c r="G139" t="str">
        <f>IFERROR(VLOOKUP(F139,'（別添2）支出計画書'!$A$128:$G$142,6,FALSE),"")</f>
        <v/>
      </c>
    </row>
    <row r="140" spans="5:7" x14ac:dyDescent="0.15">
      <c r="F140">
        <v>13</v>
      </c>
      <c r="G140" t="str">
        <f>IFERROR(VLOOKUP(F140,'（別添2）支出計画書'!$A$128:$G$142,6,FALSE),"")</f>
        <v/>
      </c>
    </row>
    <row r="141" spans="5:7" x14ac:dyDescent="0.15">
      <c r="F141">
        <v>14</v>
      </c>
      <c r="G141" t="str">
        <f>IFERROR(VLOOKUP(F141,'（別添2）支出計画書'!$A$128:$G$142,6,FALSE),"")</f>
        <v/>
      </c>
    </row>
    <row r="142" spans="5:7" x14ac:dyDescent="0.15">
      <c r="F142">
        <v>15</v>
      </c>
      <c r="G142" t="str">
        <f>IFERROR(VLOOKUP(F142,'（別添2）支出計画書'!$A$128:$G$142,6,FALSE),"")</f>
        <v/>
      </c>
    </row>
    <row r="144" spans="5:7" x14ac:dyDescent="0.15">
      <c r="E144" t="s">
        <v>46</v>
      </c>
      <c r="F144">
        <v>0</v>
      </c>
      <c r="G144" t="str">
        <f>IFERROR(VLOOKUP(F144,'（別添2）支出計画書'!$A$144:$G$158,6,FALSE),"")</f>
        <v/>
      </c>
    </row>
    <row r="145" spans="6:7" x14ac:dyDescent="0.15">
      <c r="F145">
        <v>1</v>
      </c>
      <c r="G145" t="str">
        <f>IFERROR(VLOOKUP(F145,'（別添2）支出計画書'!$A$144:$G$158,6,FALSE),"")</f>
        <v/>
      </c>
    </row>
    <row r="146" spans="6:7" x14ac:dyDescent="0.15">
      <c r="F146">
        <v>2</v>
      </c>
      <c r="G146" t="str">
        <f>IFERROR(VLOOKUP(F146,'（別添2）支出計画書'!$A$144:$G$158,6,FALSE),"")</f>
        <v/>
      </c>
    </row>
    <row r="147" spans="6:7" x14ac:dyDescent="0.15">
      <c r="F147">
        <v>3</v>
      </c>
      <c r="G147" t="str">
        <f>IFERROR(VLOOKUP(F147,'（別添2）支出計画書'!$A$144:$G$158,6,FALSE),"")</f>
        <v/>
      </c>
    </row>
    <row r="148" spans="6:7" x14ac:dyDescent="0.15">
      <c r="F148">
        <v>4</v>
      </c>
      <c r="G148" t="str">
        <f>IFERROR(VLOOKUP(F148,'（別添2）支出計画書'!$A$144:$G$158,6,FALSE),"")</f>
        <v/>
      </c>
    </row>
    <row r="149" spans="6:7" x14ac:dyDescent="0.15">
      <c r="F149">
        <v>5</v>
      </c>
      <c r="G149" t="str">
        <f>IFERROR(VLOOKUP(F149,'（別添2）支出計画書'!$A$144:$G$158,6,FALSE),"")</f>
        <v/>
      </c>
    </row>
    <row r="150" spans="6:7" x14ac:dyDescent="0.15">
      <c r="F150">
        <v>6</v>
      </c>
      <c r="G150" t="str">
        <f>IFERROR(VLOOKUP(F150,'（別添2）支出計画書'!$A$144:$G$158,6,FALSE),"")</f>
        <v/>
      </c>
    </row>
    <row r="151" spans="6:7" x14ac:dyDescent="0.15">
      <c r="F151">
        <v>7</v>
      </c>
      <c r="G151" t="str">
        <f>IFERROR(VLOOKUP(F151,'（別添2）支出計画書'!$A$144:$G$158,6,FALSE),"")</f>
        <v/>
      </c>
    </row>
    <row r="152" spans="6:7" x14ac:dyDescent="0.15">
      <c r="F152">
        <v>8</v>
      </c>
      <c r="G152" t="str">
        <f>IFERROR(VLOOKUP(F152,'（別添2）支出計画書'!$A$144:$G$158,6,FALSE),"")</f>
        <v/>
      </c>
    </row>
    <row r="153" spans="6:7" x14ac:dyDescent="0.15">
      <c r="F153">
        <v>9</v>
      </c>
      <c r="G153" t="str">
        <f>IFERROR(VLOOKUP(F153,'（別添2）支出計画書'!$A$144:$G$158,6,FALSE),"")</f>
        <v/>
      </c>
    </row>
    <row r="154" spans="6:7" x14ac:dyDescent="0.15">
      <c r="F154">
        <v>10</v>
      </c>
      <c r="G154" t="str">
        <f>IFERROR(VLOOKUP(F154,'（別添2）支出計画書'!$A$144:$G$158,6,FALSE),"")</f>
        <v/>
      </c>
    </row>
    <row r="155" spans="6:7" x14ac:dyDescent="0.15">
      <c r="F155">
        <v>11</v>
      </c>
      <c r="G155" t="str">
        <f>IFERROR(VLOOKUP(F155,'（別添2）支出計画書'!$A$144:$G$158,6,FALSE),"")</f>
        <v/>
      </c>
    </row>
    <row r="156" spans="6:7" x14ac:dyDescent="0.15">
      <c r="F156">
        <v>12</v>
      </c>
      <c r="G156" t="str">
        <f>IFERROR(VLOOKUP(F156,'（別添2）支出計画書'!$A$144:$G$158,6,FALSE),"")</f>
        <v/>
      </c>
    </row>
    <row r="157" spans="6:7" x14ac:dyDescent="0.15">
      <c r="F157">
        <v>13</v>
      </c>
      <c r="G157" t="str">
        <f>IFERROR(VLOOKUP(F157,'（別添2）支出計画書'!$A$144:$G$158,6,FALSE),"")</f>
        <v/>
      </c>
    </row>
    <row r="158" spans="6:7" x14ac:dyDescent="0.15">
      <c r="F158">
        <v>14</v>
      </c>
      <c r="G158" t="str">
        <f>IFERROR(VLOOKUP(F158,'（別添2）支出計画書'!$A$144:$G$158,6,FALSE),"")</f>
        <v/>
      </c>
    </row>
    <row r="159" spans="6:7" x14ac:dyDescent="0.15">
      <c r="F159">
        <v>15</v>
      </c>
      <c r="G159" t="str">
        <f>IFERROR(VLOOKUP(F159,'（別添2）支出計画書'!$A$144:$G$158,6,FALSE),"")</f>
        <v/>
      </c>
    </row>
    <row r="161" spans="5:7" x14ac:dyDescent="0.15">
      <c r="E161" t="s">
        <v>47</v>
      </c>
      <c r="F161">
        <v>0</v>
      </c>
      <c r="G161" t="str">
        <f>IFERROR(VLOOKUP(F161,'（別添2）支出計画書'!$A$160:$G$174,6,FALSE),"")</f>
        <v/>
      </c>
    </row>
    <row r="162" spans="5:7" x14ac:dyDescent="0.15">
      <c r="F162">
        <v>1</v>
      </c>
      <c r="G162" t="str">
        <f>IFERROR(VLOOKUP(F162,'（別添2）支出計画書'!$A$160:$G$174,6,FALSE),"")</f>
        <v/>
      </c>
    </row>
    <row r="163" spans="5:7" x14ac:dyDescent="0.15">
      <c r="F163">
        <v>2</v>
      </c>
      <c r="G163" t="str">
        <f>IFERROR(VLOOKUP(F163,'（別添2）支出計画書'!$A$160:$G$174,6,FALSE),"")</f>
        <v/>
      </c>
    </row>
    <row r="164" spans="5:7" x14ac:dyDescent="0.15">
      <c r="F164">
        <v>3</v>
      </c>
      <c r="G164" t="str">
        <f>IFERROR(VLOOKUP(F164,'（別添2）支出計画書'!$A$160:$G$174,6,FALSE),"")</f>
        <v/>
      </c>
    </row>
    <row r="165" spans="5:7" x14ac:dyDescent="0.15">
      <c r="F165">
        <v>4</v>
      </c>
      <c r="G165" t="str">
        <f>IFERROR(VLOOKUP(F165,'（別添2）支出計画書'!$A$160:$G$174,6,FALSE),"")</f>
        <v/>
      </c>
    </row>
    <row r="166" spans="5:7" x14ac:dyDescent="0.15">
      <c r="F166">
        <v>5</v>
      </c>
      <c r="G166" t="str">
        <f>IFERROR(VLOOKUP(F166,'（別添2）支出計画書'!$A$160:$G$174,6,FALSE),"")</f>
        <v/>
      </c>
    </row>
    <row r="167" spans="5:7" x14ac:dyDescent="0.15">
      <c r="F167">
        <v>6</v>
      </c>
      <c r="G167" t="str">
        <f>IFERROR(VLOOKUP(F167,'（別添2）支出計画書'!$A$160:$G$174,6,FALSE),"")</f>
        <v/>
      </c>
    </row>
    <row r="168" spans="5:7" x14ac:dyDescent="0.15">
      <c r="F168">
        <v>7</v>
      </c>
      <c r="G168" t="str">
        <f>IFERROR(VLOOKUP(F168,'（別添2）支出計画書'!$A$160:$G$174,6,FALSE),"")</f>
        <v/>
      </c>
    </row>
    <row r="169" spans="5:7" x14ac:dyDescent="0.15">
      <c r="F169">
        <v>8</v>
      </c>
      <c r="G169" t="str">
        <f>IFERROR(VLOOKUP(F169,'（別添2）支出計画書'!$A$160:$G$174,6,FALSE),"")</f>
        <v/>
      </c>
    </row>
    <row r="170" spans="5:7" x14ac:dyDescent="0.15">
      <c r="F170">
        <v>9</v>
      </c>
      <c r="G170" t="str">
        <f>IFERROR(VLOOKUP(F170,'（別添2）支出計画書'!$A$160:$G$174,6,FALSE),"")</f>
        <v/>
      </c>
    </row>
    <row r="171" spans="5:7" x14ac:dyDescent="0.15">
      <c r="F171">
        <v>10</v>
      </c>
      <c r="G171" t="str">
        <f>IFERROR(VLOOKUP(F171,'（別添2）支出計画書'!$A$160:$G$174,6,FALSE),"")</f>
        <v/>
      </c>
    </row>
    <row r="172" spans="5:7" x14ac:dyDescent="0.15">
      <c r="F172">
        <v>11</v>
      </c>
      <c r="G172" t="str">
        <f>IFERROR(VLOOKUP(F172,'（別添2）支出計画書'!$A$160:$G$174,6,FALSE),"")</f>
        <v/>
      </c>
    </row>
    <row r="173" spans="5:7" x14ac:dyDescent="0.15">
      <c r="F173">
        <v>12</v>
      </c>
      <c r="G173" t="str">
        <f>IFERROR(VLOOKUP(F173,'（別添2）支出計画書'!$A$160:$G$174,6,FALSE),"")</f>
        <v/>
      </c>
    </row>
    <row r="174" spans="5:7" x14ac:dyDescent="0.15">
      <c r="F174">
        <v>13</v>
      </c>
      <c r="G174" t="str">
        <f>IFERROR(VLOOKUP(F174,'（別添2）支出計画書'!$A$160:$G$174,6,FALSE),"")</f>
        <v/>
      </c>
    </row>
    <row r="175" spans="5:7" x14ac:dyDescent="0.15">
      <c r="F175">
        <v>14</v>
      </c>
      <c r="G175" t="str">
        <f>IFERROR(VLOOKUP(F175,'（別添2）支出計画書'!$A$160:$G$174,6,FALSE),"")</f>
        <v/>
      </c>
    </row>
    <row r="176" spans="5:7" x14ac:dyDescent="0.15">
      <c r="F176">
        <v>15</v>
      </c>
      <c r="G176" t="str">
        <f>IFERROR(VLOOKUP(F176,'（別添2）支出計画書'!$A$160:$G$174,6,FALSE),"")</f>
        <v/>
      </c>
    </row>
  </sheetData>
  <sheetProtection password="DD96" sheet="1" objects="1" scenarios="1"/>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（別添2）支出計画書</vt:lpstr>
      <vt:lpstr>（別添2-1）人件費単価計算書</vt:lpstr>
      <vt:lpstr>（別添2-2）人件費計算根拠</vt:lpstr>
      <vt:lpstr>健保等級単価一覧表</vt:lpstr>
      <vt:lpstr>プルダウン</vt:lpstr>
      <vt:lpstr>'（別添2）支出計画書'!Print_Area</vt:lpstr>
      <vt:lpstr>'（別添2-1）人件費単価計算書'!Print_Area</vt:lpstr>
      <vt:lpstr>'（別添2-2）人件費計算根拠'!Print_Area</vt:lpstr>
      <vt:lpstr>'（別添2）支出計画書'!Print_Titles</vt:lpstr>
      <vt:lpstr>'（別添2-2）人件費計算根拠'!Print_Titles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稲垣 成晃</dc:creator>
  <cp:lastModifiedBy>稲垣 成晃</cp:lastModifiedBy>
  <cp:lastPrinted>2018-05-07T07:39:48Z</cp:lastPrinted>
  <dcterms:created xsi:type="dcterms:W3CDTF">2018-03-20T02:48:56Z</dcterms:created>
  <dcterms:modified xsi:type="dcterms:W3CDTF">2018-05-07T07:40:47Z</dcterms:modified>
</cp:coreProperties>
</file>