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0" yWindow="105" windowWidth="24030" windowHeight="5100" tabRatio="889"/>
  </bookViews>
  <sheets>
    <sheet name="はじめに" sheetId="56" r:id="rId1"/>
    <sheet name="提出書類チェックシート" sheetId="57" r:id="rId2"/>
    <sheet name="書類内容チェックシート" sheetId="58" r:id="rId3"/>
    <sheet name="交付申請書（カガミ）" sheetId="44" r:id="rId4"/>
    <sheet name="交付申請書（本文）" sheetId="45" r:id="rId5"/>
    <sheet name="別紙1" sheetId="47" r:id="rId6"/>
    <sheet name="システム提案概要① " sheetId="15" r:id="rId7"/>
    <sheet name="システム提案概要②" sheetId="14" r:id="rId8"/>
    <sheet name="実施計画書1-9" sheetId="55" r:id="rId9"/>
    <sheet name="システム概念図" sheetId="48" r:id="rId10"/>
    <sheet name="別添2.エネルギー計量計画図" sheetId="49" r:id="rId11"/>
    <sheet name="別添3【新築】ＺＥＢ推進" sheetId="17" r:id="rId12"/>
    <sheet name="Ⅲ省エネ計算の根拠【新築】ＺＥＢ推進" sheetId="41" r:id="rId13"/>
    <sheet name="（別添4）【既築】ＺＥＢ化推進" sheetId="20" r:id="rId14"/>
    <sheet name="Ⅳエネ計算の根拠 【既築】(ＺＥＢ化推進) " sheetId="19" r:id="rId15"/>
    <sheet name="（別添5） 【既築】ＢＥＭＳ単独導入" sheetId="21" r:id="rId16"/>
    <sheet name="Ⅴ省エネ計算の根拠 【既築】ＢＥＭＳ単独導入" sheetId="22" r:id="rId17"/>
    <sheet name="4.工事概略予算書" sheetId="53" r:id="rId18"/>
    <sheet name="設備設置承諾書" sheetId="50" r:id="rId19"/>
    <sheet name="委任状" sheetId="51" r:id="rId20"/>
    <sheet name="交付申請書（カガミ） 【複数の場合】" sheetId="52" r:id="rId21"/>
    <sheet name="Sheet1" sheetId="59" r:id="rId22"/>
  </sheets>
  <definedNames>
    <definedName name="OLE_LINK1" localSheetId="3">'交付申請書（カガミ）'!#REF!</definedName>
    <definedName name="OLE_LINK1" localSheetId="20">'交付申請書（カガミ） 【複数の場合】'!#REF!</definedName>
    <definedName name="_xlnm.Print_Area" localSheetId="13">'（別添4）【既築】ＺＥＢ化推進'!$B$3:$AC$49</definedName>
    <definedName name="_xlnm.Print_Area" localSheetId="15">'（別添5） 【既築】ＢＥＭＳ単独導入'!$B$3:$AC$49</definedName>
    <definedName name="_xlnm.Print_Area" localSheetId="17">'4.工事概略予算書'!$B$6:$J$45</definedName>
    <definedName name="_xlnm.Print_Area" localSheetId="12">Ⅲ省エネ計算の根拠【新築】ＺＥＢ推進!$B$3:$AC$130</definedName>
    <definedName name="_xlnm.Print_Area" localSheetId="14">'Ⅳエネ計算の根拠 【既築】(ＺＥＢ化推進) '!$B$4:$AC$190</definedName>
    <definedName name="_xlnm.Print_Area" localSheetId="16">'Ⅴ省エネ計算の根拠 【既築】ＢＥＭＳ単独導入'!$B$4:$AC$270</definedName>
    <definedName name="_xlnm.Print_Area" localSheetId="9">システム概念図!$B$3:$AC$45</definedName>
    <definedName name="_xlnm.Print_Area" localSheetId="6">'システム提案概要① '!$C$3:$CD$76</definedName>
    <definedName name="_xlnm.Print_Area" localSheetId="7">システム提案概要②!$B$4:$O$63</definedName>
    <definedName name="_xlnm.Print_Area" localSheetId="0">はじめに!$A$1:$F$71</definedName>
    <definedName name="_xlnm.Print_Area" localSheetId="19">委任状!$B$4:$J$36</definedName>
    <definedName name="_xlnm.Print_Area" localSheetId="3">'交付申請書（カガミ）'!$B$4:$J$33</definedName>
    <definedName name="_xlnm.Print_Area" localSheetId="20">'交付申請書（カガミ） 【複数の場合】'!$B$3:$J$39</definedName>
    <definedName name="_xlnm.Print_Area" localSheetId="4">'交付申請書（本文）'!$C$3:$AD$78</definedName>
    <definedName name="_xlnm.Print_Area" localSheetId="8">'実施計画書1-9'!$B$3:$AC$528</definedName>
    <definedName name="_xlnm.Print_Area" localSheetId="2">書類内容チェックシート!$B$2:$I$133</definedName>
    <definedName name="_xlnm.Print_Area" localSheetId="18">設備設置承諾書!$B$4:$K$47</definedName>
    <definedName name="_xlnm.Print_Area" localSheetId="1">提出書類チェックシート!$B$3:$G$61</definedName>
    <definedName name="_xlnm.Print_Area" localSheetId="5">別紙1!$A$3:$F$13</definedName>
    <definedName name="_xlnm.Print_Area" localSheetId="10">別添2.エネルギー計量計画図!$B$3:$J$60</definedName>
    <definedName name="_xlnm.Print_Area" localSheetId="11">別添3【新築】ＺＥＢ推進!$B$3:$AC$47</definedName>
    <definedName name="_xlnm.Print_Titles" localSheetId="17">'4.工事概略予算書'!$7:$9</definedName>
    <definedName name="_xlnm.Print_Titles" localSheetId="2">書類内容チェックシート!$3:$5</definedName>
    <definedName name="_xlnm.Print_Titles" localSheetId="1">提出書類チェックシート!$3:$5</definedName>
    <definedName name="Z_91FA8D74_8D59_4D8F_9D07_5F030B26AF2B_.wvu.PrintArea" localSheetId="13" hidden="1">'（別添4）【既築】ＺＥＢ化推進'!$B$3:$AC$41</definedName>
    <definedName name="Z_91FA8D74_8D59_4D8F_9D07_5F030B26AF2B_.wvu.PrintArea" localSheetId="15" hidden="1">'（別添5） 【既築】ＢＥＭＳ単独導入'!$B$3:$AC$41</definedName>
    <definedName name="Z_91FA8D74_8D59_4D8F_9D07_5F030B26AF2B_.wvu.PrintArea" localSheetId="12" hidden="1">Ⅲ省エネ計算の根拠【新築】ＺＥＢ推進!$B$3:$AC$102</definedName>
    <definedName name="Z_91FA8D74_8D59_4D8F_9D07_5F030B26AF2B_.wvu.PrintArea" localSheetId="14" hidden="1">'Ⅳエネ計算の根拠 【既築】(ＺＥＢ化推進) '!$B$4:$AB$189</definedName>
    <definedName name="Z_91FA8D74_8D59_4D8F_9D07_5F030B26AF2B_.wvu.PrintArea" localSheetId="16" hidden="1">'Ⅴ省エネ計算の根拠 【既築】ＢＥＭＳ単独導入'!$B$4:$AB$269</definedName>
    <definedName name="Z_91FA8D74_8D59_4D8F_9D07_5F030B26AF2B_.wvu.PrintArea" localSheetId="7" hidden="1">システム提案概要②!$B$4:$O$63</definedName>
    <definedName name="Z_91FA8D74_8D59_4D8F_9D07_5F030B26AF2B_.wvu.PrintArea" localSheetId="11" hidden="1">別添3【新築】ＺＥＢ推進!$B$3:$AC$35</definedName>
  </definedNames>
  <calcPr calcId="145621"/>
</workbook>
</file>

<file path=xl/calcChain.xml><?xml version="1.0" encoding="utf-8"?>
<calcChain xmlns="http://schemas.openxmlformats.org/spreadsheetml/2006/main">
  <c r="G55" i="41" l="1"/>
  <c r="O55" i="41"/>
  <c r="O16" i="41"/>
  <c r="BB10" i="15" l="1"/>
  <c r="BB8" i="15"/>
  <c r="BW8" i="15" l="1"/>
  <c r="BW6" i="15"/>
  <c r="BB6" i="15"/>
  <c r="W213" i="55" l="1"/>
  <c r="Z215" i="55"/>
  <c r="W215" i="55"/>
  <c r="Z214" i="55"/>
  <c r="W214" i="55"/>
  <c r="Z213" i="55"/>
  <c r="X166" i="22" l="1"/>
  <c r="X165" i="22"/>
  <c r="X164" i="22"/>
  <c r="X163" i="22"/>
  <c r="X162" i="22"/>
  <c r="X161" i="22"/>
  <c r="X160" i="22"/>
  <c r="O152" i="22"/>
  <c r="O100" i="19"/>
  <c r="W245" i="55" l="1"/>
  <c r="W244" i="55"/>
  <c r="W220" i="55"/>
  <c r="Z14" i="17" l="1"/>
  <c r="Z13" i="17"/>
  <c r="U53" i="41"/>
  <c r="U52" i="41"/>
  <c r="U50" i="41"/>
  <c r="M53" i="41"/>
  <c r="M52" i="41"/>
  <c r="M51" i="41"/>
  <c r="M50" i="41"/>
  <c r="M49" i="41"/>
  <c r="F5" i="20"/>
  <c r="F5" i="21"/>
  <c r="F5" i="17"/>
  <c r="N5" i="17"/>
  <c r="W110" i="22"/>
  <c r="U109" i="22"/>
  <c r="R91" i="41"/>
  <c r="K91" i="41"/>
  <c r="AT21" i="15"/>
  <c r="U61" i="15"/>
  <c r="U374" i="55"/>
  <c r="P374" i="55"/>
  <c r="U373" i="55"/>
  <c r="P373" i="55"/>
  <c r="U362" i="55"/>
  <c r="P362" i="55"/>
  <c r="H20" i="53" l="1"/>
  <c r="I20" i="53"/>
  <c r="J31" i="53"/>
  <c r="I31" i="53"/>
  <c r="H31" i="53"/>
  <c r="J42" i="53"/>
  <c r="I42" i="53"/>
  <c r="H42" i="53"/>
  <c r="J20" i="53" l="1"/>
  <c r="Y5" i="55"/>
  <c r="F9" i="47"/>
  <c r="F8" i="47"/>
  <c r="D10" i="47"/>
  <c r="C10" i="47"/>
  <c r="J14" i="45"/>
  <c r="F10" i="47" l="1"/>
  <c r="I288" i="55" s="1"/>
  <c r="G7" i="15"/>
  <c r="H61" i="15" l="1"/>
  <c r="G14" i="15"/>
  <c r="W134" i="22" l="1"/>
  <c r="T239" i="55" l="1"/>
  <c r="M184" i="22"/>
  <c r="Z239" i="55" s="1"/>
  <c r="BF215" i="55"/>
  <c r="AU215" i="55"/>
  <c r="W239" i="55" l="1"/>
  <c r="G15" i="41"/>
  <c r="G14" i="41"/>
  <c r="G13" i="41"/>
  <c r="G12" i="41"/>
  <c r="G11" i="41"/>
  <c r="G10" i="41"/>
  <c r="U60" i="41" l="1"/>
  <c r="X185" i="22"/>
  <c r="H185" i="22" l="1"/>
  <c r="X61" i="41"/>
  <c r="Y37" i="41"/>
  <c r="U37" i="41"/>
  <c r="Q37" i="41"/>
  <c r="Y80" i="19"/>
  <c r="U80" i="19"/>
  <c r="Q80" i="19"/>
  <c r="Y86" i="22"/>
  <c r="U86" i="22"/>
  <c r="Q86" i="22"/>
  <c r="S294" i="55"/>
  <c r="N294" i="55"/>
  <c r="K22" i="15" l="1"/>
  <c r="F37" i="50" l="1"/>
  <c r="F27" i="50"/>
  <c r="F26" i="50"/>
  <c r="K269" i="22"/>
  <c r="AA267" i="22"/>
  <c r="U267" i="22"/>
  <c r="R267" i="22"/>
  <c r="O267" i="22"/>
  <c r="L267" i="22"/>
  <c r="I267" i="22"/>
  <c r="F267" i="22"/>
  <c r="AA263" i="22"/>
  <c r="U263" i="22"/>
  <c r="R263" i="22"/>
  <c r="O263" i="22"/>
  <c r="L263" i="22"/>
  <c r="I263" i="22"/>
  <c r="F263" i="22"/>
  <c r="K246" i="22"/>
  <c r="AA244" i="22"/>
  <c r="U244" i="22"/>
  <c r="R244" i="22"/>
  <c r="O244" i="22"/>
  <c r="L244" i="22"/>
  <c r="I244" i="22"/>
  <c r="F244" i="22"/>
  <c r="AA240" i="22"/>
  <c r="U240" i="22"/>
  <c r="R240" i="22"/>
  <c r="O240" i="22"/>
  <c r="L240" i="22"/>
  <c r="I240" i="22"/>
  <c r="F240" i="22"/>
  <c r="K223" i="22"/>
  <c r="AA221" i="22"/>
  <c r="U221" i="22"/>
  <c r="R221" i="22"/>
  <c r="O221" i="22"/>
  <c r="L221" i="22"/>
  <c r="I221" i="22"/>
  <c r="F221" i="22"/>
  <c r="AA217" i="22"/>
  <c r="U217" i="22"/>
  <c r="R217" i="22"/>
  <c r="O217" i="22"/>
  <c r="L217" i="22"/>
  <c r="I217" i="22"/>
  <c r="F217" i="22"/>
  <c r="N185" i="22"/>
  <c r="G184" i="22"/>
  <c r="W184" i="22" s="1"/>
  <c r="G179" i="22"/>
  <c r="G175" i="22"/>
  <c r="R167" i="22"/>
  <c r="L166" i="22"/>
  <c r="O179" i="22" s="1"/>
  <c r="G166" i="22"/>
  <c r="L165" i="22"/>
  <c r="L164" i="22"/>
  <c r="G164" i="22"/>
  <c r="L163" i="22"/>
  <c r="L162" i="22"/>
  <c r="L161" i="22"/>
  <c r="L160" i="22"/>
  <c r="L167" i="22" s="1"/>
  <c r="U149" i="22"/>
  <c r="U145" i="22"/>
  <c r="C125" i="22"/>
  <c r="R20" i="21"/>
  <c r="G105" i="22"/>
  <c r="G103" i="22"/>
  <c r="G101" i="22"/>
  <c r="G99" i="22"/>
  <c r="U87" i="22"/>
  <c r="Y87" i="22"/>
  <c r="Q87" i="22"/>
  <c r="N63" i="22"/>
  <c r="V62" i="22"/>
  <c r="O105" i="22" s="1"/>
  <c r="R16" i="21" s="1"/>
  <c r="G62" i="22"/>
  <c r="G61" i="22"/>
  <c r="G104" i="22" s="1"/>
  <c r="V60" i="22"/>
  <c r="O103" i="22" s="1"/>
  <c r="W103" i="22" s="1"/>
  <c r="G60" i="22"/>
  <c r="G59" i="22"/>
  <c r="G163" i="22" s="1"/>
  <c r="V58" i="22"/>
  <c r="Y72" i="22" s="1"/>
  <c r="G58" i="22"/>
  <c r="G162" i="22" s="1"/>
  <c r="G57" i="22"/>
  <c r="G161" i="22" s="1"/>
  <c r="G174" i="22" s="1"/>
  <c r="V56" i="22"/>
  <c r="G56" i="22"/>
  <c r="G160" i="22" s="1"/>
  <c r="O49" i="22"/>
  <c r="U49" i="22" s="1"/>
  <c r="U48" i="22"/>
  <c r="U44" i="22"/>
  <c r="O38" i="22"/>
  <c r="U38" i="22" s="1"/>
  <c r="U36" i="22"/>
  <c r="U32" i="22"/>
  <c r="H24" i="22"/>
  <c r="U150" i="22" s="1"/>
  <c r="O23" i="22"/>
  <c r="O20" i="22"/>
  <c r="O19" i="22"/>
  <c r="G12" i="22"/>
  <c r="G11" i="22"/>
  <c r="C11" i="22"/>
  <c r="G10" i="22"/>
  <c r="C10" i="22"/>
  <c r="G9" i="22"/>
  <c r="C9" i="22"/>
  <c r="G20" i="21"/>
  <c r="G16" i="21"/>
  <c r="R14" i="21"/>
  <c r="G14" i="21"/>
  <c r="G13" i="21"/>
  <c r="G12" i="21"/>
  <c r="G11" i="21"/>
  <c r="G10" i="21"/>
  <c r="N5" i="21"/>
  <c r="K189" i="19"/>
  <c r="AA187" i="19"/>
  <c r="U187" i="19"/>
  <c r="R187" i="19"/>
  <c r="O187" i="19"/>
  <c r="L187" i="19"/>
  <c r="I187" i="19"/>
  <c r="F187" i="19"/>
  <c r="AA183" i="19"/>
  <c r="U183" i="19"/>
  <c r="R183" i="19"/>
  <c r="O183" i="19"/>
  <c r="L183" i="19"/>
  <c r="I183" i="19"/>
  <c r="F183" i="19"/>
  <c r="K166" i="19"/>
  <c r="AA164" i="19"/>
  <c r="U164" i="19"/>
  <c r="R164" i="19"/>
  <c r="O164" i="19"/>
  <c r="L164" i="19"/>
  <c r="I164" i="19"/>
  <c r="F164" i="19"/>
  <c r="AA160" i="19"/>
  <c r="U160" i="19"/>
  <c r="R160" i="19"/>
  <c r="O160" i="19"/>
  <c r="L160" i="19"/>
  <c r="I160" i="19"/>
  <c r="F160" i="19"/>
  <c r="K143" i="19"/>
  <c r="AA141" i="19"/>
  <c r="U141" i="19"/>
  <c r="R141" i="19"/>
  <c r="O141" i="19"/>
  <c r="L141" i="19"/>
  <c r="I141" i="19"/>
  <c r="F141" i="19"/>
  <c r="AA137" i="19"/>
  <c r="U137" i="19"/>
  <c r="R137" i="19"/>
  <c r="O137" i="19"/>
  <c r="L137" i="19"/>
  <c r="I137" i="19"/>
  <c r="F137" i="19"/>
  <c r="W115" i="19"/>
  <c r="W104" i="19"/>
  <c r="U103" i="19"/>
  <c r="R21" i="20" s="1"/>
  <c r="G97" i="19"/>
  <c r="Y81" i="19"/>
  <c r="Q81" i="19"/>
  <c r="U81" i="19"/>
  <c r="N59" i="19"/>
  <c r="G58" i="19"/>
  <c r="G99" i="19" s="1"/>
  <c r="V57" i="19"/>
  <c r="O98" i="19" s="1"/>
  <c r="R15" i="20" s="1"/>
  <c r="G57" i="19"/>
  <c r="G98" i="19" s="1"/>
  <c r="G56" i="19"/>
  <c r="V56" i="19" s="1"/>
  <c r="O97" i="19" s="1"/>
  <c r="R14" i="20" s="1"/>
  <c r="G55" i="19"/>
  <c r="G96" i="19" s="1"/>
  <c r="G54" i="19"/>
  <c r="G95" i="19" s="1"/>
  <c r="G53" i="19"/>
  <c r="G94" i="19" s="1"/>
  <c r="G52" i="19"/>
  <c r="G93" i="19" s="1"/>
  <c r="O45" i="19"/>
  <c r="H24" i="19"/>
  <c r="U44" i="19" s="1"/>
  <c r="G12" i="19"/>
  <c r="G11" i="19"/>
  <c r="C11" i="19"/>
  <c r="G10" i="19"/>
  <c r="C10" i="19"/>
  <c r="G9" i="19"/>
  <c r="C9" i="19"/>
  <c r="G21" i="20"/>
  <c r="G15" i="20"/>
  <c r="N5" i="20"/>
  <c r="N127" i="41"/>
  <c r="Y104" i="41"/>
  <c r="Y98" i="41"/>
  <c r="Y91" i="41"/>
  <c r="Y84" i="41"/>
  <c r="Y76" i="41"/>
  <c r="O54" i="41"/>
  <c r="R15" i="17" s="1"/>
  <c r="O53" i="41"/>
  <c r="R14" i="17" s="1"/>
  <c r="O14" i="17"/>
  <c r="O52" i="41"/>
  <c r="O13" i="17"/>
  <c r="O11" i="17"/>
  <c r="U38" i="41"/>
  <c r="O50" i="41" s="1"/>
  <c r="R11" i="17" s="1"/>
  <c r="Q38" i="41"/>
  <c r="Y38" i="41"/>
  <c r="Y23" i="41"/>
  <c r="U23" i="41"/>
  <c r="U39" i="41" s="1"/>
  <c r="Q23" i="41"/>
  <c r="W15" i="41"/>
  <c r="G53" i="41"/>
  <c r="W13" i="41"/>
  <c r="W12" i="41"/>
  <c r="G50" i="41"/>
  <c r="G49" i="41"/>
  <c r="R21" i="17"/>
  <c r="G21" i="17"/>
  <c r="G14" i="17"/>
  <c r="R13" i="17"/>
  <c r="G13" i="17"/>
  <c r="O12" i="17"/>
  <c r="G12" i="17"/>
  <c r="G11" i="17"/>
  <c r="O10" i="17"/>
  <c r="G10" i="17"/>
  <c r="U481" i="55"/>
  <c r="P481" i="55"/>
  <c r="U470" i="55"/>
  <c r="U482" i="55" s="1"/>
  <c r="P470" i="55"/>
  <c r="P482" i="55" s="1"/>
  <c r="U445" i="55"/>
  <c r="P445" i="55"/>
  <c r="U434" i="55"/>
  <c r="U446" i="55" s="1"/>
  <c r="P434" i="55"/>
  <c r="P446" i="55" s="1"/>
  <c r="U409" i="55"/>
  <c r="P409" i="55"/>
  <c r="U398" i="55"/>
  <c r="U410" i="55" s="1"/>
  <c r="P398" i="55"/>
  <c r="P410" i="55" s="1"/>
  <c r="U337" i="55"/>
  <c r="P337" i="55"/>
  <c r="U326" i="55"/>
  <c r="P326" i="55"/>
  <c r="X292" i="55"/>
  <c r="X290" i="55"/>
  <c r="Z234" i="55"/>
  <c r="W234" i="55"/>
  <c r="T234" i="55"/>
  <c r="Z228" i="55"/>
  <c r="W228" i="55"/>
  <c r="T228" i="55"/>
  <c r="U221" i="55"/>
  <c r="X302" i="55" s="1"/>
  <c r="J23" i="55"/>
  <c r="Y24" i="14"/>
  <c r="F5" i="14"/>
  <c r="C5" i="14"/>
  <c r="Y60" i="15"/>
  <c r="H60" i="15"/>
  <c r="AC24" i="15"/>
  <c r="T24" i="15"/>
  <c r="BS23" i="15"/>
  <c r="K23" i="15"/>
  <c r="K24" i="15" s="1"/>
  <c r="P19" i="15"/>
  <c r="G19" i="15"/>
  <c r="G18" i="15"/>
  <c r="X17" i="15"/>
  <c r="Q17" i="15"/>
  <c r="M17" i="15"/>
  <c r="I17" i="15"/>
  <c r="X16" i="15"/>
  <c r="X15" i="15"/>
  <c r="G15" i="15"/>
  <c r="X14" i="15"/>
  <c r="X13" i="15"/>
  <c r="G13" i="15"/>
  <c r="G9" i="15"/>
  <c r="G6" i="15"/>
  <c r="X5" i="15"/>
  <c r="G5" i="15"/>
  <c r="BQ5" i="15" s="1"/>
  <c r="O63" i="45"/>
  <c r="O64" i="45"/>
  <c r="AU5" i="15" l="1"/>
  <c r="X301" i="55"/>
  <c r="X288" i="55"/>
  <c r="I294" i="55"/>
  <c r="X294" i="55" s="1"/>
  <c r="W96" i="19"/>
  <c r="G13" i="20"/>
  <c r="V55" i="19"/>
  <c r="O96" i="19" s="1"/>
  <c r="R13" i="20" s="1"/>
  <c r="O23" i="19"/>
  <c r="U38" i="19"/>
  <c r="O19" i="19"/>
  <c r="U43" i="19"/>
  <c r="U33" i="19"/>
  <c r="G59" i="19"/>
  <c r="G11" i="20"/>
  <c r="V53" i="19"/>
  <c r="U66" i="19" s="1"/>
  <c r="U82" i="19" s="1"/>
  <c r="U83" i="19" s="1"/>
  <c r="U34" i="19"/>
  <c r="U39" i="19"/>
  <c r="U45" i="19"/>
  <c r="O20" i="19"/>
  <c r="O17" i="19"/>
  <c r="O24" i="19" s="1"/>
  <c r="O21" i="19"/>
  <c r="U30" i="19"/>
  <c r="U35" i="19"/>
  <c r="U41" i="19"/>
  <c r="O18" i="19"/>
  <c r="O22" i="19"/>
  <c r="U31" i="19"/>
  <c r="U37" i="19"/>
  <c r="U42" i="19"/>
  <c r="G16" i="41"/>
  <c r="W16" i="41" s="1"/>
  <c r="Q39" i="41"/>
  <c r="Q40" i="41" s="1"/>
  <c r="W53" i="41"/>
  <c r="P338" i="55"/>
  <c r="U338" i="55"/>
  <c r="Y109" i="41"/>
  <c r="O51" i="41"/>
  <c r="Y39" i="41"/>
  <c r="Y40" i="41" s="1"/>
  <c r="O49" i="41"/>
  <c r="G15" i="17"/>
  <c r="G54" i="41"/>
  <c r="W54" i="41" s="1"/>
  <c r="W50" i="41"/>
  <c r="Z11" i="17"/>
  <c r="G17" i="41"/>
  <c r="U40" i="41"/>
  <c r="G51" i="41"/>
  <c r="W10" i="41"/>
  <c r="W14" i="41"/>
  <c r="O17" i="41"/>
  <c r="G52" i="41"/>
  <c r="W11" i="41"/>
  <c r="W98" i="19"/>
  <c r="W97" i="19"/>
  <c r="G100" i="19"/>
  <c r="G10" i="20"/>
  <c r="G12" i="20"/>
  <c r="G14" i="20"/>
  <c r="G16" i="20"/>
  <c r="U32" i="19"/>
  <c r="U36" i="19"/>
  <c r="U40" i="19"/>
  <c r="V52" i="19"/>
  <c r="V54" i="19"/>
  <c r="V58" i="19"/>
  <c r="O99" i="19" s="1"/>
  <c r="R16" i="20" s="1"/>
  <c r="W179" i="22"/>
  <c r="G176" i="22"/>
  <c r="O176" i="22"/>
  <c r="G177" i="22"/>
  <c r="O177" i="22"/>
  <c r="W105" i="22"/>
  <c r="G173" i="22"/>
  <c r="O101" i="22"/>
  <c r="R12" i="21" s="1"/>
  <c r="Y88" i="22"/>
  <c r="Y89" i="22"/>
  <c r="O162" i="22" s="1"/>
  <c r="O175" i="22" s="1"/>
  <c r="W175" i="22" s="1"/>
  <c r="Q72" i="22"/>
  <c r="G15" i="21"/>
  <c r="G17" i="21" s="1"/>
  <c r="G25" i="21" s="1"/>
  <c r="U33" i="22"/>
  <c r="U37" i="22"/>
  <c r="U45" i="22"/>
  <c r="O17" i="22"/>
  <c r="O24" i="22" s="1"/>
  <c r="O21" i="22"/>
  <c r="U34" i="22"/>
  <c r="U46" i="22"/>
  <c r="V57" i="22"/>
  <c r="U72" i="22" s="1"/>
  <c r="V59" i="22"/>
  <c r="O102" i="22" s="1"/>
  <c r="R13" i="21" s="1"/>
  <c r="V61" i="22"/>
  <c r="O104" i="22" s="1"/>
  <c r="R15" i="21" s="1"/>
  <c r="U143" i="22"/>
  <c r="U147" i="22"/>
  <c r="U151" i="22"/>
  <c r="O18" i="22"/>
  <c r="O22" i="22"/>
  <c r="U31" i="22"/>
  <c r="U35" i="22"/>
  <c r="U47" i="22"/>
  <c r="G102" i="22"/>
  <c r="U144" i="22"/>
  <c r="U148" i="22"/>
  <c r="G165" i="22"/>
  <c r="G63" i="22"/>
  <c r="G100" i="22"/>
  <c r="U142" i="22"/>
  <c r="U146" i="22"/>
  <c r="R12" i="17" l="1"/>
  <c r="U51" i="41"/>
  <c r="Z12" i="17" s="1"/>
  <c r="Q41" i="41"/>
  <c r="Q42" i="41" s="1"/>
  <c r="X42" i="41" s="1"/>
  <c r="O56" i="41"/>
  <c r="U49" i="41"/>
  <c r="Z10" i="17" s="1"/>
  <c r="W176" i="22"/>
  <c r="O94" i="19"/>
  <c r="R11" i="20" s="1"/>
  <c r="W49" i="41"/>
  <c r="W17" i="41"/>
  <c r="W51" i="41"/>
  <c r="R10" i="17"/>
  <c r="W52" i="41"/>
  <c r="O95" i="19"/>
  <c r="Y66" i="19"/>
  <c r="G17" i="20"/>
  <c r="G26" i="20" s="1"/>
  <c r="Q66" i="19"/>
  <c r="O93" i="19"/>
  <c r="V59" i="19"/>
  <c r="W99" i="19"/>
  <c r="W94" i="19"/>
  <c r="Z219" i="55"/>
  <c r="W219" i="55"/>
  <c r="G178" i="22"/>
  <c r="O178" i="22"/>
  <c r="Q88" i="22"/>
  <c r="Q89" i="22" s="1"/>
  <c r="O99" i="22"/>
  <c r="W104" i="22"/>
  <c r="G180" i="22"/>
  <c r="G192" i="22" s="1"/>
  <c r="W101" i="22"/>
  <c r="W177" i="22"/>
  <c r="V63" i="22"/>
  <c r="O100" i="22"/>
  <c r="R11" i="21" s="1"/>
  <c r="U88" i="22"/>
  <c r="U89" i="22" s="1"/>
  <c r="O161" i="22" s="1"/>
  <c r="O174" i="22" s="1"/>
  <c r="W174" i="22" s="1"/>
  <c r="G167" i="22"/>
  <c r="G106" i="22"/>
  <c r="G118" i="22" s="1"/>
  <c r="W102" i="22"/>
  <c r="R16" i="17" l="1"/>
  <c r="R17" i="17" s="1"/>
  <c r="R26" i="17" s="1"/>
  <c r="R10" i="20"/>
  <c r="W93" i="19"/>
  <c r="R12" i="20"/>
  <c r="W95" i="19"/>
  <c r="Q82" i="19"/>
  <c r="Q83" i="19" s="1"/>
  <c r="Y82" i="19"/>
  <c r="Y83" i="19" s="1"/>
  <c r="W100" i="22"/>
  <c r="O160" i="22"/>
  <c r="Q90" i="22"/>
  <c r="O106" i="22"/>
  <c r="R118" i="22" s="1"/>
  <c r="R10" i="21"/>
  <c r="R17" i="21" s="1"/>
  <c r="R25" i="21" s="1"/>
  <c r="W99" i="22"/>
  <c r="W106" i="22" s="1"/>
  <c r="M125" i="22"/>
  <c r="G121" i="22"/>
  <c r="R121" i="22" s="1"/>
  <c r="W178" i="22"/>
  <c r="G56" i="41" l="1"/>
  <c r="G16" i="17"/>
  <c r="G17" i="17" s="1"/>
  <c r="G26" i="17" s="1"/>
  <c r="W55" i="41"/>
  <c r="W56" i="41" s="1"/>
  <c r="Q84" i="19"/>
  <c r="Q85" i="19" s="1"/>
  <c r="X85" i="19" s="1"/>
  <c r="W100" i="19"/>
  <c r="R17" i="20"/>
  <c r="R26" i="20" s="1"/>
  <c r="G31" i="21"/>
  <c r="H125" i="22"/>
  <c r="R125" i="22" s="1"/>
  <c r="Q91" i="22"/>
  <c r="X91" i="22" s="1"/>
  <c r="O167" i="22"/>
  <c r="T213" i="55" l="1"/>
  <c r="T219" i="55" s="1"/>
  <c r="BQ6" i="15" s="1"/>
  <c r="G33" i="17"/>
  <c r="R33" i="17" s="1"/>
  <c r="W216" i="55"/>
  <c r="AU6" i="15" s="1"/>
  <c r="G33" i="20"/>
  <c r="T214" i="55"/>
  <c r="X167" i="22"/>
  <c r="O173" i="22"/>
  <c r="R31" i="21"/>
  <c r="BQ8" i="15" l="1"/>
  <c r="T220" i="55"/>
  <c r="R33" i="20"/>
  <c r="T215" i="55"/>
  <c r="O180" i="22"/>
  <c r="R192" i="22" s="1"/>
  <c r="Z220" i="55" s="1"/>
  <c r="W173" i="22"/>
  <c r="W180" i="22" s="1"/>
  <c r="AU8" i="15" l="1"/>
  <c r="U15" i="45" s="1"/>
  <c r="T245" i="55"/>
  <c r="T244" i="55"/>
  <c r="T216" i="55"/>
  <c r="J15" i="45" s="1"/>
  <c r="AU10" i="15"/>
  <c r="G195" i="22"/>
  <c r="R195" i="22" l="1"/>
  <c r="R40" i="21" s="1"/>
  <c r="G40" i="21"/>
  <c r="Z244" i="55" l="1"/>
  <c r="Z245" i="55"/>
  <c r="AA15" i="45"/>
  <c r="Z216" i="55"/>
  <c r="O15" i="45" s="1"/>
  <c r="U152" i="22"/>
</calcChain>
</file>

<file path=xl/comments1.xml><?xml version="1.0" encoding="utf-8"?>
<comments xmlns="http://schemas.openxmlformats.org/spreadsheetml/2006/main">
  <authors>
    <author>pc32</author>
  </authors>
  <commentList>
    <comment ref="E5" authorId="0">
      <text>
        <r>
          <rPr>
            <b/>
            <sz val="9"/>
            <color indexed="81"/>
            <rFont val="ＭＳ Ｐゴシック"/>
            <family val="3"/>
            <charset val="128"/>
          </rPr>
          <t>該当と書かれている項目は該当される申請者の方のみレ点を入れて下さい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yourname</author>
    <author>pc54</author>
  </authors>
  <commentList>
    <comment ref="G9" authorId="0">
      <text>
        <r>
          <rPr>
            <b/>
            <sz val="9"/>
            <color indexed="81"/>
            <rFont val="ＭＳ Ｐゴシック"/>
            <family val="3"/>
            <charset val="128"/>
          </rPr>
          <t>建物全体のエネルギー消費量
実績値の値を反映</t>
        </r>
      </text>
    </comment>
    <comment ref="C12" authorId="0">
      <text>
        <r>
          <rPr>
            <b/>
            <sz val="9"/>
            <color indexed="81"/>
            <rFont val="ＭＳ Ｐゴシック"/>
            <family val="3"/>
            <charset val="128"/>
          </rPr>
          <t>実績値の集計
年数を記入してください</t>
        </r>
      </text>
    </comment>
    <comment ref="X29" authorId="1">
      <text>
        <r>
          <rPr>
            <b/>
            <sz val="12"/>
            <color indexed="81"/>
            <rFont val="ＭＳ Ｐゴシック"/>
            <family val="3"/>
            <charset val="128"/>
          </rPr>
          <t>備考欄は必ず記入し、
どの計算書のどこから用いた数字なのか、ひも付けをする</t>
        </r>
      </text>
    </comment>
    <comment ref="BU29" authorId="1">
      <text>
        <r>
          <rPr>
            <b/>
            <sz val="12"/>
            <color indexed="81"/>
            <rFont val="ＭＳ Ｐゴシック"/>
            <family val="3"/>
            <charset val="128"/>
          </rPr>
          <t>備考欄は必ず記入し、
どの計算書のどこから用いた数字なのか、ひも付けをする</t>
        </r>
      </text>
    </comment>
    <comment ref="C123" authorId="1">
      <text>
        <r>
          <rPr>
            <b/>
            <sz val="9"/>
            <color indexed="81"/>
            <rFont val="ＭＳ Ｐゴシック"/>
            <family val="3"/>
            <charset val="128"/>
          </rPr>
          <t>年度でも年でも可</t>
        </r>
      </text>
    </comment>
    <comment ref="AZ123" authorId="1">
      <text>
        <r>
          <rPr>
            <b/>
            <sz val="9"/>
            <color indexed="81"/>
            <rFont val="ＭＳ Ｐゴシック"/>
            <family val="3"/>
            <charset val="128"/>
          </rPr>
          <t>年度でも年でも可</t>
        </r>
      </text>
    </comment>
  </commentList>
</comments>
</file>

<file path=xl/comments11.xml><?xml version="1.0" encoding="utf-8"?>
<comments xmlns="http://schemas.openxmlformats.org/spreadsheetml/2006/main">
  <authors>
    <author>yourname</author>
  </authors>
  <commentList>
    <comment ref="G7" authorId="0">
      <text>
        <r>
          <rPr>
            <b/>
            <sz val="9"/>
            <color indexed="81"/>
            <rFont val="ＭＳ Ｐゴシック"/>
            <family val="3"/>
            <charset val="128"/>
          </rPr>
          <t>Ⅴ省エネ計算の根拠【既築】ＢＥＭＳ単独導入から反映</t>
        </r>
      </text>
    </comment>
    <comment ref="R7" authorId="0">
      <text>
        <r>
          <rPr>
            <b/>
            <sz val="9"/>
            <color indexed="81"/>
            <rFont val="ＭＳ Ｐゴシック"/>
            <family val="3"/>
            <charset val="128"/>
          </rPr>
          <t xml:space="preserve">Ⅴ省エネ計算の根拠【既築】ＢＥＭＳ単独導入から反映
</t>
        </r>
      </text>
    </comment>
    <comment ref="G19" authorId="0">
      <text>
        <r>
          <rPr>
            <sz val="9"/>
            <color indexed="81"/>
            <rFont val="ＭＳ Ｐゴシック"/>
            <family val="3"/>
            <charset val="128"/>
          </rPr>
          <t xml:space="preserve">Ⅴ省エネ計算の根拠【既築】ＢＥＭＳ単独導入から反映
</t>
        </r>
      </text>
    </comment>
    <comment ref="R19" authorId="0">
      <text>
        <r>
          <rPr>
            <sz val="9"/>
            <color indexed="81"/>
            <rFont val="ＭＳ Ｐゴシック"/>
            <family val="3"/>
            <charset val="128"/>
          </rPr>
          <t xml:space="preserve">Ⅴ省エネ計算の根拠【既築】ＢＥＭＳ単独導入から反映
</t>
        </r>
      </text>
    </comment>
    <comment ref="G38" authorId="0">
      <text>
        <r>
          <rPr>
            <sz val="9"/>
            <color indexed="81"/>
            <rFont val="ＭＳ Ｐゴシック"/>
            <family val="3"/>
            <charset val="128"/>
          </rPr>
          <t xml:space="preserve">Ⅴ省エネ計算の根拠【既築】ＢＥＭＳ単独導入から反映
</t>
        </r>
      </text>
    </comment>
    <comment ref="R38" authorId="0">
      <text>
        <r>
          <rPr>
            <sz val="9"/>
            <color indexed="81"/>
            <rFont val="ＭＳ Ｐゴシック"/>
            <family val="3"/>
            <charset val="128"/>
          </rPr>
          <t xml:space="preserve">Ⅴ省エネ計算の根拠【既築】ＢＥＭＳ単独導入から反映
</t>
        </r>
      </text>
    </comment>
  </commentList>
</comments>
</file>

<file path=xl/comments12.xml><?xml version="1.0" encoding="utf-8"?>
<comments xmlns="http://schemas.openxmlformats.org/spreadsheetml/2006/main">
  <authors>
    <author>yourname</author>
    <author>pc54</author>
    <author>pc32</author>
  </authors>
  <commentList>
    <comment ref="G9" authorId="0">
      <text>
        <r>
          <rPr>
            <b/>
            <sz val="10"/>
            <color indexed="81"/>
            <rFont val="ＭＳ Ｐゴシック"/>
            <family val="3"/>
            <charset val="128"/>
          </rPr>
          <t>建物全体のエネルギー消費量
実績値の値を反映</t>
        </r>
      </text>
    </comment>
    <comment ref="BC9" authorId="0">
      <text>
        <r>
          <rPr>
            <b/>
            <sz val="10"/>
            <color indexed="81"/>
            <rFont val="ＭＳ Ｐゴシック"/>
            <family val="3"/>
            <charset val="128"/>
          </rPr>
          <t>建物全体のエネルギー消費量
実績値の値を反映</t>
        </r>
      </text>
    </comment>
    <comment ref="C12" authorId="0">
      <text>
        <r>
          <rPr>
            <b/>
            <sz val="9"/>
            <color indexed="81"/>
            <rFont val="ＭＳ Ｐゴシック"/>
            <family val="3"/>
            <charset val="128"/>
          </rPr>
          <t>実績値の集計
年数を入力してください。</t>
        </r>
      </text>
    </comment>
    <comment ref="H24" authorId="0">
      <text>
        <r>
          <rPr>
            <b/>
            <sz val="9"/>
            <color indexed="81"/>
            <rFont val="ＭＳ Ｐゴシック"/>
            <family val="3"/>
            <charset val="128"/>
          </rPr>
          <t>1.実績値（過去３年間）の集計の平均値と同じ値。</t>
        </r>
      </text>
    </comment>
    <comment ref="BD24" authorId="0">
      <text>
        <r>
          <rPr>
            <b/>
            <sz val="9"/>
            <color indexed="81"/>
            <rFont val="ＭＳ Ｐゴシック"/>
            <family val="3"/>
            <charset val="128"/>
          </rPr>
          <t>1.実績値（過去３年間）の集計の平均値と同じ値。</t>
        </r>
      </text>
    </comment>
    <comment ref="X30" authorId="1">
      <text>
        <r>
          <rPr>
            <b/>
            <sz val="12"/>
            <color indexed="81"/>
            <rFont val="ＭＳ Ｐゴシック"/>
            <family val="3"/>
            <charset val="128"/>
          </rPr>
          <t>備考欄は必ず記入し、
どの計算書のどこから用いた数字なのか、ひも付けをする</t>
        </r>
      </text>
    </comment>
    <comment ref="BT30" authorId="1">
      <text>
        <r>
          <rPr>
            <b/>
            <sz val="12"/>
            <color indexed="81"/>
            <rFont val="ＭＳ Ｐゴシック"/>
            <family val="3"/>
            <charset val="128"/>
          </rPr>
          <t>備考欄は必ず記入し、
どの計算書のどこから用いた数字なのか、ひも付けをする</t>
        </r>
      </text>
    </comment>
    <comment ref="X43" authorId="1">
      <text>
        <r>
          <rPr>
            <b/>
            <sz val="12"/>
            <color indexed="81"/>
            <rFont val="ＭＳ Ｐゴシック"/>
            <family val="3"/>
            <charset val="128"/>
          </rPr>
          <t>備考欄は必ず記入し、
どの計算書のどこから用いた数字なのか、ひも付けをする</t>
        </r>
      </text>
    </comment>
    <comment ref="BT43" authorId="1">
      <text>
        <r>
          <rPr>
            <b/>
            <sz val="12"/>
            <color indexed="81"/>
            <rFont val="ＭＳ Ｐゴシック"/>
            <family val="3"/>
            <charset val="128"/>
          </rPr>
          <t>備考欄は必ず記入し、
どの計算書のどこから用いた数字なのか、ひも付けをする</t>
        </r>
      </text>
    </comment>
    <comment ref="G55" authorId="2">
      <text>
        <r>
          <rPr>
            <b/>
            <sz val="12"/>
            <color indexed="81"/>
            <rFont val="ＭＳ Ｐゴシック"/>
            <family val="3"/>
            <charset val="128"/>
          </rPr>
          <t>２．設備用途区分毎のエネルギー消費量の算出と同じ値</t>
        </r>
      </text>
    </comment>
    <comment ref="BC55" authorId="2">
      <text>
        <r>
          <rPr>
            <b/>
            <sz val="12"/>
            <color indexed="81"/>
            <rFont val="ＭＳ Ｐゴシック"/>
            <family val="3"/>
            <charset val="128"/>
          </rPr>
          <t>２．設備用途区分毎のエネルギー消費量の算出と同じ値</t>
        </r>
      </text>
    </comment>
    <comment ref="X141" authorId="1">
      <text>
        <r>
          <rPr>
            <b/>
            <sz val="12"/>
            <color indexed="81"/>
            <rFont val="ＭＳ Ｐゴシック"/>
            <family val="3"/>
            <charset val="128"/>
          </rPr>
          <t>備考欄は必ず記入し、
どの計算書のどこから用いた数字なのか、ひも付けをする</t>
        </r>
      </text>
    </comment>
    <comment ref="BT141" authorId="1">
      <text>
        <r>
          <rPr>
            <b/>
            <sz val="12"/>
            <color indexed="81"/>
            <rFont val="ＭＳ Ｐゴシック"/>
            <family val="3"/>
            <charset val="128"/>
          </rPr>
          <t>備考欄は必ず記入し、
どの計算書のどこから用いた数字なのか、ひも付けをする</t>
        </r>
      </text>
    </comment>
    <comment ref="G159" authorId="2">
      <text>
        <r>
          <rPr>
            <b/>
            <sz val="12"/>
            <color indexed="81"/>
            <rFont val="ＭＳ Ｐゴシック"/>
            <family val="3"/>
            <charset val="128"/>
          </rPr>
          <t>２．設備用途区分毎のエネルギー消費量の算出と同じ値</t>
        </r>
      </text>
    </comment>
    <comment ref="BC159" authorId="2">
      <text>
        <r>
          <rPr>
            <b/>
            <sz val="12"/>
            <color indexed="81"/>
            <rFont val="ＭＳ Ｐゴシック"/>
            <family val="3"/>
            <charset val="128"/>
          </rPr>
          <t>２．設備用途区分毎のエネルギー消費量の算出と同じ値</t>
        </r>
      </text>
    </comment>
    <comment ref="R167" authorId="0">
      <text>
        <r>
          <rPr>
            <b/>
            <sz val="9"/>
            <color indexed="81"/>
            <rFont val="ＭＳ Ｐゴシック"/>
            <family val="3"/>
            <charset val="128"/>
          </rPr>
          <t>3-（1）　削減量4の合計値と同じ値になります。</t>
        </r>
      </text>
    </comment>
    <comment ref="BN167" authorId="0">
      <text>
        <r>
          <rPr>
            <b/>
            <sz val="9"/>
            <color indexed="81"/>
            <rFont val="ＭＳ Ｐゴシック"/>
            <family val="3"/>
            <charset val="128"/>
          </rPr>
          <t>3-（1）　削減量4の合計値と同じ値になります。</t>
        </r>
      </text>
    </comment>
    <comment ref="C203" authorId="1">
      <text>
        <r>
          <rPr>
            <b/>
            <sz val="9"/>
            <color indexed="81"/>
            <rFont val="ＭＳ Ｐゴシック"/>
            <family val="3"/>
            <charset val="128"/>
          </rPr>
          <t>年度でも年でも可</t>
        </r>
      </text>
    </comment>
    <comment ref="AY203" authorId="1">
      <text>
        <r>
          <rPr>
            <b/>
            <sz val="9"/>
            <color indexed="81"/>
            <rFont val="ＭＳ Ｐゴシック"/>
            <family val="3"/>
            <charset val="128"/>
          </rPr>
          <t>年度でも年でも可</t>
        </r>
      </text>
    </comment>
  </commentList>
</comments>
</file>

<file path=xl/comments13.xml><?xml version="1.0" encoding="utf-8"?>
<comments xmlns="http://schemas.openxmlformats.org/spreadsheetml/2006/main">
  <authors>
    <author>yourname</author>
  </authors>
  <commentList>
    <comment ref="D7" authorId="0">
      <text>
        <r>
          <rPr>
            <sz val="9"/>
            <color indexed="81"/>
            <rFont val="ＭＳ Ｐゴシック"/>
            <family val="3"/>
            <charset val="128"/>
          </rPr>
          <t>補助対象外は「対象外」と入力</t>
        </r>
      </text>
    </comment>
  </commentList>
</comments>
</file>

<file path=xl/comments2.xml><?xml version="1.0" encoding="utf-8"?>
<comments xmlns="http://schemas.openxmlformats.org/spreadsheetml/2006/main">
  <authors>
    <author>pc32</author>
  </authors>
  <commentList>
    <comment ref="G5" authorId="0">
      <text>
        <r>
          <rPr>
            <b/>
            <sz val="9"/>
            <color indexed="81"/>
            <rFont val="ＭＳ Ｐゴシック"/>
            <family val="3"/>
            <charset val="128"/>
          </rPr>
          <t>該当と書かれている項目は該当される申請者の方のみレ点を入れて下さい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yourname</author>
  </authors>
  <commentList>
    <comment ref="J14" authorId="0">
      <text>
        <r>
          <rPr>
            <b/>
            <sz val="9"/>
            <color indexed="81"/>
            <rFont val="ＭＳ Ｐゴシック"/>
            <family val="3"/>
            <charset val="128"/>
          </rPr>
          <t>実施計画　建物の概要より</t>
        </r>
      </text>
    </comment>
    <comment ref="G15" authorId="0">
      <text>
        <r>
          <rPr>
            <b/>
            <sz val="9"/>
            <color indexed="81"/>
            <rFont val="ＭＳ Ｐゴシック"/>
            <family val="3"/>
            <charset val="128"/>
          </rPr>
          <t xml:space="preserve">・システム提案概要より反映
</t>
        </r>
        <r>
          <rPr>
            <b/>
            <sz val="9"/>
            <color indexed="10"/>
            <rFont val="ＭＳ Ｐゴシック"/>
            <family val="3"/>
            <charset val="128"/>
          </rPr>
          <t>・計算書の値と同じか確認をしてください</t>
        </r>
      </text>
    </comment>
    <comment ref="Q15" authorId="0">
      <text>
        <r>
          <rPr>
            <b/>
            <sz val="9"/>
            <color indexed="81"/>
            <rFont val="ＭＳ Ｐゴシック"/>
            <family val="3"/>
            <charset val="128"/>
          </rPr>
          <t xml:space="preserve">・システム提案概要より反映
</t>
        </r>
        <r>
          <rPr>
            <b/>
            <sz val="9"/>
            <color indexed="10"/>
            <rFont val="ＭＳ Ｐゴシック"/>
            <family val="3"/>
            <charset val="128"/>
          </rPr>
          <t>・計算書の値と同じか確認をしてください</t>
        </r>
      </text>
    </comment>
    <comment ref="M42" authorId="0">
      <text>
        <r>
          <rPr>
            <b/>
            <sz val="9"/>
            <color indexed="81"/>
            <rFont val="ＭＳ Ｐゴシック"/>
            <family val="3"/>
            <charset val="128"/>
          </rPr>
          <t>プルダウンで選択</t>
        </r>
      </text>
    </comment>
  </commentList>
</comments>
</file>

<file path=xl/comments4.xml><?xml version="1.0" encoding="utf-8"?>
<comments xmlns="http://schemas.openxmlformats.org/spreadsheetml/2006/main">
  <authors>
    <author>yourname</author>
  </authors>
  <commentList>
    <comment ref="C4" authorId="0">
      <text>
        <r>
          <rPr>
            <b/>
            <sz val="9"/>
            <color indexed="81"/>
            <rFont val="ＭＳ Ｐゴシック"/>
            <family val="3"/>
            <charset val="128"/>
          </rPr>
          <t>交付申請書(本文)より反映</t>
        </r>
      </text>
    </comment>
    <comment ref="T6" authorId="0">
      <text>
        <r>
          <rPr>
            <b/>
            <sz val="9"/>
            <color indexed="81"/>
            <rFont val="ＭＳ Ｐゴシック"/>
            <family val="3"/>
            <charset val="128"/>
          </rPr>
          <t xml:space="preserve">実施年度は白抜き表記してください。
</t>
        </r>
      </text>
    </comment>
    <comment ref="AM6" authorId="0">
      <text>
        <r>
          <rPr>
            <b/>
            <sz val="9"/>
            <color indexed="81"/>
            <rFont val="ＭＳ Ｐゴシック"/>
            <family val="3"/>
            <charset val="128"/>
          </rPr>
          <t xml:space="preserve">・実施計画書5.導入効果の削減率より反映
</t>
        </r>
        <r>
          <rPr>
            <b/>
            <sz val="9"/>
            <color indexed="10"/>
            <rFont val="ＭＳ Ｐゴシック"/>
            <family val="3"/>
            <charset val="128"/>
          </rPr>
          <t>・計算書の値と同じか確認してください</t>
        </r>
      </text>
    </comment>
    <comment ref="AU6" authorId="0">
      <text>
        <r>
          <rPr>
            <b/>
            <sz val="20"/>
            <color indexed="81"/>
            <rFont val="ＭＳ Ｐゴシック"/>
            <family val="3"/>
            <charset val="128"/>
          </rPr>
          <t>削減率・量、費用対効果を表示するためには、</t>
        </r>
        <r>
          <rPr>
            <b/>
            <u val="double"/>
            <sz val="20"/>
            <color indexed="10"/>
            <rFont val="ＭＳ Ｐゴシック"/>
            <family val="3"/>
            <charset val="128"/>
          </rPr>
          <t>必ず「交付申請書（本文）シート」の申請区分と工事区分の項目を</t>
        </r>
        <r>
          <rPr>
            <b/>
            <sz val="20"/>
            <color indexed="81"/>
            <rFont val="ＭＳ Ｐゴシック"/>
            <family val="3"/>
            <charset val="128"/>
          </rPr>
          <t>入力してください。</t>
        </r>
      </text>
    </comment>
    <comment ref="BK6" authorId="0">
      <text>
        <r>
          <rPr>
            <b/>
            <sz val="9"/>
            <color indexed="81"/>
            <rFont val="ＭＳ Ｐゴシック"/>
            <family val="3"/>
            <charset val="128"/>
          </rPr>
          <t>実施計画書
5.導入効果の導入前原単位より。</t>
        </r>
        <r>
          <rPr>
            <sz val="9"/>
            <color indexed="81"/>
            <rFont val="ＭＳ Ｐゴシック"/>
            <family val="3"/>
            <charset val="128"/>
          </rPr>
          <t xml:space="preserve">
</t>
        </r>
      </text>
    </comment>
    <comment ref="BQ6" authorId="0">
      <text>
        <r>
          <rPr>
            <b/>
            <sz val="14"/>
            <color indexed="81"/>
            <rFont val="ＭＳ Ｐゴシック"/>
            <family val="3"/>
            <charset val="128"/>
          </rPr>
          <t>導入前・後の原単位を表示するためには、</t>
        </r>
        <r>
          <rPr>
            <b/>
            <u/>
            <sz val="14"/>
            <color indexed="10"/>
            <rFont val="ＭＳ Ｐゴシック"/>
            <family val="3"/>
            <charset val="128"/>
          </rPr>
          <t>必ず「交付申請書（本文）シート」の申請区分と工事区分の項目</t>
        </r>
        <r>
          <rPr>
            <b/>
            <sz val="14"/>
            <color indexed="81"/>
            <rFont val="ＭＳ Ｐゴシック"/>
            <family val="3"/>
            <charset val="128"/>
          </rPr>
          <t>を入力してください。</t>
        </r>
        <r>
          <rPr>
            <sz val="9"/>
            <color indexed="81"/>
            <rFont val="ＭＳ Ｐゴシック"/>
            <family val="3"/>
            <charset val="128"/>
          </rPr>
          <t xml:space="preserve">
</t>
        </r>
      </text>
    </comment>
    <comment ref="AM8" authorId="0">
      <text>
        <r>
          <rPr>
            <b/>
            <sz val="9"/>
            <color indexed="81"/>
            <rFont val="ＭＳ Ｐゴシック"/>
            <family val="3"/>
            <charset val="128"/>
          </rPr>
          <t xml:space="preserve">・実施計画書5.導入効果の削減量より反映
</t>
        </r>
        <r>
          <rPr>
            <b/>
            <sz val="9"/>
            <color indexed="10"/>
            <rFont val="ＭＳ Ｐゴシック"/>
            <family val="3"/>
            <charset val="128"/>
          </rPr>
          <t>・計算書の値と同じか確認してください。</t>
        </r>
      </text>
    </comment>
    <comment ref="BK8" authorId="0">
      <text>
        <r>
          <rPr>
            <b/>
            <sz val="9"/>
            <color indexed="81"/>
            <rFont val="ＭＳ Ｐゴシック"/>
            <family val="3"/>
            <charset val="128"/>
          </rPr>
          <t>実施計画書
5.導入効果の導入後原単位より。</t>
        </r>
        <r>
          <rPr>
            <sz val="9"/>
            <color indexed="81"/>
            <rFont val="ＭＳ Ｐゴシック"/>
            <family val="3"/>
            <charset val="128"/>
          </rPr>
          <t xml:space="preserve">
</t>
        </r>
      </text>
    </comment>
    <comment ref="G10" authorId="0">
      <text>
        <r>
          <rPr>
            <b/>
            <sz val="9"/>
            <color indexed="81"/>
            <rFont val="ＭＳ Ｐゴシック"/>
            <family val="3"/>
            <charset val="128"/>
          </rPr>
          <t xml:space="preserve">代表担当者名を直接記入すること。
</t>
        </r>
      </text>
    </comment>
    <comment ref="X10" authorId="0">
      <text>
        <r>
          <rPr>
            <sz val="9"/>
            <color indexed="81"/>
            <rFont val="ＭＳ Ｐゴシック"/>
            <family val="3"/>
            <charset val="128"/>
          </rPr>
          <t xml:space="preserve">代表担当者の会社名・部署を直接記入すること。
</t>
        </r>
      </text>
    </comment>
    <comment ref="AT10" authorId="0">
      <text>
        <r>
          <rPr>
            <b/>
            <sz val="9"/>
            <color indexed="81"/>
            <rFont val="ＭＳ Ｐゴシック"/>
            <family val="3"/>
            <charset val="128"/>
          </rPr>
          <t>実施計画書
5.導入効果の費用対効果より反映</t>
        </r>
        <r>
          <rPr>
            <sz val="9"/>
            <color indexed="81"/>
            <rFont val="ＭＳ Ｐゴシック"/>
            <family val="3"/>
            <charset val="128"/>
          </rPr>
          <t xml:space="preserve">
</t>
        </r>
      </text>
    </comment>
    <comment ref="G11" authorId="0">
      <text>
        <r>
          <rPr>
            <sz val="9"/>
            <color indexed="81"/>
            <rFont val="ＭＳ Ｐゴシック"/>
            <family val="3"/>
            <charset val="128"/>
          </rPr>
          <t xml:space="preserve">代表担当者の連絡先を直接記入すること。
</t>
        </r>
      </text>
    </comment>
    <comment ref="X11" authorId="0">
      <text>
        <r>
          <rPr>
            <b/>
            <sz val="9"/>
            <color indexed="81"/>
            <rFont val="ＭＳ Ｐゴシック"/>
            <family val="3"/>
            <charset val="128"/>
          </rPr>
          <t>代表担当者をアドレスを直接記入すること。</t>
        </r>
      </text>
    </comment>
    <comment ref="C12" authorId="0">
      <text>
        <r>
          <rPr>
            <b/>
            <sz val="9"/>
            <color indexed="81"/>
            <rFont val="ＭＳ Ｐゴシック"/>
            <family val="3"/>
            <charset val="128"/>
          </rPr>
          <t>実施計画書　建物の概要より反映</t>
        </r>
      </text>
    </comment>
    <comment ref="AM14" authorId="0">
      <text>
        <r>
          <rPr>
            <b/>
            <sz val="9"/>
            <color indexed="81"/>
            <rFont val="ＭＳ Ｐゴシック"/>
            <family val="3"/>
            <charset val="128"/>
          </rPr>
          <t>省エネルギー計算の根拠のⅢ、Ⅳまたは、Ⅴで計算されたＺＥＢ要素別一次エネルギー削減量を記入</t>
        </r>
      </text>
    </comment>
    <comment ref="BN14" authorId="0">
      <text>
        <r>
          <rPr>
            <b/>
            <sz val="9"/>
            <color indexed="81"/>
            <rFont val="ＭＳ Ｐゴシック"/>
            <family val="3"/>
            <charset val="128"/>
          </rPr>
          <t>基準値を入力</t>
        </r>
      </text>
    </comment>
    <comment ref="BP14" authorId="0">
      <text>
        <r>
          <rPr>
            <b/>
            <sz val="10"/>
            <color indexed="81"/>
            <rFont val="ＭＳ Ｐゴシック"/>
            <family val="3"/>
            <charset val="128"/>
          </rPr>
          <t xml:space="preserve">既築でＰＡＬ計算をしないのであれば空白
</t>
        </r>
      </text>
    </comment>
    <comment ref="BV15" authorId="0">
      <text>
        <r>
          <rPr>
            <b/>
            <sz val="9"/>
            <color indexed="81"/>
            <rFont val="ＭＳ Ｐゴシック"/>
            <family val="3"/>
            <charset val="128"/>
          </rPr>
          <t>省エネ計算の根拠Ⅲ.Ⅳもしくは、Ⅴで計算された設備区分ごとの一次エネルギー削減量を記入（計算根拠の枠外に転記用データーと表記あり）</t>
        </r>
      </text>
    </comment>
    <comment ref="K21" authorId="0">
      <text>
        <r>
          <rPr>
            <b/>
            <sz val="9"/>
            <color indexed="81"/>
            <rFont val="ＭＳ Ｐゴシック"/>
            <family val="3"/>
            <charset val="128"/>
          </rPr>
          <t>別紙1より反映</t>
        </r>
      </text>
    </comment>
    <comment ref="AA21" authorId="0">
      <text>
        <r>
          <rPr>
            <b/>
            <sz val="9"/>
            <color indexed="81"/>
            <rFont val="ＭＳ Ｐゴシック"/>
            <family val="3"/>
            <charset val="128"/>
          </rPr>
          <t xml:space="preserve">ＢＥＭＳ単独導入はこちらに記入
</t>
        </r>
      </text>
    </comment>
    <comment ref="BB21" authorId="0">
      <text>
        <r>
          <rPr>
            <sz val="9"/>
            <color indexed="81"/>
            <rFont val="ＭＳ Ｐゴシック"/>
            <family val="3"/>
            <charset val="128"/>
          </rPr>
          <t xml:space="preserve">上記、採用システムの既存・新規の合計値を記入
</t>
        </r>
      </text>
    </comment>
    <comment ref="K24" authorId="0">
      <text>
        <r>
          <rPr>
            <b/>
            <sz val="9"/>
            <color indexed="81"/>
            <rFont val="ＭＳ Ｐゴシック"/>
            <family val="3"/>
            <charset val="128"/>
          </rPr>
          <t>集計計算あり。
他書類の合計と確認下さい</t>
        </r>
        <r>
          <rPr>
            <sz val="9"/>
            <color indexed="81"/>
            <rFont val="ＭＳ Ｐゴシック"/>
            <family val="3"/>
            <charset val="128"/>
          </rPr>
          <t xml:space="preserve">
</t>
        </r>
      </text>
    </comment>
    <comment ref="C26" authorId="0">
      <text>
        <r>
          <rPr>
            <b/>
            <sz val="9"/>
            <color indexed="81"/>
            <rFont val="ＭＳ Ｐゴシック"/>
            <family val="3"/>
            <charset val="128"/>
          </rPr>
          <t xml:space="preserve">４事業内容
4-1（1）ＺＥＢ実現のコンセプトの
内容を要約して記入すること。
</t>
        </r>
      </text>
    </comment>
    <comment ref="C59" authorId="0">
      <text>
        <r>
          <rPr>
            <sz val="9"/>
            <color indexed="81"/>
            <rFont val="ＭＳ Ｐゴシック"/>
            <family val="3"/>
            <charset val="128"/>
          </rPr>
          <t>実施計画書
４事業内容
４-（1）（2）の内容を記載。</t>
        </r>
      </text>
    </comment>
    <comment ref="C65" authorId="0">
      <text>
        <r>
          <rPr>
            <b/>
            <sz val="9"/>
            <color indexed="81"/>
            <rFont val="ＭＳ Ｐゴシック"/>
            <family val="3"/>
            <charset val="128"/>
          </rPr>
          <t>実施計画書
４事業内容
４-２（4）システム制御技術を要約して記載</t>
        </r>
        <r>
          <rPr>
            <sz val="9"/>
            <color indexed="81"/>
            <rFont val="ＭＳ Ｐゴシック"/>
            <family val="3"/>
            <charset val="128"/>
          </rPr>
          <t>。</t>
        </r>
      </text>
    </comment>
  </commentList>
</comments>
</file>

<file path=xl/comments5.xml><?xml version="1.0" encoding="utf-8"?>
<comments xmlns="http://schemas.openxmlformats.org/spreadsheetml/2006/main">
  <authors>
    <author>yourname</author>
  </authors>
  <commentList>
    <comment ref="Y4" authorId="0">
      <text>
        <r>
          <rPr>
            <b/>
            <sz val="9"/>
            <color indexed="81"/>
            <rFont val="ＭＳ Ｐゴシック"/>
            <family val="3"/>
            <charset val="128"/>
          </rPr>
          <t>交付申請書より反映</t>
        </r>
      </text>
    </comment>
    <comment ref="J25" authorId="0">
      <text>
        <r>
          <rPr>
            <b/>
            <sz val="9"/>
            <color indexed="81"/>
            <rFont val="ＭＳ Ｐゴシック"/>
            <family val="3"/>
            <charset val="128"/>
          </rPr>
          <t>共同申請の場合は、連絡代表者に(　○　)をつけること</t>
        </r>
      </text>
    </comment>
    <comment ref="L44" authorId="0">
      <text>
        <r>
          <rPr>
            <b/>
            <sz val="12"/>
            <color indexed="81"/>
            <rFont val="ＭＳ Ｐゴシック"/>
            <family val="3"/>
            <charset val="128"/>
          </rPr>
          <t>都道府県を選択</t>
        </r>
      </text>
    </comment>
    <comment ref="Q44" authorId="0">
      <text>
        <r>
          <rPr>
            <b/>
            <sz val="10"/>
            <color indexed="81"/>
            <rFont val="ＭＳ Ｐゴシック"/>
            <family val="3"/>
            <charset val="128"/>
          </rPr>
          <t>区市町村を記入
Ex) 横浜市鶴見区の場合
　　 横浜市まで記入し
　　 鶴見区からは下段に記入</t>
        </r>
        <r>
          <rPr>
            <b/>
            <sz val="9"/>
            <color indexed="81"/>
            <rFont val="ＭＳ Ｐゴシック"/>
            <family val="3"/>
            <charset val="128"/>
          </rPr>
          <t xml:space="preserve">
</t>
        </r>
      </text>
    </comment>
    <comment ref="Z214" authorId="0">
      <text>
        <r>
          <rPr>
            <sz val="9"/>
            <color indexed="81"/>
            <rFont val="ＭＳ Ｐゴシック"/>
            <family val="3"/>
            <charset val="128"/>
          </rPr>
          <t>エネルギー消費量は、Ⅴ.エネルギーの根拠の(Ｆ´)より</t>
        </r>
      </text>
    </comment>
    <comment ref="D215" authorId="0">
      <text>
        <r>
          <rPr>
            <b/>
            <sz val="9"/>
            <color indexed="81"/>
            <rFont val="ＭＳ Ｐゴシック"/>
            <family val="3"/>
            <charset val="128"/>
          </rPr>
          <t>エネルギー計算書から反映</t>
        </r>
      </text>
    </comment>
    <comment ref="D216" authorId="0">
      <text>
        <r>
          <rPr>
            <b/>
            <sz val="9"/>
            <color indexed="81"/>
            <rFont val="ＭＳ Ｐゴシック"/>
            <family val="3"/>
            <charset val="128"/>
          </rPr>
          <t xml:space="preserve">エネルギー計算書から反映
</t>
        </r>
      </text>
    </comment>
    <comment ref="U221" authorId="0">
      <text>
        <r>
          <rPr>
            <b/>
            <sz val="9"/>
            <color indexed="81"/>
            <rFont val="ＭＳ Ｐゴシック"/>
            <family val="3"/>
            <charset val="128"/>
          </rPr>
          <t>実施計画書　建物の概要より反映</t>
        </r>
      </text>
    </comment>
    <comment ref="L238" authorId="0">
      <text>
        <r>
          <rPr>
            <b/>
            <sz val="9"/>
            <color indexed="81"/>
            <rFont val="ＭＳ Ｐゴシック"/>
            <family val="3"/>
            <charset val="128"/>
          </rPr>
          <t>新規追加分の創エネルギーの出力を記入してください。</t>
        </r>
      </text>
    </comment>
    <comment ref="T238" authorId="0">
      <text>
        <r>
          <rPr>
            <b/>
            <sz val="9"/>
            <color indexed="81"/>
            <rFont val="ＭＳ Ｐゴシック"/>
            <family val="3"/>
            <charset val="128"/>
          </rPr>
          <t>エネルギー計算の根拠より反映</t>
        </r>
      </text>
    </comment>
    <comment ref="Z244" authorId="0">
      <text>
        <r>
          <rPr>
            <b/>
            <sz val="9"/>
            <color indexed="81"/>
            <rFont val="ＭＳ Ｐゴシック"/>
            <family val="3"/>
            <charset val="128"/>
          </rPr>
          <t>中期計画を含む効果です。</t>
        </r>
      </text>
    </comment>
    <comment ref="I288" authorId="0">
      <text>
        <r>
          <rPr>
            <b/>
            <sz val="9"/>
            <color indexed="81"/>
            <rFont val="ＭＳ Ｐゴシック"/>
            <family val="3"/>
            <charset val="128"/>
          </rPr>
          <t xml:space="preserve">別紙１ 補助金額（参考値）を反映
</t>
        </r>
      </text>
    </comment>
    <comment ref="I294" authorId="0">
      <text>
        <r>
          <rPr>
            <b/>
            <sz val="10"/>
            <color indexed="81"/>
            <rFont val="ＭＳ Ｐゴシック"/>
            <family val="3"/>
            <charset val="128"/>
          </rPr>
          <t>補助事業に要する経費合計と同じ金額となること。</t>
        </r>
      </text>
    </comment>
  </commentList>
</comments>
</file>

<file path=xl/comments6.xml><?xml version="1.0" encoding="utf-8"?>
<comments xmlns="http://schemas.openxmlformats.org/spreadsheetml/2006/main">
  <authors>
    <author>yourname</author>
  </authors>
  <commentList>
    <comment ref="G6" authorId="0">
      <text>
        <r>
          <rPr>
            <b/>
            <sz val="10"/>
            <color indexed="81"/>
            <rFont val="ＭＳ Ｐゴシック"/>
            <family val="3"/>
            <charset val="128"/>
          </rPr>
          <t>要素Ｎｏ-システムＮｏ．をシステム名の前に必ずつけること。</t>
        </r>
      </text>
    </comment>
    <comment ref="U6" authorId="0">
      <text>
        <r>
          <rPr>
            <b/>
            <sz val="9"/>
            <color indexed="81"/>
            <rFont val="ＭＳ Ｐゴシック"/>
            <family val="3"/>
            <charset val="128"/>
          </rPr>
          <t>プルダウンから選択</t>
        </r>
      </text>
    </comment>
  </commentList>
</comments>
</file>

<file path=xl/comments7.xml><?xml version="1.0" encoding="utf-8"?>
<comments xmlns="http://schemas.openxmlformats.org/spreadsheetml/2006/main">
  <authors>
    <author>yourname</author>
  </authors>
  <commentList>
    <comment ref="G7" authorId="0">
      <text>
        <r>
          <rPr>
            <b/>
            <sz val="10"/>
            <color indexed="81"/>
            <rFont val="ＭＳ Ｐゴシック"/>
            <family val="3"/>
            <charset val="128"/>
          </rPr>
          <t>Ⅲ省エネ計算の根拠【新築】ＺＥＢ推進から反映</t>
        </r>
      </text>
    </comment>
    <comment ref="O7" authorId="0">
      <text>
        <r>
          <rPr>
            <sz val="9"/>
            <color indexed="81"/>
            <rFont val="ＭＳ Ｐゴシック"/>
            <family val="3"/>
            <charset val="128"/>
          </rPr>
          <t xml:space="preserve">Ⅲ省エネ計算の根拠【新築】ＺＥＢ推進から反映
</t>
        </r>
      </text>
    </comment>
    <comment ref="R7" authorId="0">
      <text>
        <r>
          <rPr>
            <b/>
            <sz val="9"/>
            <color indexed="81"/>
            <rFont val="ＭＳ Ｐゴシック"/>
            <family val="3"/>
            <charset val="128"/>
          </rPr>
          <t>Ⅲ省エネ計算の根拠【新築】ＺＥＢ推進から反映</t>
        </r>
      </text>
    </comment>
    <comment ref="Z7" authorId="0">
      <text>
        <r>
          <rPr>
            <sz val="9"/>
            <color indexed="81"/>
            <rFont val="ＭＳ Ｐゴシック"/>
            <family val="3"/>
            <charset val="128"/>
          </rPr>
          <t xml:space="preserve">Ⅲ省エネ計算の根拠【新築】ＺＥＢ推進から反映
</t>
        </r>
      </text>
    </comment>
    <comment ref="G20" authorId="0">
      <text>
        <r>
          <rPr>
            <sz val="9"/>
            <color indexed="81"/>
            <rFont val="ＭＳ Ｐゴシック"/>
            <family val="3"/>
            <charset val="128"/>
          </rPr>
          <t xml:space="preserve">Ⅲ省エネ計算の根拠【新築】ＺＥＢ推進から反映
</t>
        </r>
      </text>
    </comment>
    <comment ref="R20" authorId="0">
      <text>
        <r>
          <rPr>
            <sz val="9"/>
            <color indexed="81"/>
            <rFont val="ＭＳ Ｐゴシック"/>
            <family val="3"/>
            <charset val="128"/>
          </rPr>
          <t xml:space="preserve">Ⅲ省エネ計算の根拠【新築】ＺＥＢ推進から反映
</t>
        </r>
      </text>
    </comment>
  </commentList>
</comments>
</file>

<file path=xl/comments8.xml><?xml version="1.0" encoding="utf-8"?>
<comments xmlns="http://schemas.openxmlformats.org/spreadsheetml/2006/main">
  <authors>
    <author>pc32</author>
    <author>pc34</author>
    <author>yourname</author>
  </authors>
  <commentList>
    <comment ref="D84" authorId="0">
      <text>
        <r>
          <rPr>
            <b/>
            <sz val="12"/>
            <color indexed="81"/>
            <rFont val="ＭＳ Ｐゴシック"/>
            <family val="3"/>
            <charset val="128"/>
          </rPr>
          <t xml:space="preserve">小数点切り捨て
</t>
        </r>
        <r>
          <rPr>
            <sz val="11"/>
            <color indexed="81"/>
            <rFont val="ＭＳ Ｐゴシック"/>
            <family val="3"/>
            <charset val="128"/>
          </rPr>
          <t>１．省エネルギー計算書
空調の消費エネルギー削減量より</t>
        </r>
      </text>
    </comment>
    <comment ref="K84" authorId="1">
      <text>
        <r>
          <rPr>
            <sz val="8"/>
            <color indexed="10"/>
            <rFont val="ＭＳ Ｐゴシック"/>
            <family val="3"/>
            <charset val="128"/>
          </rPr>
          <t>計算式　（ＰＡＬ・ＣＥＣ計算書より）
　　　　（ＱB÷Ｑ）×100＝内部発熱の負荷割合（％）
　（ＱB＝年間インテリア顕熱負荷【≒内部発熱の負荷】）
　（　Ｑ＝年間仮想空気調和負荷）　　　　　　　　　　　　　　　</t>
        </r>
        <r>
          <rPr>
            <sz val="8"/>
            <color indexed="81"/>
            <rFont val="ＭＳ Ｐゴシック"/>
            <family val="3"/>
            <charset val="128"/>
          </rPr>
          <t>　　　　　</t>
        </r>
        <r>
          <rPr>
            <sz val="9"/>
            <color indexed="81"/>
            <rFont val="ＭＳ Ｐゴシック"/>
            <family val="3"/>
            <charset val="128"/>
          </rPr>
          <t>　</t>
        </r>
      </text>
    </comment>
    <comment ref="S84" authorId="1">
      <text>
        <r>
          <rPr>
            <sz val="8"/>
            <color indexed="10"/>
            <rFont val="ＭＳ Ｐゴシック"/>
            <family val="3"/>
            <charset val="128"/>
          </rPr>
          <t xml:space="preserve">計算式
（（内部発熱削減前÷（内部発熱削減前－機器発熱軽減分）－１）×100　＝スライド率（％）
</t>
        </r>
      </text>
    </comment>
    <comment ref="AW84" authorId="0">
      <text>
        <r>
          <rPr>
            <b/>
            <sz val="12"/>
            <color indexed="81"/>
            <rFont val="ＭＳ Ｐゴシック"/>
            <family val="3"/>
            <charset val="128"/>
          </rPr>
          <t>四捨五入</t>
        </r>
      </text>
    </comment>
    <comment ref="BD84" authorId="1">
      <text>
        <r>
          <rPr>
            <sz val="8"/>
            <color indexed="10"/>
            <rFont val="ＭＳ Ｐゴシック"/>
            <family val="3"/>
            <charset val="128"/>
          </rPr>
          <t>計算式　（ＰＡＬ・ＣＥＣ計算書より）
　　　　（ＱB÷Ｑ）×100＝内部発熱の負荷割合（％）
　（ＱB＝年間インテリア顕熱負荷【≒内部発熱の負荷】）
　（　Ｑ＝年間仮想空気調和負荷）　　　　　　　　　　　　　　　</t>
        </r>
        <r>
          <rPr>
            <sz val="8"/>
            <color indexed="81"/>
            <rFont val="ＭＳ Ｐゴシック"/>
            <family val="3"/>
            <charset val="128"/>
          </rPr>
          <t>　　　　　</t>
        </r>
        <r>
          <rPr>
            <sz val="9"/>
            <color indexed="81"/>
            <rFont val="ＭＳ Ｐゴシック"/>
            <family val="3"/>
            <charset val="128"/>
          </rPr>
          <t>　</t>
        </r>
      </text>
    </comment>
    <comment ref="BL84" authorId="1">
      <text>
        <r>
          <rPr>
            <sz val="8"/>
            <color indexed="10"/>
            <rFont val="ＭＳ Ｐゴシック"/>
            <family val="3"/>
            <charset val="128"/>
          </rPr>
          <t xml:space="preserve">計算式
（（内部発熱削減前÷（内部発熱削減前－機器発熱軽減分）－１）×100　＝スライド率（％）
</t>
        </r>
      </text>
    </comment>
    <comment ref="D91" authorId="2">
      <text>
        <r>
          <rPr>
            <sz val="9"/>
            <color indexed="81"/>
            <rFont val="ＭＳ Ｐゴシック"/>
            <family val="3"/>
            <charset val="128"/>
          </rPr>
          <t xml:space="preserve">小数点切り捨て
１．省エネルギー計算書
消費エネルギー削減量より
</t>
        </r>
      </text>
    </comment>
    <comment ref="D98" authorId="0">
      <text>
        <r>
          <rPr>
            <b/>
            <sz val="12"/>
            <color indexed="81"/>
            <rFont val="ＭＳ Ｐゴシック"/>
            <family val="3"/>
            <charset val="128"/>
          </rPr>
          <t>小数点切り捨て</t>
        </r>
      </text>
    </comment>
    <comment ref="P98" authorId="0">
      <text>
        <r>
          <rPr>
            <b/>
            <sz val="12"/>
            <color indexed="81"/>
            <rFont val="ＭＳ Ｐゴシック"/>
            <family val="3"/>
            <charset val="128"/>
          </rPr>
          <t>小数点切り捨て</t>
        </r>
      </text>
    </comment>
    <comment ref="AW98" authorId="0">
      <text>
        <r>
          <rPr>
            <b/>
            <sz val="12"/>
            <color indexed="81"/>
            <rFont val="ＭＳ Ｐゴシック"/>
            <family val="3"/>
            <charset val="128"/>
          </rPr>
          <t>四捨五入</t>
        </r>
      </text>
    </comment>
    <comment ref="BI98" authorId="0">
      <text>
        <r>
          <rPr>
            <b/>
            <sz val="12"/>
            <color indexed="81"/>
            <rFont val="ＭＳ Ｐゴシック"/>
            <family val="3"/>
            <charset val="128"/>
          </rPr>
          <t>四捨五入</t>
        </r>
      </text>
    </comment>
    <comment ref="P104" authorId="0">
      <text>
        <r>
          <rPr>
            <b/>
            <sz val="12"/>
            <color indexed="81"/>
            <rFont val="ＭＳ Ｐゴシック"/>
            <family val="3"/>
            <charset val="128"/>
          </rPr>
          <t>小数点切り捨て</t>
        </r>
      </text>
    </comment>
    <comment ref="BI104" authorId="0">
      <text>
        <r>
          <rPr>
            <b/>
            <sz val="12"/>
            <color indexed="81"/>
            <rFont val="ＭＳ Ｐゴシック"/>
            <family val="3"/>
            <charset val="128"/>
          </rPr>
          <t>四捨五入</t>
        </r>
      </text>
    </comment>
  </commentList>
</comments>
</file>

<file path=xl/comments9.xml><?xml version="1.0" encoding="utf-8"?>
<comments xmlns="http://schemas.openxmlformats.org/spreadsheetml/2006/main">
  <authors>
    <author>yourname</author>
  </authors>
  <commentList>
    <comment ref="G7" authorId="0">
      <text>
        <r>
          <rPr>
            <b/>
            <sz val="9"/>
            <color indexed="81"/>
            <rFont val="ＭＳ Ｐゴシック"/>
            <family val="3"/>
            <charset val="128"/>
          </rPr>
          <t>Ⅳ省エネ計算の根拠【既築】ＺＥＢ推進から反映</t>
        </r>
      </text>
    </comment>
    <comment ref="R7" authorId="0">
      <text>
        <r>
          <rPr>
            <b/>
            <sz val="9"/>
            <color indexed="81"/>
            <rFont val="ＭＳ Ｐゴシック"/>
            <family val="3"/>
            <charset val="128"/>
          </rPr>
          <t>Ⅳ省エネ計算の根拠【既築】ＺＥＢ推進から反映</t>
        </r>
        <r>
          <rPr>
            <sz val="9"/>
            <color indexed="81"/>
            <rFont val="ＭＳ Ｐゴシック"/>
            <family val="3"/>
            <charset val="128"/>
          </rPr>
          <t xml:space="preserve">
</t>
        </r>
      </text>
    </comment>
    <comment ref="G20" authorId="0">
      <text>
        <r>
          <rPr>
            <sz val="9"/>
            <color indexed="81"/>
            <rFont val="ＭＳ Ｐゴシック"/>
            <family val="3"/>
            <charset val="128"/>
          </rPr>
          <t xml:space="preserve">Ⅳ省エネ計算の根拠【既築】ＺＥＢ推進から反映
</t>
        </r>
      </text>
    </comment>
    <comment ref="R20" authorId="0">
      <text>
        <r>
          <rPr>
            <sz val="9"/>
            <color indexed="81"/>
            <rFont val="ＭＳ Ｐゴシック"/>
            <family val="3"/>
            <charset val="128"/>
          </rPr>
          <t xml:space="preserve">Ⅳ省エネ計算の根拠【既築】ＺＥＢ推進から反映
</t>
        </r>
      </text>
    </comment>
  </commentList>
</comments>
</file>

<file path=xl/sharedStrings.xml><?xml version="1.0" encoding="utf-8"?>
<sst xmlns="http://schemas.openxmlformats.org/spreadsheetml/2006/main" count="3864" uniqueCount="1894">
  <si>
    <t>「はじめに」戻る</t>
    <rPh sb="6" eb="7">
      <t>モド</t>
    </rPh>
    <phoneticPr fontId="3"/>
  </si>
  <si>
    <t>申請区分</t>
    <rPh sb="0" eb="2">
      <t>シンセイ</t>
    </rPh>
    <rPh sb="2" eb="4">
      <t>クブン</t>
    </rPh>
    <phoneticPr fontId="3"/>
  </si>
  <si>
    <t>補助事業名</t>
    <rPh sb="0" eb="2">
      <t>ホジョ</t>
    </rPh>
    <rPh sb="2" eb="4">
      <t>ジギョウ</t>
    </rPh>
    <rPh sb="4" eb="5">
      <t>メイ</t>
    </rPh>
    <phoneticPr fontId="3"/>
  </si>
  <si>
    <t>補助事業者名</t>
    <rPh sb="0" eb="2">
      <t>ホジョ</t>
    </rPh>
    <rPh sb="2" eb="4">
      <t>ジギョウ</t>
    </rPh>
    <rPh sb="4" eb="5">
      <t>シャ</t>
    </rPh>
    <rPh sb="5" eb="6">
      <t>メイ</t>
    </rPh>
    <phoneticPr fontId="3"/>
  </si>
  <si>
    <t>％</t>
  </si>
  <si>
    <t>導入前の原単位</t>
    <rPh sb="0" eb="2">
      <t>ドウニュウ</t>
    </rPh>
    <rPh sb="2" eb="3">
      <t>マエ</t>
    </rPh>
    <rPh sb="4" eb="5">
      <t>ゲン</t>
    </rPh>
    <rPh sb="5" eb="7">
      <t>タンイ</t>
    </rPh>
    <phoneticPr fontId="3"/>
  </si>
  <si>
    <t>ＭＪ/㎡・年</t>
  </si>
  <si>
    <t>事業期間区分</t>
    <phoneticPr fontId="3"/>
  </si>
  <si>
    <t>用　　　途</t>
    <rPh sb="0" eb="1">
      <t>ヨウ</t>
    </rPh>
    <rPh sb="4" eb="5">
      <t>ト</t>
    </rPh>
    <phoneticPr fontId="3"/>
  </si>
  <si>
    <t>ＧＪ/年</t>
    <rPh sb="3" eb="4">
      <t>ネン</t>
    </rPh>
    <phoneticPr fontId="3"/>
  </si>
  <si>
    <t>ＧＪ/年</t>
  </si>
  <si>
    <t>導入後の原単位</t>
    <rPh sb="0" eb="2">
      <t>ドウニュウ</t>
    </rPh>
    <rPh sb="2" eb="3">
      <t>ゴ</t>
    </rPh>
    <rPh sb="4" eb="5">
      <t>ゲン</t>
    </rPh>
    <rPh sb="5" eb="7">
      <t>タンイ</t>
    </rPh>
    <phoneticPr fontId="3"/>
  </si>
  <si>
    <t>階　　　数</t>
    <phoneticPr fontId="3"/>
  </si>
  <si>
    <t>地上</t>
    <rPh sb="0" eb="2">
      <t>チジョウ</t>
    </rPh>
    <phoneticPr fontId="3"/>
  </si>
  <si>
    <t>階</t>
    <rPh sb="0" eb="1">
      <t>カイ</t>
    </rPh>
    <phoneticPr fontId="3"/>
  </si>
  <si>
    <t>，地下</t>
    <rPh sb="1" eb="3">
      <t>チカ</t>
    </rPh>
    <phoneticPr fontId="3"/>
  </si>
  <si>
    <t>，塔屋</t>
    <rPh sb="1" eb="2">
      <t>トウ</t>
    </rPh>
    <rPh sb="2" eb="3">
      <t>ヤ</t>
    </rPh>
    <phoneticPr fontId="3"/>
  </si>
  <si>
    <t>円/GJ</t>
    <rPh sb="0" eb="1">
      <t>エン</t>
    </rPh>
    <phoneticPr fontId="3"/>
  </si>
  <si>
    <t>円/GJ</t>
  </si>
  <si>
    <t>ＥＳＣＯ/ リース</t>
    <phoneticPr fontId="3"/>
  </si>
  <si>
    <t>延床面積</t>
    <rPh sb="0" eb="2">
      <t>ノベユカ</t>
    </rPh>
    <rPh sb="2" eb="4">
      <t>メンセキ</t>
    </rPh>
    <phoneticPr fontId="3"/>
  </si>
  <si>
    <t>㎡</t>
    <phoneticPr fontId="3"/>
  </si>
  <si>
    <t>構　　　造</t>
    <rPh sb="0" eb="1">
      <t>カマエ</t>
    </rPh>
    <rPh sb="4" eb="5">
      <t>ゾウ</t>
    </rPh>
    <phoneticPr fontId="3"/>
  </si>
  <si>
    <t>CASBEE評価</t>
    <rPh sb="6" eb="8">
      <t>ヒョウカ</t>
    </rPh>
    <phoneticPr fontId="3"/>
  </si>
  <si>
    <t>竣工年月</t>
    <rPh sb="0" eb="1">
      <t>シュン</t>
    </rPh>
    <rPh sb="1" eb="2">
      <t>コウ</t>
    </rPh>
    <rPh sb="2" eb="3">
      <t>ネン</t>
    </rPh>
    <rPh sb="3" eb="4">
      <t>ツキ</t>
    </rPh>
    <phoneticPr fontId="3"/>
  </si>
  <si>
    <t>ＰＡＬ基準値</t>
    <rPh sb="5" eb="6">
      <t>チ</t>
    </rPh>
    <phoneticPr fontId="3"/>
  </si>
  <si>
    <t>一次エネルギー削減量の内訳　ＧＪ/年　　</t>
    <phoneticPr fontId="3"/>
  </si>
  <si>
    <t>ＺＥＢ実現の基本要素</t>
    <rPh sb="3" eb="5">
      <t>ジツゲン</t>
    </rPh>
    <rPh sb="6" eb="8">
      <t>キホン</t>
    </rPh>
    <rPh sb="8" eb="10">
      <t>ヨウソ</t>
    </rPh>
    <phoneticPr fontId="3"/>
  </si>
  <si>
    <t>採用システム</t>
    <rPh sb="0" eb="2">
      <t>サイヨウ</t>
    </rPh>
    <phoneticPr fontId="3"/>
  </si>
  <si>
    <t>ＣＥＣ値</t>
    <rPh sb="3" eb="4">
      <t>チ</t>
    </rPh>
    <phoneticPr fontId="3"/>
  </si>
  <si>
    <t>　　</t>
    <phoneticPr fontId="3"/>
  </si>
  <si>
    <t>交通機関</t>
  </si>
  <si>
    <t>新規</t>
    <rPh sb="0" eb="2">
      <t>シンキ</t>
    </rPh>
    <phoneticPr fontId="3"/>
  </si>
  <si>
    <t>既存</t>
    <rPh sb="0" eb="2">
      <t>キゾン</t>
    </rPh>
    <phoneticPr fontId="3"/>
  </si>
  <si>
    <t>ＭＪ/年</t>
    <phoneticPr fontId="3"/>
  </si>
  <si>
    <t>1.建物（外皮）性能</t>
    <rPh sb="2" eb="4">
      <t>タテモノ</t>
    </rPh>
    <rPh sb="5" eb="7">
      <t>ガイヒ</t>
    </rPh>
    <rPh sb="8" eb="10">
      <t>セイノウ</t>
    </rPh>
    <phoneticPr fontId="3"/>
  </si>
  <si>
    <t>E-Mail</t>
  </si>
  <si>
    <t>2.内部発熱の削減</t>
    <rPh sb="2" eb="4">
      <t>ナイブ</t>
    </rPh>
    <rPh sb="4" eb="6">
      <t>ハツネツ</t>
    </rPh>
    <rPh sb="7" eb="9">
      <t>サクゲン</t>
    </rPh>
    <phoneticPr fontId="3"/>
  </si>
  <si>
    <t>4.創エネルギー</t>
    <rPh sb="2" eb="3">
      <t>キズ</t>
    </rPh>
    <phoneticPr fontId="3"/>
  </si>
  <si>
    <t>その他（冷設）</t>
    <rPh sb="2" eb="3">
      <t>タ</t>
    </rPh>
    <rPh sb="4" eb="5">
      <t>レイ</t>
    </rPh>
    <rPh sb="5" eb="6">
      <t>モウケル</t>
    </rPh>
    <phoneticPr fontId="3"/>
  </si>
  <si>
    <t>円</t>
    <rPh sb="0" eb="1">
      <t>エン</t>
    </rPh>
    <phoneticPr fontId="3"/>
  </si>
  <si>
    <t>合　　計</t>
    <rPh sb="0" eb="1">
      <t>ア</t>
    </rPh>
    <rPh sb="3" eb="4">
      <t>ケイ</t>
    </rPh>
    <phoneticPr fontId="3"/>
  </si>
  <si>
    <t>その他</t>
    <rPh sb="2" eb="3">
      <t>タ</t>
    </rPh>
    <phoneticPr fontId="3"/>
  </si>
  <si>
    <t>システム制御技術（必須）</t>
    <rPh sb="4" eb="6">
      <t>セイギョ</t>
    </rPh>
    <rPh sb="6" eb="8">
      <t>ギジュツ</t>
    </rPh>
    <rPh sb="9" eb="10">
      <t>ヒツ</t>
    </rPh>
    <phoneticPr fontId="3"/>
  </si>
  <si>
    <t>創エネルギー</t>
    <rPh sb="0" eb="1">
      <t>キズ</t>
    </rPh>
    <phoneticPr fontId="3"/>
  </si>
  <si>
    <t>合計</t>
    <rPh sb="0" eb="2">
      <t>ゴウケイ</t>
    </rPh>
    <phoneticPr fontId="3"/>
  </si>
  <si>
    <t>←実施計画４．事業内容と同じ内容</t>
    <rPh sb="1" eb="3">
      <t>ジッシ</t>
    </rPh>
    <rPh sb="3" eb="5">
      <t>ケイカク</t>
    </rPh>
    <rPh sb="7" eb="9">
      <t>ジギョウ</t>
    </rPh>
    <rPh sb="9" eb="11">
      <t>ナイヨウ</t>
    </rPh>
    <rPh sb="12" eb="13">
      <t>オナ</t>
    </rPh>
    <rPh sb="14" eb="16">
      <t>ナイヨウ</t>
    </rPh>
    <phoneticPr fontId="3"/>
  </si>
  <si>
    <t>ZEB実現基本要素</t>
    <rPh sb="3" eb="5">
      <t>ジツゲン</t>
    </rPh>
    <rPh sb="5" eb="7">
      <t>キホン</t>
    </rPh>
    <rPh sb="7" eb="9">
      <t>ヨウソ</t>
    </rPh>
    <phoneticPr fontId="3"/>
  </si>
  <si>
    <t>区分</t>
    <rPh sb="0" eb="2">
      <t>クブン</t>
    </rPh>
    <phoneticPr fontId="3"/>
  </si>
  <si>
    <t>補助対象</t>
    <rPh sb="0" eb="2">
      <t>ホジョ</t>
    </rPh>
    <rPh sb="2" eb="4">
      <t>タイショウ</t>
    </rPh>
    <phoneticPr fontId="3"/>
  </si>
  <si>
    <t>能力・規模</t>
    <rPh sb="0" eb="2">
      <t>ノウリョク</t>
    </rPh>
    <rPh sb="3" eb="5">
      <t>キボ</t>
    </rPh>
    <phoneticPr fontId="3"/>
  </si>
  <si>
    <t>汎用性・先進性・省エネ性</t>
    <rPh sb="0" eb="3">
      <t>ハンヨウセイ</t>
    </rPh>
    <rPh sb="4" eb="6">
      <t>センシン</t>
    </rPh>
    <rPh sb="6" eb="7">
      <t>セイ</t>
    </rPh>
    <phoneticPr fontId="3"/>
  </si>
  <si>
    <t>1.建築（外皮）性能</t>
  </si>
  <si>
    <t>新規</t>
  </si>
  <si>
    <t>①ｌｏｗ-E複層ガラス</t>
  </si>
  <si>
    <t>既存</t>
  </si>
  <si>
    <t>②外断熱</t>
  </si>
  <si>
    <t>2.内部発熱</t>
  </si>
  <si>
    <t>①クラウド化</t>
  </si>
  <si>
    <t>ＯＡエネルギー削減</t>
  </si>
  <si>
    <t>関係機器　2000Ｗ</t>
  </si>
  <si>
    <t>3.省エネシステム</t>
  </si>
  <si>
    <t>①地中熱利用</t>
  </si>
  <si>
    <t>安定した地中熱を利用し、年間COP5.0、排熱回収時COP7.0</t>
  </si>
  <si>
    <t>　・高性能機器設備</t>
  </si>
  <si>
    <t>高効率ヒートポンプチラー</t>
  </si>
  <si>
    <t>COＰ　5.0　</t>
  </si>
  <si>
    <t>②タスク・アンビエント空調</t>
  </si>
  <si>
    <t>タスク：床方式</t>
  </si>
  <si>
    <t>パーソナル空調と省エネルギーを両立させる方式を採用</t>
  </si>
  <si>
    <t>アンビエント：天井吹出方式</t>
  </si>
  <si>
    <t>タスク空調が不要なエリアは停止する。</t>
  </si>
  <si>
    <t>③最適自然換気</t>
  </si>
  <si>
    <t>全フロア</t>
  </si>
  <si>
    <t>室内温度と外気温度を比較し最適時にエントランス・階段室</t>
  </si>
  <si>
    <t>　 （煙突効果利用）</t>
  </si>
  <si>
    <t>上部のダンパーを開放し自然換気を行い省エネを図る。</t>
  </si>
  <si>
    <t>④タスク・アンビエント照明</t>
  </si>
  <si>
    <t>タスク部分　　　　　　　700 ｌｘ</t>
  </si>
  <si>
    <t>作業を行う箇所には所要の照度を与え、その他の周囲に</t>
  </si>
  <si>
    <t>ついては、作業場所より低い照度を与えることで、状況に</t>
  </si>
  <si>
    <t>人感制御</t>
  </si>
  <si>
    <t>合わせた照明運用が可能。また、先進性の高いシステムを取り</t>
  </si>
  <si>
    <t>①太陽光発電設備</t>
  </si>
  <si>
    <t>太陽光については、発電時には騒音・廃棄物などが発生しない</t>
  </si>
  <si>
    <t>クリーンなエネルギーを使用することで、環境に配慮。</t>
  </si>
  <si>
    <t>また、出力が昼間の電力ピークと重なることで、ピーク電力削減</t>
  </si>
  <si>
    <t>発電○○モジュールユニット</t>
  </si>
  <si>
    <t>に効果がある。</t>
  </si>
  <si>
    <t>　</t>
    <phoneticPr fontId="3"/>
  </si>
  <si>
    <t>申請区分</t>
    <rPh sb="0" eb="2">
      <t>シンセイ</t>
    </rPh>
    <rPh sb="2" eb="4">
      <t>クブン</t>
    </rPh>
    <phoneticPr fontId="35"/>
  </si>
  <si>
    <t>補助事業名</t>
    <rPh sb="0" eb="2">
      <t>ホジョ</t>
    </rPh>
    <rPh sb="2" eb="4">
      <t>ジギョウ</t>
    </rPh>
    <rPh sb="4" eb="5">
      <t>メイ</t>
    </rPh>
    <phoneticPr fontId="35"/>
  </si>
  <si>
    <t>補助事業者</t>
    <rPh sb="0" eb="2">
      <t>ホジョ</t>
    </rPh>
    <rPh sb="2" eb="4">
      <t>ジギョウ</t>
    </rPh>
    <rPh sb="4" eb="5">
      <t>シャ</t>
    </rPh>
    <phoneticPr fontId="35"/>
  </si>
  <si>
    <t>システム概要図（全体システムがわかるもの）</t>
    <phoneticPr fontId="35"/>
  </si>
  <si>
    <t>○○○</t>
    <phoneticPr fontId="3"/>
  </si>
  <si>
    <t>×××株式会社　　施設グループ</t>
    <rPh sb="9" eb="11">
      <t>シセツ</t>
    </rPh>
    <phoneticPr fontId="3"/>
  </si>
  <si>
    <t>既築</t>
    <rPh sb="0" eb="1">
      <t>キ</t>
    </rPh>
    <rPh sb="1" eb="2">
      <t>チク</t>
    </rPh>
    <phoneticPr fontId="3"/>
  </si>
  <si>
    <t>東京都中央区</t>
    <rPh sb="0" eb="2">
      <t>トウキョウ</t>
    </rPh>
    <rPh sb="2" eb="3">
      <t>ト</t>
    </rPh>
    <rPh sb="3" eb="5">
      <t>チュウオウ</t>
    </rPh>
    <rPh sb="5" eb="6">
      <t>ク</t>
    </rPh>
    <phoneticPr fontId="2"/>
  </si>
  <si>
    <t>×××</t>
    <phoneticPr fontId="3"/>
  </si>
  <si>
    <t>○</t>
    <phoneticPr fontId="3"/>
  </si>
  <si>
    <t>必</t>
    <rPh sb="0" eb="1">
      <t>ヒツ</t>
    </rPh>
    <phoneticPr fontId="3"/>
  </si>
  <si>
    <t>単年度</t>
    <rPh sb="0" eb="3">
      <t>タンネンド</t>
    </rPh>
    <phoneticPr fontId="3"/>
  </si>
  <si>
    <t>ＺＥＢ化推進</t>
    <rPh sb="3" eb="4">
      <t>カ</t>
    </rPh>
    <rPh sb="4" eb="6">
      <t>スイシン</t>
    </rPh>
    <phoneticPr fontId="3"/>
  </si>
  <si>
    <t>-</t>
    <phoneticPr fontId="3"/>
  </si>
  <si>
    <t>×</t>
  </si>
  <si>
    <t>×</t>
    <phoneticPr fontId="3"/>
  </si>
  <si>
    <t>削減率</t>
    <rPh sb="0" eb="2">
      <t>サクゲン</t>
    </rPh>
    <rPh sb="2" eb="3">
      <t>リツ</t>
    </rPh>
    <phoneticPr fontId="3"/>
  </si>
  <si>
    <t>←自動計算あり</t>
    <rPh sb="1" eb="3">
      <t>ジドウ</t>
    </rPh>
    <rPh sb="3" eb="5">
      <t>ケイサン</t>
    </rPh>
    <phoneticPr fontId="3"/>
  </si>
  <si>
    <t>1次エネルギー
消費量</t>
    <rPh sb="1" eb="2">
      <t>ジ</t>
    </rPh>
    <rPh sb="8" eb="10">
      <t>ショウヒ</t>
    </rPh>
    <rPh sb="10" eb="11">
      <t>リョウ</t>
    </rPh>
    <phoneticPr fontId="3"/>
  </si>
  <si>
    <t>導入後創エネルギー量　ＭＪ/年　（Ｄ）</t>
    <rPh sb="2" eb="3">
      <t>ゴ</t>
    </rPh>
    <rPh sb="3" eb="4">
      <t>キズ</t>
    </rPh>
    <rPh sb="9" eb="10">
      <t>リョウ</t>
    </rPh>
    <phoneticPr fontId="3"/>
  </si>
  <si>
    <t>導入前創エネルギー量　ＭＪ/年　（Ｃ）</t>
    <rPh sb="2" eb="3">
      <t>マエ</t>
    </rPh>
    <rPh sb="3" eb="4">
      <t>キズ</t>
    </rPh>
    <rPh sb="9" eb="10">
      <t>リョウ</t>
    </rPh>
    <phoneticPr fontId="3"/>
  </si>
  <si>
    <t>その他(冷設）</t>
    <rPh sb="2" eb="3">
      <t>タ</t>
    </rPh>
    <rPh sb="4" eb="5">
      <t>レイ</t>
    </rPh>
    <rPh sb="5" eb="6">
      <t>モウケル</t>
    </rPh>
    <phoneticPr fontId="3"/>
  </si>
  <si>
    <t>昇降機</t>
    <rPh sb="0" eb="3">
      <t>ショウコウキ</t>
    </rPh>
    <phoneticPr fontId="3"/>
  </si>
  <si>
    <t>給湯</t>
    <rPh sb="0" eb="2">
      <t>キュウトウ</t>
    </rPh>
    <phoneticPr fontId="3"/>
  </si>
  <si>
    <t>照明</t>
    <rPh sb="0" eb="2">
      <t>ショウメイ</t>
    </rPh>
    <phoneticPr fontId="3"/>
  </si>
  <si>
    <t>換気</t>
    <rPh sb="0" eb="2">
      <t>カンキ</t>
    </rPh>
    <phoneticPr fontId="3"/>
  </si>
  <si>
    <t>空調</t>
    <rPh sb="0" eb="2">
      <t>クウチョウ</t>
    </rPh>
    <phoneticPr fontId="3"/>
  </si>
  <si>
    <t>ＣＥＣ
計算値
（新築）</t>
    <rPh sb="4" eb="6">
      <t>ケイサン</t>
    </rPh>
    <rPh sb="6" eb="7">
      <t>チ</t>
    </rPh>
    <rPh sb="9" eb="11">
      <t>シンチク</t>
    </rPh>
    <phoneticPr fontId="3"/>
  </si>
  <si>
    <t>ＣＥＣ
基準値
（新築）</t>
    <rPh sb="4" eb="7">
      <t>キジュンチ</t>
    </rPh>
    <rPh sb="9" eb="11">
      <t>シンチク</t>
    </rPh>
    <phoneticPr fontId="3"/>
  </si>
  <si>
    <t>システム導入前
標準年間エネルギー消費量
ＭＪ/年　（Ａ）</t>
    <rPh sb="17" eb="19">
      <t>ショウヒ</t>
    </rPh>
    <rPh sb="24" eb="25">
      <t>ネン</t>
    </rPh>
    <phoneticPr fontId="3"/>
  </si>
  <si>
    <t>設備用途区分</t>
    <rPh sb="0" eb="2">
      <t>セツビ</t>
    </rPh>
    <rPh sb="2" eb="4">
      <t>ヨウト</t>
    </rPh>
    <rPh sb="4" eb="6">
      <t>クブン</t>
    </rPh>
    <phoneticPr fontId="3"/>
  </si>
  <si>
    <t>建築用途：</t>
    <rPh sb="0" eb="2">
      <t>ケンチク</t>
    </rPh>
    <rPh sb="2" eb="4">
      <t>ヨウト</t>
    </rPh>
    <phoneticPr fontId="3"/>
  </si>
  <si>
    <t>はじめに戻る</t>
    <rPh sb="4" eb="5">
      <t>モド</t>
    </rPh>
    <phoneticPr fontId="3"/>
  </si>
  <si>
    <t>①</t>
    <phoneticPr fontId="3"/>
  </si>
  <si>
    <t>1.建物（外皮）性能</t>
    <rPh sb="3" eb="4">
      <t>モノ</t>
    </rPh>
    <phoneticPr fontId="3"/>
  </si>
  <si>
    <t>導入前創エネルギー量</t>
    <rPh sb="2" eb="3">
      <t>マエ</t>
    </rPh>
    <phoneticPr fontId="3"/>
  </si>
  <si>
    <t xml:space="preserve">
導入後創エネルギー量</t>
    <rPh sb="1" eb="3">
      <t>ドウニュウ</t>
    </rPh>
    <rPh sb="3" eb="4">
      <t>ゴ</t>
    </rPh>
    <rPh sb="4" eb="5">
      <t>キズ</t>
    </rPh>
    <rPh sb="10" eb="11">
      <t>リョウ</t>
    </rPh>
    <phoneticPr fontId="3"/>
  </si>
  <si>
    <t>合計　ＧＪ/年　（Ａ－Ｂ）</t>
    <rPh sb="0" eb="2">
      <t>ゴウケイ</t>
    </rPh>
    <phoneticPr fontId="3"/>
  </si>
  <si>
    <t>削減前へのスライド率</t>
    <rPh sb="0" eb="2">
      <t>サクゲン</t>
    </rPh>
    <phoneticPr fontId="3"/>
  </si>
  <si>
    <t>　ＧＪ/年　（Ａ－Ｂ）</t>
  </si>
  <si>
    <t>赤字のままプリントアウトして下さい</t>
    <rPh sb="0" eb="2">
      <t>アカジ</t>
    </rPh>
    <rPh sb="14" eb="15">
      <t>クダ</t>
    </rPh>
    <phoneticPr fontId="3"/>
  </si>
  <si>
    <t>内部発熱削減後から</t>
    <rPh sb="4" eb="6">
      <t>サクゲン</t>
    </rPh>
    <rPh sb="6" eb="7">
      <t>ゴ</t>
    </rPh>
    <phoneticPr fontId="3"/>
  </si>
  <si>
    <t>2.内部発熱の削減</t>
    <rPh sb="7" eb="9">
      <t>サクゲン</t>
    </rPh>
    <phoneticPr fontId="3"/>
  </si>
  <si>
    <t>ＣＥＣ/ＡＣ（計算値）</t>
    <rPh sb="7" eb="10">
      <t>ケイサンチ</t>
    </rPh>
    <phoneticPr fontId="3"/>
  </si>
  <si>
    <t>（ペリメーター面積）</t>
    <rPh sb="7" eb="9">
      <t>メンセキ</t>
    </rPh>
    <phoneticPr fontId="3"/>
  </si>
  <si>
    <t>ＭＪ/㎡年</t>
    <rPh sb="4" eb="5">
      <t>ネン</t>
    </rPh>
    <phoneticPr fontId="3"/>
  </si>
  <si>
    <t>床面積㎡</t>
    <rPh sb="0" eb="1">
      <t>ユカ</t>
    </rPh>
    <rPh sb="1" eb="3">
      <t>メンセキ</t>
    </rPh>
    <phoneticPr fontId="3"/>
  </si>
  <si>
    <t>（ＰＡＬ（基準値）　―　ＰＡＬ（計算値））</t>
    <rPh sb="5" eb="8">
      <t>キジュンチ</t>
    </rPh>
    <rPh sb="16" eb="19">
      <t>ケイサンチ</t>
    </rPh>
    <phoneticPr fontId="3"/>
  </si>
  <si>
    <t>消費エネルギー削減量
ＭＪ/年　（　Ａ　-　Ｂ　）</t>
    <rPh sb="7" eb="9">
      <t>サクゲン</t>
    </rPh>
    <rPh sb="14" eb="15">
      <t>ネン</t>
    </rPh>
    <phoneticPr fontId="3"/>
  </si>
  <si>
    <t>ＢＥＭＳ効果</t>
    <rPh sb="4" eb="6">
      <t>コウカ</t>
    </rPh>
    <phoneticPr fontId="3"/>
  </si>
  <si>
    <t>負荷コントロール</t>
    <rPh sb="0" eb="2">
      <t>フカ</t>
    </rPh>
    <phoneticPr fontId="3"/>
  </si>
  <si>
    <t>機器の運転効率管理</t>
    <rPh sb="0" eb="2">
      <t>キキ</t>
    </rPh>
    <rPh sb="3" eb="5">
      <t>ウンテン</t>
    </rPh>
    <rPh sb="5" eb="7">
      <t>コウリツ</t>
    </rPh>
    <rPh sb="7" eb="9">
      <t>カンリ</t>
    </rPh>
    <phoneticPr fontId="3"/>
  </si>
  <si>
    <t>室内環境管理</t>
    <rPh sb="0" eb="2">
      <t>シツナイ</t>
    </rPh>
    <rPh sb="2" eb="4">
      <t>カンキョウ</t>
    </rPh>
    <rPh sb="4" eb="6">
      <t>カンリ</t>
    </rPh>
    <phoneticPr fontId="3"/>
  </si>
  <si>
    <t>中期計画</t>
    <rPh sb="0" eb="2">
      <t>チュウキ</t>
    </rPh>
    <rPh sb="2" eb="4">
      <t>ケイカク</t>
    </rPh>
    <phoneticPr fontId="3"/>
  </si>
  <si>
    <t>工事区分</t>
    <rPh sb="0" eb="2">
      <t>コウジ</t>
    </rPh>
    <phoneticPr fontId="3"/>
  </si>
  <si>
    <t>最大出力　20KW</t>
    <phoneticPr fontId="3"/>
  </si>
  <si>
    <t>排熱回収時ＣＯＰ　7.0</t>
    <rPh sb="2" eb="4">
      <t>カイシュウ</t>
    </rPh>
    <phoneticPr fontId="3"/>
  </si>
  <si>
    <t>③日射追従ブラインド制御</t>
    <rPh sb="1" eb="3">
      <t>ニッシャ</t>
    </rPh>
    <rPh sb="3" eb="5">
      <t>ツイジュウ</t>
    </rPh>
    <phoneticPr fontId="3"/>
  </si>
  <si>
    <t>新規</t>
    <phoneticPr fontId="3"/>
  </si>
  <si>
    <t>日射センサー</t>
    <phoneticPr fontId="3"/>
  </si>
  <si>
    <t>日射量を把握しながら、適正な日射量をブラインド制御を行い</t>
    <rPh sb="2" eb="3">
      <t>リョウ</t>
    </rPh>
    <rPh sb="4" eb="6">
      <t>ハアク</t>
    </rPh>
    <rPh sb="11" eb="13">
      <t>テキセイ</t>
    </rPh>
    <rPh sb="14" eb="16">
      <t>ニッシャ</t>
    </rPh>
    <rPh sb="16" eb="17">
      <t>リョウ</t>
    </rPh>
    <phoneticPr fontId="3"/>
  </si>
  <si>
    <t>外皮負荷を抑制を行うことで、空調負荷の削減を行う。</t>
    <phoneticPr fontId="3"/>
  </si>
  <si>
    <t>管理点数</t>
    <rPh sb="0" eb="2">
      <t>カンリ</t>
    </rPh>
    <rPh sb="2" eb="4">
      <t>テンスウ</t>
    </rPh>
    <phoneticPr fontId="3"/>
  </si>
  <si>
    <t>通信プロトコル</t>
    <rPh sb="0" eb="2">
      <t>ツウシン</t>
    </rPh>
    <phoneticPr fontId="3"/>
  </si>
  <si>
    <t>管理区分</t>
    <rPh sb="0" eb="2">
      <t>カンリ</t>
    </rPh>
    <rPh sb="2" eb="4">
      <t>クブン</t>
    </rPh>
    <phoneticPr fontId="3"/>
  </si>
  <si>
    <t>■申請者概要</t>
    <rPh sb="1" eb="3">
      <t>シンセイ</t>
    </rPh>
    <rPh sb="3" eb="4">
      <t>シャ</t>
    </rPh>
    <phoneticPr fontId="3"/>
  </si>
  <si>
    <t>■建物概要</t>
    <rPh sb="1" eb="3">
      <t>タテモノ</t>
    </rPh>
    <rPh sb="3" eb="5">
      <t>ガイヨウ</t>
    </rPh>
    <phoneticPr fontId="3"/>
  </si>
  <si>
    <t>電力管区</t>
    <rPh sb="0" eb="2">
      <t>デンリョク</t>
    </rPh>
    <rPh sb="2" eb="4">
      <t>カンク</t>
    </rPh>
    <phoneticPr fontId="3"/>
  </si>
  <si>
    <t>東京電力</t>
    <rPh sb="0" eb="2">
      <t>トウキョウ</t>
    </rPh>
    <rPh sb="2" eb="4">
      <t>デンリョク</t>
    </rPh>
    <phoneticPr fontId="3"/>
  </si>
  <si>
    <t>チューニングなど運用時への展開</t>
    <rPh sb="8" eb="10">
      <t>ウンヨウ</t>
    </rPh>
    <rPh sb="10" eb="11">
      <t>ジ</t>
    </rPh>
    <rPh sb="13" eb="15">
      <t>テンカイ</t>
    </rPh>
    <phoneticPr fontId="3"/>
  </si>
  <si>
    <t>設備間統合制御システム</t>
    <rPh sb="5" eb="7">
      <t>セイギョ</t>
    </rPh>
    <phoneticPr fontId="3"/>
  </si>
  <si>
    <t>②</t>
    <phoneticPr fontId="3"/>
  </si>
  <si>
    <t>設備と利用者間統合制御システム</t>
    <rPh sb="3" eb="6">
      <t>リヨウシャ</t>
    </rPh>
    <rPh sb="6" eb="7">
      <t>カン</t>
    </rPh>
    <rPh sb="9" eb="11">
      <t>セイギョ</t>
    </rPh>
    <phoneticPr fontId="3"/>
  </si>
  <si>
    <t>建物間統合制御システム</t>
    <rPh sb="0" eb="2">
      <t>タテモノ</t>
    </rPh>
    <rPh sb="2" eb="3">
      <t>カン</t>
    </rPh>
    <rPh sb="3" eb="5">
      <t>トウゴウ</t>
    </rPh>
    <rPh sb="5" eb="7">
      <t>セイギョ</t>
    </rPh>
    <phoneticPr fontId="3"/>
  </si>
  <si>
    <t>③冷凍機最高効率運転　</t>
    <rPh sb="1" eb="4">
      <t>レイトウキ</t>
    </rPh>
    <rPh sb="4" eb="6">
      <t>サイコウ</t>
    </rPh>
    <rPh sb="6" eb="8">
      <t>コウリツ</t>
    </rPh>
    <rPh sb="8" eb="10">
      <t>ウンテン</t>
    </rPh>
    <phoneticPr fontId="3"/>
  </si>
  <si>
    <t>概要</t>
    <rPh sb="0" eb="2">
      <t>ガイヨウ</t>
    </rPh>
    <phoneticPr fontId="3"/>
  </si>
  <si>
    <t>○○○○＠×××.ne.jp</t>
  </si>
  <si>
    <t>■補助対象経費</t>
    <rPh sb="1" eb="3">
      <t>ホジョ</t>
    </rPh>
    <rPh sb="3" eb="5">
      <t>タイショウ</t>
    </rPh>
    <rPh sb="5" eb="7">
      <t>ケイヒ</t>
    </rPh>
    <phoneticPr fontId="3"/>
  </si>
  <si>
    <t>①空調・照明優先度選択制御　</t>
    <rPh sb="1" eb="3">
      <t>クウチョウ</t>
    </rPh>
    <rPh sb="4" eb="6">
      <t>ショウメイ</t>
    </rPh>
    <rPh sb="6" eb="8">
      <t>ユウセン</t>
    </rPh>
    <rPh sb="8" eb="9">
      <t>ド</t>
    </rPh>
    <rPh sb="9" eb="11">
      <t>センタク</t>
    </rPh>
    <rPh sb="11" eb="13">
      <t>セイギョ</t>
    </rPh>
    <phoneticPr fontId="3"/>
  </si>
  <si>
    <t>■ＢＥＭＳ装置</t>
    <rPh sb="5" eb="7">
      <t>ソウチ</t>
    </rPh>
    <phoneticPr fontId="3"/>
  </si>
  <si>
    <t>■システム制御技術</t>
    <rPh sb="5" eb="7">
      <t>セイギョ</t>
    </rPh>
    <rPh sb="7" eb="9">
      <t>ギジュツ</t>
    </rPh>
    <phoneticPr fontId="3"/>
  </si>
  <si>
    <t>■導入効果</t>
    <rPh sb="1" eb="3">
      <t>ドウニュウ</t>
    </rPh>
    <rPh sb="3" eb="5">
      <t>コウカ</t>
    </rPh>
    <phoneticPr fontId="3"/>
  </si>
  <si>
    <t>■ZEB実現に資する採用システム</t>
    <rPh sb="4" eb="6">
      <t>ジツゲン</t>
    </rPh>
    <rPh sb="7" eb="8">
      <t>シ</t>
    </rPh>
    <rPh sb="10" eb="12">
      <t>サイヨウ</t>
    </rPh>
    <phoneticPr fontId="3"/>
  </si>
  <si>
    <t>■ＺＥＢ実現のコンセプト</t>
    <rPh sb="4" eb="6">
      <t>ジツゲン</t>
    </rPh>
    <phoneticPr fontId="3"/>
  </si>
  <si>
    <t>　※既築の場合、ＺＥＢ実現に資する基本要素が既に導入されている場合は、その要素を基本要件として数えることができる。</t>
    <rPh sb="2" eb="3">
      <t>キ</t>
    </rPh>
    <rPh sb="3" eb="4">
      <t>チク</t>
    </rPh>
    <rPh sb="5" eb="7">
      <t>バアイ</t>
    </rPh>
    <rPh sb="11" eb="13">
      <t>ジツゲン</t>
    </rPh>
    <rPh sb="14" eb="15">
      <t>シ</t>
    </rPh>
    <rPh sb="17" eb="19">
      <t>キホン</t>
    </rPh>
    <rPh sb="19" eb="21">
      <t>ヨウソ</t>
    </rPh>
    <rPh sb="22" eb="23">
      <t>スデ</t>
    </rPh>
    <rPh sb="24" eb="26">
      <t>ドウニュウ</t>
    </rPh>
    <rPh sb="31" eb="33">
      <t>バアイ</t>
    </rPh>
    <rPh sb="37" eb="39">
      <t>ヨウソ</t>
    </rPh>
    <rPh sb="40" eb="42">
      <t>キホン</t>
    </rPh>
    <rPh sb="42" eb="44">
      <t>ヨウケン</t>
    </rPh>
    <rPh sb="47" eb="48">
      <t>カゾ</t>
    </rPh>
    <phoneticPr fontId="3"/>
  </si>
  <si>
    <t>　　中期計画後</t>
    <rPh sb="2" eb="3">
      <t>チュウ</t>
    </rPh>
    <rPh sb="4" eb="6">
      <t>ケイカク</t>
    </rPh>
    <rPh sb="6" eb="7">
      <t>ゴ</t>
    </rPh>
    <phoneticPr fontId="3"/>
  </si>
  <si>
    <t>　一次エネルギー削減率</t>
    <rPh sb="1" eb="3">
      <t>イチジ</t>
    </rPh>
    <rPh sb="8" eb="10">
      <t>サクゲン</t>
    </rPh>
    <rPh sb="10" eb="11">
      <t>リツ</t>
    </rPh>
    <phoneticPr fontId="3"/>
  </si>
  <si>
    <t>　一次エネルギー削減量</t>
    <rPh sb="1" eb="3">
      <t>イチジ</t>
    </rPh>
    <rPh sb="8" eb="10">
      <t>サクゲン</t>
    </rPh>
    <rPh sb="10" eb="11">
      <t>リョウ</t>
    </rPh>
    <phoneticPr fontId="3"/>
  </si>
  <si>
    <t xml:space="preserve">　費用対効果 </t>
    <rPh sb="4" eb="6">
      <t>コウカ</t>
    </rPh>
    <phoneticPr fontId="3"/>
  </si>
  <si>
    <t>　　　　（補助対象経費÷削減量）</t>
    <phoneticPr fontId="3"/>
  </si>
  <si>
    <t>そ　の　他</t>
    <rPh sb="4" eb="5">
      <t>タ</t>
    </rPh>
    <phoneticPr fontId="3"/>
  </si>
  <si>
    <t>空　　　調</t>
    <rPh sb="0" eb="1">
      <t>クウ</t>
    </rPh>
    <rPh sb="4" eb="5">
      <t>チョウ</t>
    </rPh>
    <phoneticPr fontId="3"/>
  </si>
  <si>
    <t>換　　　気</t>
    <rPh sb="0" eb="1">
      <t>カン</t>
    </rPh>
    <rPh sb="4" eb="5">
      <t>キ</t>
    </rPh>
    <phoneticPr fontId="3"/>
  </si>
  <si>
    <t>照　　　明</t>
    <rPh sb="0" eb="1">
      <t>テル</t>
    </rPh>
    <rPh sb="4" eb="5">
      <t>アキラ</t>
    </rPh>
    <phoneticPr fontId="3"/>
  </si>
  <si>
    <t>給　　　湯</t>
    <rPh sb="0" eb="1">
      <t>キュウ</t>
    </rPh>
    <rPh sb="4" eb="5">
      <t>ユ</t>
    </rPh>
    <phoneticPr fontId="3"/>
  </si>
  <si>
    <t>ＣＥＣ基準値</t>
    <rPh sb="3" eb="6">
      <t>キジュンチ</t>
    </rPh>
    <phoneticPr fontId="3"/>
  </si>
  <si>
    <t>合  　 計</t>
    <rPh sb="0" eb="1">
      <t>ア</t>
    </rPh>
    <rPh sb="5" eb="6">
      <t>ケイ</t>
    </rPh>
    <phoneticPr fontId="3"/>
  </si>
  <si>
    <r>
      <rPr>
        <sz val="10"/>
        <color theme="1"/>
        <rFont val="ＭＳ Ｐゴシック"/>
        <family val="3"/>
        <charset val="128"/>
      </rPr>
      <t>平成25</t>
    </r>
    <r>
      <rPr>
        <sz val="10"/>
        <rFont val="ＭＳ Ｐゴシック"/>
        <family val="3"/>
        <charset val="128"/>
      </rPr>
      <t>年度</t>
    </r>
    <rPh sb="0" eb="2">
      <t>ヘイセイ</t>
    </rPh>
    <phoneticPr fontId="3"/>
  </si>
  <si>
    <t>ＰＡＬ計算値</t>
    <rPh sb="3" eb="6">
      <t>ケイサンチ</t>
    </rPh>
    <phoneticPr fontId="3"/>
  </si>
  <si>
    <t>名　　　称</t>
    <rPh sb="0" eb="1">
      <t>ナ</t>
    </rPh>
    <rPh sb="4" eb="5">
      <t>ショウ</t>
    </rPh>
    <phoneticPr fontId="3"/>
  </si>
  <si>
    <t>住　　　所</t>
    <rPh sb="0" eb="1">
      <t>ジュウ</t>
    </rPh>
    <rPh sb="4" eb="5">
      <t>ショ</t>
    </rPh>
    <phoneticPr fontId="3"/>
  </si>
  <si>
    <t>地　　　域</t>
    <phoneticPr fontId="3"/>
  </si>
  <si>
    <t>ｴﾈﾙｷﾞｰ指定区分</t>
    <rPh sb="6" eb="8">
      <t>シテイ</t>
    </rPh>
    <rPh sb="8" eb="10">
      <t>クブン</t>
    </rPh>
    <phoneticPr fontId="3"/>
  </si>
  <si>
    <t>設 備 費</t>
    <phoneticPr fontId="3"/>
  </si>
  <si>
    <t>工 事 費</t>
    <phoneticPr fontId="3"/>
  </si>
  <si>
    <t>合　 　計</t>
    <rPh sb="0" eb="1">
      <t>ア</t>
    </rPh>
    <rPh sb="4" eb="5">
      <t>ケイ</t>
    </rPh>
    <phoneticPr fontId="3"/>
  </si>
  <si>
    <t>○</t>
  </si>
  <si>
    <t>○</t>
    <phoneticPr fontId="3"/>
  </si>
  <si>
    <t>サーバー　1000Ｗ×○台</t>
    <phoneticPr fontId="3"/>
  </si>
  <si>
    <t>クラウド化にて、○○データーセンターへ一括することに</t>
    <phoneticPr fontId="3"/>
  </si>
  <si>
    <t>パネル枚数　○○○枚　</t>
    <phoneticPr fontId="3"/>
  </si>
  <si>
    <t>パネル面積　○○○㎡</t>
    <phoneticPr fontId="3"/>
  </si>
  <si>
    <t>能力　　○○○ｋW　　</t>
    <phoneticPr fontId="3"/>
  </si>
  <si>
    <t>アンビエント部分　　　○○ｌｘ</t>
    <phoneticPr fontId="3"/>
  </si>
  <si>
    <t>4.創エネ・その他</t>
    <rPh sb="8" eb="9">
      <t>タ</t>
    </rPh>
    <phoneticPr fontId="3"/>
  </si>
  <si>
    <t>南側壁面　○○○○㎡導入</t>
    <phoneticPr fontId="3"/>
  </si>
  <si>
    <t>全窓面○○○㎡導入</t>
    <phoneticPr fontId="3"/>
  </si>
  <si>
    <t>■基本要素別一次エネルギー削減量の内訳</t>
    <rPh sb="1" eb="3">
      <t>キホン</t>
    </rPh>
    <rPh sb="3" eb="5">
      <t>ヨウソ</t>
    </rPh>
    <rPh sb="5" eb="6">
      <t>ベツ</t>
    </rPh>
    <phoneticPr fontId="3"/>
  </si>
  <si>
    <r>
      <rPr>
        <sz val="9"/>
        <rFont val="ＭＳ Ｐゴシック"/>
        <family val="3"/>
        <charset val="128"/>
      </rPr>
      <t>3.</t>
    </r>
    <r>
      <rPr>
        <sz val="8"/>
        <rFont val="ＭＳ Ｐゴシック"/>
        <family val="3"/>
        <charset val="128"/>
      </rPr>
      <t>省エネシステム・高性能機器</t>
    </r>
    <rPh sb="2" eb="3">
      <t>ショウ</t>
    </rPh>
    <rPh sb="10" eb="13">
      <t>コウセイノウ</t>
    </rPh>
    <rPh sb="13" eb="15">
      <t>キキ</t>
    </rPh>
    <phoneticPr fontId="3"/>
  </si>
  <si>
    <t>　ｴﾈﾙｷﾞｰ削減量</t>
    <rPh sb="9" eb="10">
      <t>リョウ</t>
    </rPh>
    <phoneticPr fontId="3"/>
  </si>
  <si>
    <t>■原単位</t>
    <phoneticPr fontId="3"/>
  </si>
  <si>
    <t>■設備用途別一次エネルギー削減量の内訳</t>
    <phoneticPr fontId="3"/>
  </si>
  <si>
    <t>点</t>
    <rPh sb="0" eb="1">
      <t>テン</t>
    </rPh>
    <phoneticPr fontId="3"/>
  </si>
  <si>
    <t>新規</t>
    <rPh sb="0" eb="2">
      <t>シンキ</t>
    </rPh>
    <phoneticPr fontId="3"/>
  </si>
  <si>
    <t>○</t>
    <phoneticPr fontId="3"/>
  </si>
  <si>
    <t>―</t>
  </si>
  <si>
    <t>―</t>
    <phoneticPr fontId="3"/>
  </si>
  <si>
    <t>群管理</t>
    <rPh sb="0" eb="1">
      <t>グン</t>
    </rPh>
    <rPh sb="1" eb="3">
      <t>カンリ</t>
    </rPh>
    <phoneticPr fontId="3"/>
  </si>
  <si>
    <t>単独管理</t>
    <rPh sb="0" eb="2">
      <t>タンドク</t>
    </rPh>
    <rPh sb="2" eb="4">
      <t>カンリ</t>
    </rPh>
    <phoneticPr fontId="3"/>
  </si>
  <si>
    <t>・その他（</t>
    <phoneticPr fontId="3"/>
  </si>
  <si>
    <t>）</t>
    <phoneticPr fontId="3"/>
  </si>
  <si>
    <t>○現状での建物のエネルギー消費特性</t>
    <rPh sb="1" eb="3">
      <t>ゲンジョウ</t>
    </rPh>
    <rPh sb="5" eb="7">
      <t>タテモノ</t>
    </rPh>
    <rPh sb="13" eb="15">
      <t>ショウヒ</t>
    </rPh>
    <rPh sb="15" eb="17">
      <t>トクセイ</t>
    </rPh>
    <phoneticPr fontId="3"/>
  </si>
  <si>
    <t>事務所用途で使用しているため、エネルギー消費状況・時間帯について・・・・・・</t>
    <rPh sb="0" eb="2">
      <t>ジム</t>
    </rPh>
    <rPh sb="2" eb="3">
      <t>ショ</t>
    </rPh>
    <rPh sb="3" eb="5">
      <t>ヨウト</t>
    </rPh>
    <rPh sb="6" eb="8">
      <t>シヨウ</t>
    </rPh>
    <rPh sb="20" eb="22">
      <t>ショウヒ</t>
    </rPh>
    <rPh sb="22" eb="24">
      <t>ジョウキョウ</t>
    </rPh>
    <rPh sb="25" eb="28">
      <t>ジカンタイ</t>
    </rPh>
    <phoneticPr fontId="3"/>
  </si>
  <si>
    <t>室温を変更し、照明と連動制御を行う。</t>
    <rPh sb="0" eb="2">
      <t>シツオン</t>
    </rPh>
    <phoneticPr fontId="3"/>
  </si>
  <si>
    <t>ュミレーション演算を行い冷凍機のトータル</t>
    <phoneticPr fontId="3"/>
  </si>
  <si>
    <t>最高効率運転を実施する。</t>
    <rPh sb="0" eb="2">
      <t>サイコウ</t>
    </rPh>
    <rPh sb="2" eb="4">
      <t>コウリツ</t>
    </rPh>
    <rPh sb="4" eb="6">
      <t>ウンテン</t>
    </rPh>
    <phoneticPr fontId="3"/>
  </si>
  <si>
    <t>東京事務所のＺＥＢ化実現のために、建物の断熱性能を高め、従来の設備機器を高効率設備機器に更新し、ＢＥＭＳ装置とシステム制御技術により、建物の省エネ性能を最大限に発揮させ、エネルギー消費量の削減を行います。また、再生可能エネルギーの活用で必要な電力を補います。</t>
    <rPh sb="0" eb="2">
      <t>トウキョウ</t>
    </rPh>
    <rPh sb="2" eb="4">
      <t>ジム</t>
    </rPh>
    <rPh sb="4" eb="5">
      <t>ショ</t>
    </rPh>
    <rPh sb="9" eb="10">
      <t>カ</t>
    </rPh>
    <rPh sb="10" eb="12">
      <t>ジツゲン</t>
    </rPh>
    <rPh sb="17" eb="19">
      <t>タテモノ</t>
    </rPh>
    <rPh sb="20" eb="22">
      <t>ダンネツ</t>
    </rPh>
    <rPh sb="22" eb="24">
      <t>セイノウ</t>
    </rPh>
    <rPh sb="25" eb="26">
      <t>タカ</t>
    </rPh>
    <rPh sb="28" eb="30">
      <t>ジュウライ</t>
    </rPh>
    <rPh sb="31" eb="33">
      <t>セツビ</t>
    </rPh>
    <rPh sb="33" eb="35">
      <t>キキ</t>
    </rPh>
    <rPh sb="36" eb="39">
      <t>コウコウリツ</t>
    </rPh>
    <rPh sb="39" eb="41">
      <t>セツビ</t>
    </rPh>
    <rPh sb="41" eb="43">
      <t>キキ</t>
    </rPh>
    <rPh sb="44" eb="46">
      <t>コウシン</t>
    </rPh>
    <rPh sb="52" eb="54">
      <t>ソウチ</t>
    </rPh>
    <rPh sb="59" eb="61">
      <t>セイギョ</t>
    </rPh>
    <rPh sb="61" eb="63">
      <t>ギジュツ</t>
    </rPh>
    <rPh sb="67" eb="69">
      <t>タテモノ</t>
    </rPh>
    <rPh sb="70" eb="71">
      <t>ショウ</t>
    </rPh>
    <rPh sb="73" eb="75">
      <t>セイノウ</t>
    </rPh>
    <rPh sb="76" eb="79">
      <t>サイダイゲン</t>
    </rPh>
    <rPh sb="80" eb="82">
      <t>ハッキ</t>
    </rPh>
    <rPh sb="90" eb="93">
      <t>ショウヒリョウ</t>
    </rPh>
    <rPh sb="94" eb="96">
      <t>サクゲン</t>
    </rPh>
    <rPh sb="97" eb="98">
      <t>オコナ</t>
    </rPh>
    <rPh sb="105" eb="107">
      <t>サイセイ</t>
    </rPh>
    <rPh sb="107" eb="109">
      <t>カノウ</t>
    </rPh>
    <rPh sb="115" eb="117">
      <t>カツヨウ</t>
    </rPh>
    <rPh sb="118" eb="120">
      <t>ヒツヨウ</t>
    </rPh>
    <rPh sb="121" eb="123">
      <t>デンリョク</t>
    </rPh>
    <rPh sb="124" eb="125">
      <t>オギナ</t>
    </rPh>
    <phoneticPr fontId="3"/>
  </si>
  <si>
    <t>１．建築（外皮）性能</t>
    <rPh sb="2" eb="4">
      <t>ケンチク</t>
    </rPh>
    <rPh sb="5" eb="7">
      <t>ガイヒ</t>
    </rPh>
    <rPh sb="8" eb="10">
      <t>セイノウ</t>
    </rPh>
    <phoneticPr fontId="2"/>
  </si>
  <si>
    <t>建築（外皮）性能の向上をはかるため、施工性と費用対効果を考慮した結果、省エネ性能の優れている高性能ガラス（Low-E複層）を導入し…</t>
    <rPh sb="35" eb="36">
      <t>ショウ</t>
    </rPh>
    <rPh sb="38" eb="40">
      <t>セイノウ</t>
    </rPh>
    <rPh sb="41" eb="42">
      <t>スグ</t>
    </rPh>
    <rPh sb="46" eb="49">
      <t>コウセイノウ</t>
    </rPh>
    <rPh sb="58" eb="60">
      <t>フクソウ</t>
    </rPh>
    <rPh sb="62" eb="64">
      <t>ドウニュウ</t>
    </rPh>
    <phoneticPr fontId="2"/>
  </si>
  <si>
    <t>２．内部発熱の削減</t>
    <rPh sb="2" eb="4">
      <t>ナイブ</t>
    </rPh>
    <rPh sb="4" eb="6">
      <t>ハツネツ</t>
    </rPh>
    <rPh sb="7" eb="9">
      <t>サクゲン</t>
    </rPh>
    <phoneticPr fontId="2"/>
  </si>
  <si>
    <t>先進性と効果的な省エネ技術として内部発熱の軽減を図る為、建物内にあった発熱量○○○のサーバを外部サーバに移すクラウド化により…</t>
    <rPh sb="26" eb="27">
      <t>タメ</t>
    </rPh>
    <rPh sb="28" eb="30">
      <t>タテモノ</t>
    </rPh>
    <rPh sb="30" eb="31">
      <t>ナイ</t>
    </rPh>
    <rPh sb="35" eb="37">
      <t>ハツネツ</t>
    </rPh>
    <rPh sb="37" eb="38">
      <t>リョウ</t>
    </rPh>
    <rPh sb="46" eb="48">
      <t>ガイブ</t>
    </rPh>
    <rPh sb="52" eb="53">
      <t>ウツ</t>
    </rPh>
    <phoneticPr fontId="2"/>
  </si>
  <si>
    <t>４．創エネルギー・その他</t>
    <rPh sb="2" eb="3">
      <t>ソウ</t>
    </rPh>
    <rPh sb="11" eb="12">
      <t>タ</t>
    </rPh>
    <phoneticPr fontId="2"/>
  </si>
  <si>
    <t>３．省エネシステム・高性能設備の導入</t>
    <rPh sb="2" eb="3">
      <t>ショウ</t>
    </rPh>
    <rPh sb="10" eb="13">
      <t>コウセイノウ</t>
    </rPh>
    <rPh sb="13" eb="15">
      <t>セツビ</t>
    </rPh>
    <rPh sb="16" eb="18">
      <t>ドウニュウ</t>
    </rPh>
    <phoneticPr fontId="2"/>
  </si>
  <si>
    <t>熱源の省エネとして、年間COP５．０、排熱回収時COP７．０の地中熱利用ヒートポンプチラーを導入することで…
また、先進性と効果的な省エネ技術として…</t>
    <rPh sb="10" eb="12">
      <t>ネンカン</t>
    </rPh>
    <rPh sb="19" eb="21">
      <t>ハイネツ</t>
    </rPh>
    <rPh sb="21" eb="23">
      <t>カイシュウ</t>
    </rPh>
    <rPh sb="23" eb="24">
      <t>ジ</t>
    </rPh>
    <rPh sb="31" eb="33">
      <t>チチュウ</t>
    </rPh>
    <rPh sb="33" eb="34">
      <t>ネツ</t>
    </rPh>
    <rPh sb="34" eb="36">
      <t>リヨウ</t>
    </rPh>
    <phoneticPr fontId="2"/>
  </si>
  <si>
    <t>○コンセプト</t>
    <phoneticPr fontId="3"/>
  </si>
  <si>
    <t>○○○</t>
    <phoneticPr fontId="3"/>
  </si>
  <si>
    <t>○○○</t>
    <phoneticPr fontId="3"/>
  </si>
  <si>
    <t>○○○○</t>
    <phoneticPr fontId="3"/>
  </si>
  <si>
    <t>○○○○</t>
    <phoneticPr fontId="3"/>
  </si>
  <si>
    <t>○○○○○</t>
    <phoneticPr fontId="3"/>
  </si>
  <si>
    <t>○○○○○</t>
    <phoneticPr fontId="3"/>
  </si>
  <si>
    <t>BACnet　</t>
    <phoneticPr fontId="3"/>
  </si>
  <si>
    <t>社会的期待の有る再生可能エネルギーとして、先進性・汎用性などを十分に考慮して太陽光発電設備・・・</t>
    <rPh sb="21" eb="24">
      <t>センシンセイ</t>
    </rPh>
    <rPh sb="25" eb="28">
      <t>ハンヨウセイ</t>
    </rPh>
    <rPh sb="31" eb="33">
      <t>ジュウブン</t>
    </rPh>
    <phoneticPr fontId="2"/>
  </si>
  <si>
    <t>工事区分：</t>
    <rPh sb="0" eb="2">
      <t>コウジ</t>
    </rPh>
    <rPh sb="2" eb="4">
      <t>クブン</t>
    </rPh>
    <phoneticPr fontId="3"/>
  </si>
  <si>
    <t>新築</t>
    <rPh sb="0" eb="2">
      <t>シンチク</t>
    </rPh>
    <phoneticPr fontId="3"/>
  </si>
  <si>
    <t>○○○</t>
    <phoneticPr fontId="3"/>
  </si>
  <si>
    <t>※2
創エネルギー</t>
    <phoneticPr fontId="3"/>
  </si>
  <si>
    <t>（Ｅ）＝（　Ａ　-　Ｃ　）</t>
    <phoneticPr fontId="3"/>
  </si>
  <si>
    <t>　（Ｇ）＝（　Ｅ　－　Ｆ　）</t>
    <phoneticPr fontId="3"/>
  </si>
  <si>
    <t>※1　システム導入後
年間エネルギー消費量
ＭＪ/年　（Ｂ）　</t>
    <rPh sb="9" eb="10">
      <t>ゴ</t>
    </rPh>
    <rPh sb="18" eb="20">
      <t>ショウヒ</t>
    </rPh>
    <rPh sb="25" eb="26">
      <t>ネン</t>
    </rPh>
    <phoneticPr fontId="3"/>
  </si>
  <si>
    <t>設備用途区分</t>
  </si>
  <si>
    <t>システム導入前
標準年間エネルギー消費量
ＭＪ/年　（Ａ）</t>
    <rPh sb="6" eb="7">
      <t>マエ</t>
    </rPh>
    <phoneticPr fontId="3"/>
  </si>
  <si>
    <t>ＣＥＣ
基準値
（新築）</t>
  </si>
  <si>
    <t>ＣＥＣ
計算値
（新築）</t>
    <phoneticPr fontId="3"/>
  </si>
  <si>
    <t>合計</t>
  </si>
  <si>
    <t>3.省エネシステム・高性能機器</t>
    <phoneticPr fontId="3"/>
  </si>
  <si>
    <t>5.ＢＥＭＳ効果</t>
  </si>
  <si>
    <t>合　　　計</t>
    <rPh sb="0" eb="1">
      <t>ア</t>
    </rPh>
    <rPh sb="4" eb="5">
      <t>ケイ</t>
    </rPh>
    <phoneticPr fontId="3"/>
  </si>
  <si>
    <t>③</t>
    <phoneticPr fontId="3"/>
  </si>
  <si>
    <t>④</t>
    <phoneticPr fontId="3"/>
  </si>
  <si>
    <t>下表を参考に適宜実績値による一次エネルギー消費量をまとめること。
単位等に誤りがないように注意（ｋＪ、ＭＪ、ＧＪ等）。
用途区分（空調、換気、照明、etc.）が判明している場合は、適宜実績をまとめる。</t>
    <rPh sb="0" eb="2">
      <t>カヒョウ</t>
    </rPh>
    <rPh sb="3" eb="5">
      <t>サンコウ</t>
    </rPh>
    <rPh sb="6" eb="8">
      <t>テキギ</t>
    </rPh>
    <rPh sb="8" eb="11">
      <t>ジッセキチ</t>
    </rPh>
    <rPh sb="14" eb="16">
      <t>イチジ</t>
    </rPh>
    <rPh sb="21" eb="24">
      <t>ショウヒリョウ</t>
    </rPh>
    <rPh sb="33" eb="35">
      <t>タンイ</t>
    </rPh>
    <rPh sb="35" eb="36">
      <t>トウ</t>
    </rPh>
    <rPh sb="37" eb="38">
      <t>アヤマ</t>
    </rPh>
    <rPh sb="45" eb="47">
      <t>チュウイ</t>
    </rPh>
    <rPh sb="56" eb="57">
      <t>トウ</t>
    </rPh>
    <rPh sb="60" eb="62">
      <t>ヨウト</t>
    </rPh>
    <rPh sb="62" eb="64">
      <t>クブン</t>
    </rPh>
    <rPh sb="65" eb="67">
      <t>クウチョウ</t>
    </rPh>
    <rPh sb="68" eb="70">
      <t>カンキ</t>
    </rPh>
    <rPh sb="71" eb="73">
      <t>ショウメイ</t>
    </rPh>
    <rPh sb="80" eb="82">
      <t>ハンメイ</t>
    </rPh>
    <rPh sb="86" eb="88">
      <t>バアイ</t>
    </rPh>
    <rPh sb="90" eb="92">
      <t>テキギ</t>
    </rPh>
    <rPh sb="92" eb="94">
      <t>ジッセキ</t>
    </rPh>
    <phoneticPr fontId="3"/>
  </si>
  <si>
    <t>右記記入例参照</t>
    <rPh sb="0" eb="2">
      <t>ウキ</t>
    </rPh>
    <rPh sb="2" eb="4">
      <t>キニュウ</t>
    </rPh>
    <rPh sb="4" eb="5">
      <t>レイ</t>
    </rPh>
    <rPh sb="5" eb="7">
      <t>サンショウ</t>
    </rPh>
    <phoneticPr fontId="3"/>
  </si>
  <si>
    <t>１．実績値（過去3年間）の集計</t>
    <rPh sb="2" eb="5">
      <t>ジッセキチ</t>
    </rPh>
    <rPh sb="6" eb="8">
      <t>カコ</t>
    </rPh>
    <rPh sb="9" eb="11">
      <t>ネンカン</t>
    </rPh>
    <rPh sb="13" eb="15">
      <t>シュウケイ</t>
    </rPh>
    <phoneticPr fontId="3"/>
  </si>
  <si>
    <t>MJ/年</t>
    <rPh sb="3" eb="4">
      <t>ネン</t>
    </rPh>
    <phoneticPr fontId="3"/>
  </si>
  <si>
    <t>←3年間の平均と2.設備用途区分のエネルギー消費量の算出　合計はイコールになること</t>
    <rPh sb="2" eb="4">
      <t>ネンカン</t>
    </rPh>
    <rPh sb="5" eb="7">
      <t>ヘイキン</t>
    </rPh>
    <rPh sb="10" eb="12">
      <t>セツビ</t>
    </rPh>
    <rPh sb="12" eb="14">
      <t>ヨウト</t>
    </rPh>
    <rPh sb="14" eb="16">
      <t>クブン</t>
    </rPh>
    <rPh sb="22" eb="25">
      <t>ショウヒリョウ</t>
    </rPh>
    <rPh sb="26" eb="28">
      <t>サンシュツ</t>
    </rPh>
    <rPh sb="29" eb="31">
      <t>ゴウケイ</t>
    </rPh>
    <phoneticPr fontId="3"/>
  </si>
  <si>
    <t>２．設備用途区分毎のエネルギー消費量の算出</t>
    <rPh sb="2" eb="4">
      <t>セツビ</t>
    </rPh>
    <phoneticPr fontId="3"/>
  </si>
  <si>
    <t>設備用途区分（空調、換気、照明、給湯、昇降機、その他）別に集計し、エネルギー消費量を求める</t>
    <rPh sb="0" eb="2">
      <t>セツビ</t>
    </rPh>
    <rPh sb="2" eb="4">
      <t>ヨウト</t>
    </rPh>
    <rPh sb="4" eb="6">
      <t>クブン</t>
    </rPh>
    <rPh sb="7" eb="9">
      <t>クウチョウ</t>
    </rPh>
    <rPh sb="10" eb="12">
      <t>カンキ</t>
    </rPh>
    <rPh sb="13" eb="15">
      <t>ショウメイ</t>
    </rPh>
    <rPh sb="16" eb="18">
      <t>キュウトウ</t>
    </rPh>
    <rPh sb="19" eb="22">
      <t>ショウコウキ</t>
    </rPh>
    <rPh sb="25" eb="26">
      <t>タ</t>
    </rPh>
    <rPh sb="27" eb="28">
      <t>ベツ</t>
    </rPh>
    <rPh sb="29" eb="31">
      <t>シュウケイ</t>
    </rPh>
    <rPh sb="38" eb="41">
      <t>ショウヒリョウ</t>
    </rPh>
    <rPh sb="42" eb="43">
      <t>モト</t>
    </rPh>
    <phoneticPr fontId="3"/>
  </si>
  <si>
    <t>エネルギー消費量（MJ/年）</t>
    <rPh sb="5" eb="8">
      <t>ショウヒリョウ</t>
    </rPh>
    <rPh sb="12" eb="13">
      <t>ネン</t>
    </rPh>
    <phoneticPr fontId="3"/>
  </si>
  <si>
    <t>比率（％）</t>
    <rPh sb="0" eb="2">
      <t>ヒリツ</t>
    </rPh>
    <phoneticPr fontId="3"/>
  </si>
  <si>
    <t>備考</t>
    <rPh sb="0" eb="2">
      <t>ビコウ</t>
    </rPh>
    <phoneticPr fontId="3"/>
  </si>
  <si>
    <t>計算書Ｐ○ ※(イ)</t>
    <phoneticPr fontId="3"/>
  </si>
  <si>
    <t>←別途、計算書を添付すること</t>
    <rPh sb="1" eb="3">
      <t>ベット</t>
    </rPh>
    <rPh sb="4" eb="6">
      <t>ケイサン</t>
    </rPh>
    <rPh sb="6" eb="7">
      <t>ショ</t>
    </rPh>
    <rPh sb="8" eb="10">
      <t>テンプ</t>
    </rPh>
    <phoneticPr fontId="3"/>
  </si>
  <si>
    <t>計算書Ｐ○ ※(ロ)</t>
    <phoneticPr fontId="3"/>
  </si>
  <si>
    <t>　 また計算書のページ番号とその計算結果の記号備考欄に記入する</t>
    <rPh sb="4" eb="7">
      <t>ケイサンショ</t>
    </rPh>
    <rPh sb="11" eb="13">
      <t>バンゴウ</t>
    </rPh>
    <rPh sb="16" eb="18">
      <t>ケイサン</t>
    </rPh>
    <rPh sb="18" eb="20">
      <t>ケッカ</t>
    </rPh>
    <rPh sb="21" eb="23">
      <t>キゴウ</t>
    </rPh>
    <rPh sb="23" eb="25">
      <t>ビコウ</t>
    </rPh>
    <rPh sb="25" eb="26">
      <t>ラン</t>
    </rPh>
    <rPh sb="27" eb="29">
      <t>キニュウ</t>
    </rPh>
    <phoneticPr fontId="3"/>
  </si>
  <si>
    <t>計算書Ｐ○ ※(ハ)</t>
    <phoneticPr fontId="3"/>
  </si>
  <si>
    <t>計算書Ｐ○ ※(ニ)</t>
    <phoneticPr fontId="3"/>
  </si>
  <si>
    <t>その他（冷設）</t>
    <rPh sb="2" eb="3">
      <t>タ</t>
    </rPh>
    <rPh sb="4" eb="5">
      <t>レイ</t>
    </rPh>
    <rPh sb="5" eb="6">
      <t>セツ</t>
    </rPh>
    <phoneticPr fontId="3"/>
  </si>
  <si>
    <t>計算書Ｐ○ ※(ホ)</t>
    <phoneticPr fontId="3"/>
  </si>
  <si>
    <t>←設備用途区分のエネルギー消費量の算出　合計と上記、3年間の平均とはイコールになること</t>
    <rPh sb="1" eb="3">
      <t>セツビ</t>
    </rPh>
    <rPh sb="3" eb="5">
      <t>ヨウト</t>
    </rPh>
    <rPh sb="5" eb="7">
      <t>クブン</t>
    </rPh>
    <rPh sb="13" eb="16">
      <t>ショウヒリョウ</t>
    </rPh>
    <rPh sb="17" eb="19">
      <t>サンシュツ</t>
    </rPh>
    <rPh sb="20" eb="22">
      <t>ゴウケイ</t>
    </rPh>
    <rPh sb="23" eb="25">
      <t>ジョウキ</t>
    </rPh>
    <phoneticPr fontId="3"/>
  </si>
  <si>
    <t>３．省エネルギー量の算出</t>
  </si>
  <si>
    <t>No.</t>
    <phoneticPr fontId="3"/>
  </si>
  <si>
    <t>省エネルギー手法</t>
    <rPh sb="0" eb="1">
      <t>ショウ</t>
    </rPh>
    <rPh sb="6" eb="8">
      <t>シュホウ</t>
    </rPh>
    <phoneticPr fontId="3"/>
  </si>
  <si>
    <r>
      <t xml:space="preserve">備考
</t>
    </r>
    <r>
      <rPr>
        <sz val="9"/>
        <rFont val="ＭＳ Ｐ明朝"/>
        <family val="1"/>
        <charset val="128"/>
      </rPr>
      <t>（計算書参照ページ）</t>
    </r>
    <rPh sb="0" eb="2">
      <t>ビコウ</t>
    </rPh>
    <rPh sb="4" eb="7">
      <t>ケイサンショ</t>
    </rPh>
    <rPh sb="7" eb="9">
      <t>サンショウ</t>
    </rPh>
    <phoneticPr fontId="3"/>
  </si>
  <si>
    <t>①</t>
    <phoneticPr fontId="3"/>
  </si>
  <si>
    <t>ｌｏｗ-E複層ガラス</t>
  </si>
  <si>
    <t>②</t>
    <phoneticPr fontId="3"/>
  </si>
  <si>
    <t>クラウド化</t>
  </si>
  <si>
    <t>③</t>
    <phoneticPr fontId="3"/>
  </si>
  <si>
    <t>地中熱利用高効率ポンプチラー</t>
  </si>
  <si>
    <t>④</t>
    <phoneticPr fontId="3"/>
  </si>
  <si>
    <t>タスク・アンビエント空調</t>
  </si>
  <si>
    <t>⑤</t>
    <phoneticPr fontId="3"/>
  </si>
  <si>
    <t>最適自然換気</t>
  </si>
  <si>
    <t>⑥</t>
    <phoneticPr fontId="3"/>
  </si>
  <si>
    <t>⑦</t>
    <phoneticPr fontId="3"/>
  </si>
  <si>
    <t>⑧</t>
    <phoneticPr fontId="3"/>
  </si>
  <si>
    <t>⑨</t>
    <phoneticPr fontId="3"/>
  </si>
  <si>
    <t>⑩</t>
    <phoneticPr fontId="3"/>
  </si>
  <si>
    <t>省エネ手法</t>
    <rPh sb="0" eb="1">
      <t>ショウ</t>
    </rPh>
    <rPh sb="3" eb="5">
      <t>シュホウ</t>
    </rPh>
    <phoneticPr fontId="3"/>
  </si>
  <si>
    <t>導入前エネルギー消費量（MJ/年）（Ａ）</t>
    <rPh sb="0" eb="2">
      <t>ドウニュウ</t>
    </rPh>
    <rPh sb="2" eb="3">
      <t>マエ</t>
    </rPh>
    <phoneticPr fontId="3"/>
  </si>
  <si>
    <t>削減量</t>
    <rPh sb="0" eb="2">
      <t>サクゲン</t>
    </rPh>
    <rPh sb="2" eb="3">
      <t>リョウ</t>
    </rPh>
    <phoneticPr fontId="3"/>
  </si>
  <si>
    <t>⑤</t>
  </si>
  <si>
    <t>昇　降　機</t>
    <rPh sb="0" eb="1">
      <t>ノボル</t>
    </rPh>
    <rPh sb="2" eb="3">
      <t>タカシ</t>
    </rPh>
    <rPh sb="4" eb="5">
      <t>キ</t>
    </rPh>
    <phoneticPr fontId="3"/>
  </si>
  <si>
    <t>-</t>
    <phoneticPr fontId="3"/>
  </si>
  <si>
    <t>-</t>
    <phoneticPr fontId="3"/>
  </si>
  <si>
    <t>-</t>
    <phoneticPr fontId="3"/>
  </si>
  <si>
    <t>3.省エネシステム・高性能機器</t>
    <phoneticPr fontId="3"/>
  </si>
  <si>
    <t>建物全体のエネルギー消費量　実績値</t>
    <rPh sb="0" eb="2">
      <t>タテモノ</t>
    </rPh>
    <rPh sb="2" eb="4">
      <t>ゼンタイ</t>
    </rPh>
    <rPh sb="10" eb="13">
      <t>ショウヒリョウ</t>
    </rPh>
    <rPh sb="14" eb="17">
      <t>ジッセキチ</t>
    </rPh>
    <phoneticPr fontId="3"/>
  </si>
  <si>
    <t>月</t>
    <rPh sb="0" eb="1">
      <t>ツキ</t>
    </rPh>
    <phoneticPr fontId="3"/>
  </si>
  <si>
    <t>電力（一般）
kWh</t>
    <rPh sb="0" eb="2">
      <t>デンリョク</t>
    </rPh>
    <rPh sb="3" eb="5">
      <t>イッパン</t>
    </rPh>
    <phoneticPr fontId="3"/>
  </si>
  <si>
    <t>電力（昼間）
kWh</t>
    <rPh sb="0" eb="2">
      <t>デンリョク</t>
    </rPh>
    <rPh sb="3" eb="5">
      <t>ヒルマ</t>
    </rPh>
    <phoneticPr fontId="3"/>
  </si>
  <si>
    <t>電力（夜間）
kWh</t>
    <rPh sb="0" eb="2">
      <t>デンリョク</t>
    </rPh>
    <rPh sb="3" eb="5">
      <t>ヤカン</t>
    </rPh>
    <phoneticPr fontId="3"/>
  </si>
  <si>
    <r>
      <t>ガス（種別）
m</t>
    </r>
    <r>
      <rPr>
        <vertAlign val="superscript"/>
        <sz val="10"/>
        <rFont val="ＭＳ Ｐ明朝"/>
        <family val="1"/>
        <charset val="128"/>
      </rPr>
      <t>3</t>
    </r>
    <rPh sb="3" eb="5">
      <t>シュベツ</t>
    </rPh>
    <phoneticPr fontId="3"/>
  </si>
  <si>
    <t>油（種別）
Ｌ</t>
    <rPh sb="0" eb="1">
      <t>アブラ</t>
    </rPh>
    <rPh sb="2" eb="4">
      <t>シュベツ</t>
    </rPh>
    <phoneticPr fontId="3"/>
  </si>
  <si>
    <t>←既築で申請する場合は、全事業者必須</t>
    <rPh sb="1" eb="2">
      <t>スデ</t>
    </rPh>
    <rPh sb="2" eb="3">
      <t>チク</t>
    </rPh>
    <rPh sb="4" eb="6">
      <t>シンセイ</t>
    </rPh>
    <rPh sb="8" eb="10">
      <t>バアイ</t>
    </rPh>
    <rPh sb="12" eb="13">
      <t>ゼン</t>
    </rPh>
    <rPh sb="13" eb="14">
      <t>ジ</t>
    </rPh>
    <rPh sb="14" eb="16">
      <t>ギョウシャ</t>
    </rPh>
    <rPh sb="16" eb="18">
      <t>ヒッス</t>
    </rPh>
    <phoneticPr fontId="3"/>
  </si>
  <si>
    <t>計</t>
    <rPh sb="0" eb="1">
      <t>ケイ</t>
    </rPh>
    <phoneticPr fontId="3"/>
  </si>
  <si>
    <t>原単位</t>
    <rPh sb="0" eb="3">
      <t>ゲンタンイ</t>
    </rPh>
    <phoneticPr fontId="3"/>
  </si>
  <si>
    <t>換算単位</t>
    <rPh sb="0" eb="2">
      <t>カンザン</t>
    </rPh>
    <rPh sb="2" eb="4">
      <t>タンイ</t>
    </rPh>
    <phoneticPr fontId="3"/>
  </si>
  <si>
    <t>MJ/kWh</t>
    <phoneticPr fontId="3"/>
  </si>
  <si>
    <t>一次エネルギー量
MＪ／年</t>
    <rPh sb="0" eb="2">
      <t>イチジ</t>
    </rPh>
    <rPh sb="7" eb="8">
      <t>リョウ</t>
    </rPh>
    <rPh sb="12" eb="13">
      <t>ネン</t>
    </rPh>
    <phoneticPr fontId="3"/>
  </si>
  <si>
    <t>一次エネルギー合計値　MＪ／年</t>
    <rPh sb="0" eb="2">
      <t>イチジ</t>
    </rPh>
    <rPh sb="7" eb="10">
      <t>ゴウケイチ</t>
    </rPh>
    <rPh sb="14" eb="15">
      <t>ネン</t>
    </rPh>
    <phoneticPr fontId="3"/>
  </si>
  <si>
    <t>※創ｴﾈﾙｷﾞｰとは、自然ｴﾈﾙｷﾞｰを利用した発電とする。</t>
    <rPh sb="1" eb="2">
      <t>キズ</t>
    </rPh>
    <rPh sb="10" eb="12">
      <t>シゼン</t>
    </rPh>
    <rPh sb="12" eb="18">
      <t>エネルギーヲ</t>
    </rPh>
    <rPh sb="18" eb="22">
      <t>リヨウシタ</t>
    </rPh>
    <rPh sb="22" eb="25">
      <t>ハツデント</t>
    </rPh>
    <rPh sb="25" eb="27">
      <t>スル</t>
    </rPh>
    <phoneticPr fontId="3"/>
  </si>
  <si>
    <t>←導入前に昼間と夜間の電力原単位を用いる場合、導入後も、昼間と夜間の原単位を用いること。導入後の効果を昼間、夜間に区分できない場合は、全電力を一般値（9.76MJ/kWh）を用いること。</t>
    <rPh sb="1" eb="4">
      <t>ドウニュウマエ</t>
    </rPh>
    <rPh sb="5" eb="7">
      <t>チュウカン</t>
    </rPh>
    <rPh sb="8" eb="10">
      <t>ヤカン</t>
    </rPh>
    <rPh sb="11" eb="13">
      <t>デンリョク</t>
    </rPh>
    <rPh sb="13" eb="16">
      <t>ゲンタンイ</t>
    </rPh>
    <rPh sb="17" eb="18">
      <t>モチ</t>
    </rPh>
    <rPh sb="20" eb="22">
      <t>バアイ</t>
    </rPh>
    <rPh sb="23" eb="26">
      <t>ドウニュウゴ</t>
    </rPh>
    <rPh sb="28" eb="30">
      <t>ヒルマ</t>
    </rPh>
    <rPh sb="31" eb="33">
      <t>ヤカン</t>
    </rPh>
    <rPh sb="34" eb="37">
      <t>ゲンタンイ</t>
    </rPh>
    <rPh sb="38" eb="39">
      <t>モチ</t>
    </rPh>
    <rPh sb="44" eb="47">
      <t>ドウニュウゴ</t>
    </rPh>
    <rPh sb="48" eb="50">
      <t>コウカ</t>
    </rPh>
    <rPh sb="51" eb="53">
      <t>ヒルマ</t>
    </rPh>
    <rPh sb="54" eb="56">
      <t>ヤカン</t>
    </rPh>
    <rPh sb="57" eb="59">
      <t>クブン</t>
    </rPh>
    <rPh sb="63" eb="65">
      <t>バアイ</t>
    </rPh>
    <rPh sb="67" eb="68">
      <t>ゼン</t>
    </rPh>
    <rPh sb="68" eb="70">
      <t>デンリョク</t>
    </rPh>
    <rPh sb="71" eb="73">
      <t>イッパン</t>
    </rPh>
    <rPh sb="73" eb="74">
      <t>チ</t>
    </rPh>
    <rPh sb="87" eb="88">
      <t>モチ</t>
    </rPh>
    <phoneticPr fontId="3"/>
  </si>
  <si>
    <t>システム導入前
年間エネルギー消費量
ＭＪ/年　（Ａ）</t>
    <rPh sb="15" eb="17">
      <t>ショウヒ</t>
    </rPh>
    <rPh sb="22" eb="23">
      <t>ネン</t>
    </rPh>
    <phoneticPr fontId="3"/>
  </si>
  <si>
    <t>　システム導入後
年間エネルギー消費量
ＭＪ/年　（Ｂ）　</t>
    <rPh sb="7" eb="8">
      <t>ゴ</t>
    </rPh>
    <rPh sb="16" eb="18">
      <t>ショウヒ</t>
    </rPh>
    <rPh sb="23" eb="24">
      <t>ネン</t>
    </rPh>
    <phoneticPr fontId="3"/>
  </si>
  <si>
    <t>-</t>
    <phoneticPr fontId="3"/>
  </si>
  <si>
    <t>-</t>
    <phoneticPr fontId="3"/>
  </si>
  <si>
    <t>-</t>
    <phoneticPr fontId="3"/>
  </si>
  <si>
    <t>（Ｆ）＝（　Ｂ　－　Ｄ　）</t>
    <phoneticPr fontId="3"/>
  </si>
  <si>
    <t>　（Ｇ）＝（　Ｅ　－　Ｆ　）</t>
    <phoneticPr fontId="3"/>
  </si>
  <si>
    <t>( Ｇ　/　Ｅ ) ×100</t>
    <phoneticPr fontId="3"/>
  </si>
  <si>
    <t xml:space="preserve">― </t>
    <phoneticPr fontId="3"/>
  </si>
  <si>
    <t xml:space="preserve">― </t>
    <phoneticPr fontId="3"/>
  </si>
  <si>
    <t>―</t>
    <phoneticPr fontId="3"/>
  </si>
  <si>
    <t>削減率</t>
    <rPh sb="0" eb="2">
      <t>サクゲン</t>
    </rPh>
    <rPh sb="2" eb="3">
      <t>リツ</t>
    </rPh>
    <phoneticPr fontId="3"/>
  </si>
  <si>
    <t>％</t>
    <phoneticPr fontId="3"/>
  </si>
  <si>
    <t>銀座×-○-○　</t>
    <phoneticPr fontId="3"/>
  </si>
  <si>
    <t>ＴＥＬ</t>
    <phoneticPr fontId="3"/>
  </si>
  <si>
    <t>000-000-00000</t>
    <phoneticPr fontId="3"/>
  </si>
  <si>
    <t>環境○○　　</t>
    <rPh sb="0" eb="2">
      <t>カンキョウ</t>
    </rPh>
    <phoneticPr fontId="3"/>
  </si>
  <si>
    <t>Ｈ25</t>
    <phoneticPr fontId="3"/>
  </si>
  <si>
    <t>Ｈ26</t>
    <phoneticPr fontId="3"/>
  </si>
  <si>
    <t>（</t>
    <phoneticPr fontId="3"/>
  </si>
  <si>
    <t>）</t>
    <phoneticPr fontId="3"/>
  </si>
  <si>
    <t>⑪</t>
    <phoneticPr fontId="3"/>
  </si>
  <si>
    <t>⑬</t>
    <phoneticPr fontId="3"/>
  </si>
  <si>
    <t>⑭</t>
    <phoneticPr fontId="3"/>
  </si>
  <si>
    <t>⑮</t>
    <phoneticPr fontId="3"/>
  </si>
  <si>
    <t>⑯</t>
    <phoneticPr fontId="3"/>
  </si>
  <si>
    <t>備考（計算書参照ページ）</t>
    <rPh sb="0" eb="2">
      <t>ビコウ</t>
    </rPh>
    <phoneticPr fontId="3"/>
  </si>
  <si>
    <t>計算書Ｐ○ ※①</t>
    <phoneticPr fontId="3"/>
  </si>
  <si>
    <t>計算書Ｐ○ ※②</t>
    <phoneticPr fontId="3"/>
  </si>
  <si>
    <t>計算書Ｐ○ ※③</t>
    <phoneticPr fontId="3"/>
  </si>
  <si>
    <t>計算書Ｐ○ ※④</t>
    <phoneticPr fontId="3"/>
  </si>
  <si>
    <t>計算書Ｐ○ ※⑤</t>
    <phoneticPr fontId="3"/>
  </si>
  <si>
    <t>計算書Ｐ○ ※⑥</t>
    <phoneticPr fontId="3"/>
  </si>
  <si>
    <t>（Ｅ）＝（　Ａ　-　Ｃ　）</t>
    <phoneticPr fontId="3"/>
  </si>
  <si>
    <t>導入前標準年間エネルギー消費量　ＭＪ/年</t>
    <rPh sb="3" eb="5">
      <t>ヒョウジュン</t>
    </rPh>
    <rPh sb="5" eb="7">
      <t>ネンカン</t>
    </rPh>
    <phoneticPr fontId="3"/>
  </si>
  <si>
    <t>導入後年間エネルギー消費量　ＭＪ/年</t>
    <rPh sb="2" eb="3">
      <t>ゴ</t>
    </rPh>
    <rPh sb="3" eb="5">
      <t>ネンカン</t>
    </rPh>
    <phoneticPr fontId="3"/>
  </si>
  <si>
    <t>導入前年間エネルギー消費量　ＭＪ/年</t>
    <rPh sb="3" eb="5">
      <t>ネンカン</t>
    </rPh>
    <phoneticPr fontId="3"/>
  </si>
  <si>
    <t>ＺＥＢ化推進</t>
    <rPh sb="3" eb="4">
      <t>カ</t>
    </rPh>
    <rPh sb="4" eb="6">
      <t>スイシン</t>
    </rPh>
    <phoneticPr fontId="3"/>
  </si>
  <si>
    <t>①熱源台数制御　　②冷却水ポンプ変流量制御　③冷温水二次ポンプ流量制御</t>
    <rPh sb="1" eb="3">
      <t>ネツゲン</t>
    </rPh>
    <rPh sb="3" eb="5">
      <t>ダイスウ</t>
    </rPh>
    <rPh sb="5" eb="7">
      <t>セイギョ</t>
    </rPh>
    <rPh sb="10" eb="12">
      <t>レイキャク</t>
    </rPh>
    <rPh sb="12" eb="13">
      <t>スイ</t>
    </rPh>
    <rPh sb="16" eb="17">
      <t>ヘン</t>
    </rPh>
    <rPh sb="17" eb="19">
      <t>リュウリョウ</t>
    </rPh>
    <rPh sb="19" eb="21">
      <t>セイギョ</t>
    </rPh>
    <rPh sb="23" eb="26">
      <t>レイオンスイ</t>
    </rPh>
    <rPh sb="26" eb="27">
      <t>２</t>
    </rPh>
    <rPh sb="27" eb="28">
      <t>ジ</t>
    </rPh>
    <rPh sb="31" eb="33">
      <t>リュウリョウ</t>
    </rPh>
    <rPh sb="33" eb="35">
      <t>セイギョ</t>
    </rPh>
    <phoneticPr fontId="3"/>
  </si>
  <si>
    <t>熱源台数制御　　</t>
    <phoneticPr fontId="3"/>
  </si>
  <si>
    <t>冷却水ポンプ変流量制御</t>
    <phoneticPr fontId="3"/>
  </si>
  <si>
    <t>冷温水二次ポンプ流量制御</t>
    <phoneticPr fontId="3"/>
  </si>
  <si>
    <t>空調機変風量制御　</t>
    <phoneticPr fontId="3"/>
  </si>
  <si>
    <t>照明センサーによる照明制御</t>
    <phoneticPr fontId="3"/>
  </si>
  <si>
    <t>⑰</t>
    <phoneticPr fontId="3"/>
  </si>
  <si>
    <t>-</t>
    <phoneticPr fontId="3"/>
  </si>
  <si>
    <t>１．省エネルギー計算書</t>
    <rPh sb="2" eb="3">
      <t>ショウ</t>
    </rPh>
    <rPh sb="8" eb="10">
      <t>ケイサン</t>
    </rPh>
    <rPh sb="10" eb="11">
      <t>カ</t>
    </rPh>
    <phoneticPr fontId="3"/>
  </si>
  <si>
    <t>用途区分別の削減率</t>
    <rPh sb="0" eb="2">
      <t>ヨウト</t>
    </rPh>
    <rPh sb="2" eb="4">
      <t>クブン</t>
    </rPh>
    <rPh sb="4" eb="5">
      <t>ベツ</t>
    </rPh>
    <rPh sb="6" eb="8">
      <t>サクゲン</t>
    </rPh>
    <rPh sb="8" eb="9">
      <t>リツ</t>
    </rPh>
    <phoneticPr fontId="3"/>
  </si>
  <si>
    <t>３．ＢＥＭＳ効果後の省エネルギー計算書</t>
    <rPh sb="6" eb="8">
      <t>コウカ</t>
    </rPh>
    <rPh sb="8" eb="9">
      <t>ゴ</t>
    </rPh>
    <rPh sb="10" eb="11">
      <t>ショウ</t>
    </rPh>
    <rPh sb="16" eb="18">
      <t>ケイサン</t>
    </rPh>
    <rPh sb="18" eb="19">
      <t>カ</t>
    </rPh>
    <phoneticPr fontId="3"/>
  </si>
  <si>
    <t>創エネ出力</t>
    <rPh sb="0" eb="1">
      <t>ソウ</t>
    </rPh>
    <rPh sb="3" eb="4">
      <t>デ</t>
    </rPh>
    <rPh sb="4" eb="5">
      <t>リキ</t>
    </rPh>
    <phoneticPr fontId="3"/>
  </si>
  <si>
    <t>削減量 （MJ/年）</t>
    <rPh sb="0" eb="2">
      <t>サクゲン</t>
    </rPh>
    <rPh sb="2" eb="3">
      <t>リョウ</t>
    </rPh>
    <rPh sb="8" eb="9">
      <t>ネン</t>
    </rPh>
    <phoneticPr fontId="3"/>
  </si>
  <si>
    <t>平成22年</t>
    <rPh sb="0" eb="2">
      <t>ヘイセイ</t>
    </rPh>
    <rPh sb="4" eb="5">
      <t>ネン</t>
    </rPh>
    <phoneticPr fontId="3"/>
  </si>
  <si>
    <t>平成23年</t>
    <rPh sb="0" eb="2">
      <t>ヘイセイ</t>
    </rPh>
    <rPh sb="4" eb="5">
      <t>ネン</t>
    </rPh>
    <phoneticPr fontId="3"/>
  </si>
  <si>
    <t>※創エネルギー
kWh(売電分)</t>
    <rPh sb="1" eb="2">
      <t>ソウ</t>
    </rPh>
    <rPh sb="12" eb="14">
      <t>バイデン</t>
    </rPh>
    <rPh sb="14" eb="15">
      <t>ブン</t>
    </rPh>
    <phoneticPr fontId="3"/>
  </si>
  <si>
    <t>MJ/kWh</t>
    <phoneticPr fontId="3"/>
  </si>
  <si>
    <r>
      <t>※</t>
    </r>
    <r>
      <rPr>
        <sz val="9"/>
        <rFont val="ＭＳ Ｐ明朝"/>
        <family val="1"/>
        <charset val="128"/>
      </rPr>
      <t>一次エネルギー合計値に、売電の値を含めないこと、</t>
    </r>
    <rPh sb="1" eb="3">
      <t>イチジ</t>
    </rPh>
    <rPh sb="8" eb="11">
      <t>ゴウケイチ</t>
    </rPh>
    <rPh sb="13" eb="15">
      <t>バイデン</t>
    </rPh>
    <rPh sb="16" eb="17">
      <t>アタイ</t>
    </rPh>
    <rPh sb="18" eb="19">
      <t>フク</t>
    </rPh>
    <phoneticPr fontId="3"/>
  </si>
  <si>
    <t>MJ/kWh</t>
    <phoneticPr fontId="3"/>
  </si>
  <si>
    <t>表５ 事務所より</t>
    <phoneticPr fontId="3"/>
  </si>
  <si>
    <t>導入後エネルギー消費量（MJ/年）　（Ｂ）
（Ｂ）＝（Ａ）-削減量</t>
    <rPh sb="0" eb="2">
      <t>ドウニュウ</t>
    </rPh>
    <rPh sb="2" eb="3">
      <t>ゴ</t>
    </rPh>
    <rPh sb="30" eb="32">
      <t>サクゲン</t>
    </rPh>
    <rPh sb="32" eb="33">
      <t>リョウ</t>
    </rPh>
    <phoneticPr fontId="3"/>
  </si>
  <si>
    <t>ＢＥＭＳ効果による用途区分</t>
    <rPh sb="4" eb="6">
      <t>コウカ</t>
    </rPh>
    <rPh sb="9" eb="11">
      <t>ヨウト</t>
    </rPh>
    <rPh sb="11" eb="13">
      <t>クブン</t>
    </rPh>
    <phoneticPr fontId="3"/>
  </si>
  <si>
    <t>ＣＥＣの計算資料より</t>
    <rPh sb="4" eb="6">
      <t>ケイサン</t>
    </rPh>
    <rPh sb="6" eb="8">
      <t>シリョウ</t>
    </rPh>
    <phoneticPr fontId="3"/>
  </si>
  <si>
    <t>MJ/kWh</t>
    <phoneticPr fontId="3"/>
  </si>
  <si>
    <r>
      <t>※創エネルギー
kWh</t>
    </r>
    <r>
      <rPr>
        <sz val="6"/>
        <color theme="1"/>
        <rFont val="ＭＳ Ｐ明朝"/>
        <family val="1"/>
        <charset val="128"/>
      </rPr>
      <t>(自己消費分)</t>
    </r>
    <rPh sb="1" eb="2">
      <t>ソウ</t>
    </rPh>
    <rPh sb="12" eb="14">
      <t>ジコ</t>
    </rPh>
    <rPh sb="14" eb="16">
      <t>ショウヒ</t>
    </rPh>
    <rPh sb="16" eb="17">
      <t>ブン</t>
    </rPh>
    <phoneticPr fontId="3"/>
  </si>
  <si>
    <t>ｋW</t>
  </si>
  <si>
    <t>ｋW</t>
    <phoneticPr fontId="3"/>
  </si>
  <si>
    <t>ｋW</t>
    <phoneticPr fontId="3"/>
  </si>
  <si>
    <t>事業全体（初年度+複数年度）</t>
    <rPh sb="5" eb="6">
      <t>ショ</t>
    </rPh>
    <rPh sb="9" eb="11">
      <t>フクスウ</t>
    </rPh>
    <rPh sb="11" eb="12">
      <t>ネン</t>
    </rPh>
    <rPh sb="12" eb="13">
      <t>ド</t>
    </rPh>
    <phoneticPr fontId="3"/>
  </si>
  <si>
    <t>事業全体（初年度+複数年度+中期計画）</t>
    <rPh sb="5" eb="6">
      <t>ショ</t>
    </rPh>
    <rPh sb="14" eb="16">
      <t>チュウキ</t>
    </rPh>
    <rPh sb="16" eb="18">
      <t>ケイカク</t>
    </rPh>
    <phoneticPr fontId="3"/>
  </si>
  <si>
    <t>をとなる冷凍機の演算に基づき自動調整を</t>
    <phoneticPr fontId="3"/>
  </si>
  <si>
    <t>Ｈ27</t>
    <phoneticPr fontId="3"/>
  </si>
  <si>
    <t>申請区分:</t>
    <rPh sb="0" eb="2">
      <t>シンセイ</t>
    </rPh>
    <rPh sb="2" eb="4">
      <t>クブン</t>
    </rPh>
    <phoneticPr fontId="3"/>
  </si>
  <si>
    <t>■年間一次エネルギー削減量・削減率</t>
    <rPh sb="1" eb="3">
      <t>ネンカン</t>
    </rPh>
    <rPh sb="3" eb="5">
      <t>イチジ</t>
    </rPh>
    <rPh sb="10" eb="12">
      <t>サクゲン</t>
    </rPh>
    <rPh sb="12" eb="13">
      <t>リョウ</t>
    </rPh>
    <rPh sb="14" eb="16">
      <t>サクゲン</t>
    </rPh>
    <rPh sb="16" eb="17">
      <t>リツ</t>
    </rPh>
    <phoneticPr fontId="3"/>
  </si>
  <si>
    <t>1次エネルギー
削減量・削減率</t>
    <rPh sb="1" eb="2">
      <t>ジ</t>
    </rPh>
    <rPh sb="8" eb="10">
      <t>サクゲン</t>
    </rPh>
    <rPh sb="10" eb="11">
      <t>リョウ</t>
    </rPh>
    <rPh sb="12" eb="14">
      <t>サクゲン</t>
    </rPh>
    <rPh sb="14" eb="15">
      <t>リツ</t>
    </rPh>
    <phoneticPr fontId="3"/>
  </si>
  <si>
    <t>・エネルギー消費量は一次エネルギー換算値とする。</t>
    <rPh sb="6" eb="8">
      <t>ショウヒ</t>
    </rPh>
    <rPh sb="8" eb="9">
      <t>リョウ</t>
    </rPh>
    <rPh sb="10" eb="11">
      <t>１</t>
    </rPh>
    <rPh sb="11" eb="12">
      <t>ジ</t>
    </rPh>
    <rPh sb="17" eb="19">
      <t>カンサン</t>
    </rPh>
    <rPh sb="19" eb="20">
      <t>チ</t>
    </rPh>
    <phoneticPr fontId="3"/>
  </si>
  <si>
    <t>・既築の場合、ＣＥＣ値は記入しなくてもよい(新築時のＣＥＣ値がある場合には記入のこと)。</t>
    <rPh sb="1" eb="2">
      <t>キ</t>
    </rPh>
    <rPh sb="2" eb="3">
      <t>チク</t>
    </rPh>
    <rPh sb="4" eb="6">
      <t>バアイ</t>
    </rPh>
    <rPh sb="10" eb="11">
      <t>アタイ</t>
    </rPh>
    <rPh sb="12" eb="14">
      <t>キニュウ</t>
    </rPh>
    <rPh sb="22" eb="24">
      <t>シンチク</t>
    </rPh>
    <rPh sb="24" eb="25">
      <t>ジ</t>
    </rPh>
    <rPh sb="29" eb="30">
      <t>アタイ</t>
    </rPh>
    <rPh sb="33" eb="35">
      <t>バアイ</t>
    </rPh>
    <rPh sb="37" eb="39">
      <t>キニュウ</t>
    </rPh>
    <phoneticPr fontId="3"/>
  </si>
  <si>
    <t>・既築の場合、過去３年間の実績一覧表（月別・エネルギー種類別）を添付すること。</t>
    <rPh sb="1" eb="2">
      <t>キ</t>
    </rPh>
    <rPh sb="2" eb="3">
      <t>チク</t>
    </rPh>
    <rPh sb="4" eb="6">
      <t>バアイ</t>
    </rPh>
    <rPh sb="7" eb="9">
      <t>カコ</t>
    </rPh>
    <rPh sb="10" eb="11">
      <t>ネン</t>
    </rPh>
    <rPh sb="11" eb="12">
      <t>カン</t>
    </rPh>
    <rPh sb="13" eb="15">
      <t>ジッセキ</t>
    </rPh>
    <rPh sb="15" eb="17">
      <t>イチラン</t>
    </rPh>
    <rPh sb="17" eb="18">
      <t>ヒョウ</t>
    </rPh>
    <rPh sb="19" eb="20">
      <t>ツキ</t>
    </rPh>
    <rPh sb="20" eb="21">
      <t>ベツ</t>
    </rPh>
    <rPh sb="27" eb="29">
      <t>シュルイ</t>
    </rPh>
    <rPh sb="29" eb="30">
      <t>ベツ</t>
    </rPh>
    <rPh sb="32" eb="34">
      <t>テンプ</t>
    </rPh>
    <phoneticPr fontId="3"/>
  </si>
  <si>
    <t>・計算根拠を添付すること。</t>
    <rPh sb="1" eb="3">
      <t>ケイサン</t>
    </rPh>
    <rPh sb="3" eb="5">
      <t>コンキョ</t>
    </rPh>
    <rPh sb="6" eb="8">
      <t>テンプ</t>
    </rPh>
    <phoneticPr fontId="3"/>
  </si>
  <si>
    <t>（注）</t>
    <rPh sb="1" eb="2">
      <t>チュウ</t>
    </rPh>
    <phoneticPr fontId="3"/>
  </si>
  <si>
    <t>※1
創エネルギー</t>
    <phoneticPr fontId="3"/>
  </si>
  <si>
    <t>※1　創ｴﾈﾙｷﾞｰとは、自然ｴﾈﾙｷﾞｰを利用した発電とする。</t>
    <phoneticPr fontId="3"/>
  </si>
  <si>
    <t>(注)</t>
    <rPh sb="1" eb="2">
      <t>チュウ</t>
    </rPh>
    <phoneticPr fontId="3"/>
  </si>
  <si>
    <t>※２　創ｴﾈﾙｷﾞｰとは、自然ｴﾈﾙｷﾞｰを利用した発電とする。</t>
    <phoneticPr fontId="3"/>
  </si>
  <si>
    <t>）</t>
    <phoneticPr fontId="3"/>
  </si>
  <si>
    <t>ｋW</t>
    <phoneticPr fontId="3"/>
  </si>
  <si>
    <t>ｋW</t>
    <phoneticPr fontId="3"/>
  </si>
  <si>
    <t>システム導入前　
標準年間エネルギー消費量
ＭＪ/年　（Ａ）</t>
    <rPh sb="6" eb="7">
      <t>マエ</t>
    </rPh>
    <phoneticPr fontId="3"/>
  </si>
  <si>
    <t>合　計</t>
    <phoneticPr fontId="3"/>
  </si>
  <si>
    <t>また、ターボ冷凍機3台によって、建物全体の空調を行っており、電力エネルギーの消費量・・・・</t>
    <rPh sb="6" eb="9">
      <t>レイトウキ</t>
    </rPh>
    <rPh sb="10" eb="11">
      <t>ダイ</t>
    </rPh>
    <rPh sb="16" eb="18">
      <t>タテモノ</t>
    </rPh>
    <rPh sb="18" eb="20">
      <t>ゼンタイ</t>
    </rPh>
    <rPh sb="21" eb="23">
      <t>クウチョウ</t>
    </rPh>
    <rPh sb="24" eb="25">
      <t>オコナ</t>
    </rPh>
    <rPh sb="30" eb="32">
      <t>デンリョク</t>
    </rPh>
    <rPh sb="38" eb="41">
      <t>ショウヒリョウ</t>
    </rPh>
    <phoneticPr fontId="3"/>
  </si>
  <si>
    <t>⑤熱源機の送水温度最適化</t>
    <rPh sb="1" eb="3">
      <t>ネツゲン</t>
    </rPh>
    <rPh sb="3" eb="4">
      <t>キ</t>
    </rPh>
    <rPh sb="5" eb="7">
      <t>ソウスイ</t>
    </rPh>
    <rPh sb="7" eb="9">
      <t>オンド</t>
    </rPh>
    <rPh sb="9" eb="12">
      <t>サイテキカ</t>
    </rPh>
    <phoneticPr fontId="3"/>
  </si>
  <si>
    <t>・ＢＥＭＳ単独導入の申請の場合は、中期計画の事業内容と事業年度を記入すること。</t>
    <rPh sb="5" eb="7">
      <t>タンドク</t>
    </rPh>
    <rPh sb="7" eb="9">
      <t>ドウニュウ</t>
    </rPh>
    <rPh sb="10" eb="12">
      <t>シンセイ</t>
    </rPh>
    <rPh sb="13" eb="15">
      <t>バアイ</t>
    </rPh>
    <rPh sb="17" eb="19">
      <t>チュウキ</t>
    </rPh>
    <rPh sb="19" eb="21">
      <t>ケイカク</t>
    </rPh>
    <rPh sb="22" eb="24">
      <t>ジギョウ</t>
    </rPh>
    <rPh sb="24" eb="26">
      <t>ナイヨウ</t>
    </rPh>
    <rPh sb="27" eb="29">
      <t>ジギョウ</t>
    </rPh>
    <rPh sb="29" eb="31">
      <t>ネンド</t>
    </rPh>
    <rPh sb="32" eb="34">
      <t>キニュウ</t>
    </rPh>
    <phoneticPr fontId="3"/>
  </si>
  <si>
    <t>・新築以外の事業者は、現状での建物のエネルギー消費特性を記述してください。</t>
    <phoneticPr fontId="3"/>
  </si>
  <si>
    <t>平成25年度　住宅・ビルの革新的省エネ技術導入促進事業　（ネット・ゼロ・エネルギー・ビル実証事業）　システム提案概要①　</t>
    <rPh sb="0" eb="2">
      <t>ヘイセイ</t>
    </rPh>
    <rPh sb="4" eb="5">
      <t>ネン</t>
    </rPh>
    <rPh sb="5" eb="6">
      <t>ド</t>
    </rPh>
    <rPh sb="7" eb="9">
      <t>ジュウタク</t>
    </rPh>
    <rPh sb="13" eb="16">
      <t>カクシンテキ</t>
    </rPh>
    <rPh sb="16" eb="17">
      <t>ショウ</t>
    </rPh>
    <rPh sb="19" eb="21">
      <t>ギジュツ</t>
    </rPh>
    <rPh sb="21" eb="23">
      <t>ドウニュウ</t>
    </rPh>
    <rPh sb="23" eb="25">
      <t>ソクシン</t>
    </rPh>
    <rPh sb="24" eb="25">
      <t>ススム</t>
    </rPh>
    <rPh sb="25" eb="27">
      <t>ジギョウ</t>
    </rPh>
    <rPh sb="44" eb="46">
      <t>ジッショウ</t>
    </rPh>
    <rPh sb="46" eb="48">
      <t>ジギョウ</t>
    </rPh>
    <rPh sb="54" eb="56">
      <t>テイアン</t>
    </rPh>
    <rPh sb="56" eb="58">
      <t>ガイヨウ</t>
    </rPh>
    <phoneticPr fontId="3"/>
  </si>
  <si>
    <t>【記載例2】</t>
    <rPh sb="1" eb="3">
      <t>キサイ</t>
    </rPh>
    <rPh sb="3" eb="4">
      <t>レイ</t>
    </rPh>
    <phoneticPr fontId="3"/>
  </si>
  <si>
    <t>平成25年度　住宅・ビルの革新的省エネ技術導入促進事業　（ネット・ゼロ・エネルギー・ビル実証事業）システム提案概要②</t>
    <phoneticPr fontId="3"/>
  </si>
  <si>
    <t>Ｈ28</t>
    <phoneticPr fontId="3"/>
  </si>
  <si>
    <t>Ｈ29</t>
    <phoneticPr fontId="3"/>
  </si>
  <si>
    <t>実施年度</t>
    <rPh sb="0" eb="2">
      <t>ジッシ</t>
    </rPh>
    <rPh sb="2" eb="4">
      <t>ネンド</t>
    </rPh>
    <phoneticPr fontId="3"/>
  </si>
  <si>
    <t>③空調機変風量制御　⑤照明センサーによる照明制御　⑥デマンド制御</t>
    <rPh sb="1" eb="4">
      <t>クウチョウキ</t>
    </rPh>
    <rPh sb="4" eb="5">
      <t>ヘン</t>
    </rPh>
    <rPh sb="5" eb="7">
      <t>フウリョウ</t>
    </rPh>
    <rPh sb="7" eb="9">
      <t>セイギョ</t>
    </rPh>
    <rPh sb="11" eb="13">
      <t>ショウメイ</t>
    </rPh>
    <rPh sb="20" eb="22">
      <t>ショウメイ</t>
    </rPh>
    <rPh sb="22" eb="24">
      <t>セイギョ</t>
    </rPh>
    <rPh sb="30" eb="32">
      <t>セイギョ</t>
    </rPh>
    <phoneticPr fontId="3"/>
  </si>
  <si>
    <t>①計測電力と目標電力の差分により、設定</t>
    <phoneticPr fontId="3"/>
  </si>
  <si>
    <t>③冷凍機の運転特定データーに基づいたシ</t>
    <phoneticPr fontId="3"/>
  </si>
  <si>
    <t>⑤蓄積運転データーから最小エネルギー消費</t>
    <rPh sb="1" eb="3">
      <t>チクセキ</t>
    </rPh>
    <rPh sb="3" eb="5">
      <t>ウンテン</t>
    </rPh>
    <rPh sb="11" eb="13">
      <t>サイショウ</t>
    </rPh>
    <rPh sb="18" eb="20">
      <t>ショウヒ</t>
    </rPh>
    <phoneticPr fontId="3"/>
  </si>
  <si>
    <t>最適自然換気</t>
    <phoneticPr fontId="3"/>
  </si>
  <si>
    <t>⑱</t>
    <phoneticPr fontId="3"/>
  </si>
  <si>
    <t>⑲</t>
    <phoneticPr fontId="3"/>
  </si>
  <si>
    <t>計算書Ｐ○ ※⑬</t>
    <phoneticPr fontId="3"/>
  </si>
  <si>
    <t>計算書Ｐ○ ※⑭</t>
    <phoneticPr fontId="3"/>
  </si>
  <si>
    <t>計算書Ｐ○ ※⑮</t>
    <phoneticPr fontId="3"/>
  </si>
  <si>
    <t>計算書Ｐ○ ※⑯</t>
    <phoneticPr fontId="3"/>
  </si>
  <si>
    <t>計算書Ｐ○ ※⑰</t>
    <phoneticPr fontId="3"/>
  </si>
  <si>
    <t>合　　計</t>
    <rPh sb="0" eb="1">
      <t>ガッ</t>
    </rPh>
    <rPh sb="3" eb="4">
      <t>ケイ</t>
    </rPh>
    <phoneticPr fontId="3"/>
  </si>
  <si>
    <t>ＧＪ/年</t>
    <phoneticPr fontId="3"/>
  </si>
  <si>
    <t>④</t>
    <phoneticPr fontId="3"/>
  </si>
  <si>
    <t>4.創エネルギー</t>
    <phoneticPr fontId="3"/>
  </si>
  <si>
    <t>ＧＪ/年</t>
    <phoneticPr fontId="3"/>
  </si>
  <si>
    <t>③</t>
    <phoneticPr fontId="3"/>
  </si>
  <si>
    <t>3.省エネシステム・高性能機器</t>
    <phoneticPr fontId="3"/>
  </si>
  <si>
    <t>②</t>
    <phoneticPr fontId="3"/>
  </si>
  <si>
    <t>①</t>
    <phoneticPr fontId="3"/>
  </si>
  <si>
    <t>４.ＺＥＢ要素別一次エネルギー削減量</t>
    <phoneticPr fontId="3"/>
  </si>
  <si>
    <t xml:space="preserve"> 　　　ＧＪ/年</t>
    <phoneticPr fontId="3"/>
  </si>
  <si>
    <t>＝</t>
    <phoneticPr fontId="3"/>
  </si>
  <si>
    <t>⑤ ＧＪ/年</t>
    <phoneticPr fontId="3"/>
  </si>
  <si>
    <t>-</t>
    <phoneticPr fontId="3"/>
  </si>
  <si>
    <t>ＧＪ/年　（Ｃ）</t>
    <phoneticPr fontId="3"/>
  </si>
  <si>
    <t>ＧＪ/年　（Ｄ）</t>
    <phoneticPr fontId="3"/>
  </si>
  <si>
    <t>④ ＧＪ/年</t>
    <phoneticPr fontId="3"/>
  </si>
  <si>
    <t>③　ＧＪ/年</t>
    <phoneticPr fontId="3"/>
  </si>
  <si>
    <t>内部発熱②　</t>
    <phoneticPr fontId="3"/>
  </si>
  <si>
    <t>建築（外皮）性能①　</t>
    <phoneticPr fontId="3"/>
  </si>
  <si>
    <t>省エネシステム導入後エネルギー削減量</t>
    <phoneticPr fontId="3"/>
  </si>
  <si>
    <t>占める割合</t>
    <phoneticPr fontId="3"/>
  </si>
  <si>
    <t>空調エネルギー（負荷）に</t>
    <phoneticPr fontId="3"/>
  </si>
  <si>
    <t>空調エネルギー削減量</t>
    <phoneticPr fontId="3"/>
  </si>
  <si>
    <t>②　ＧＪ/年　</t>
    <phoneticPr fontId="3"/>
  </si>
  <si>
    <t>内部発熱のエネルギー（負荷）の</t>
    <phoneticPr fontId="3"/>
  </si>
  <si>
    <t>÷</t>
    <phoneticPr fontId="3"/>
  </si>
  <si>
    <t>)</t>
    <phoneticPr fontId="3"/>
  </si>
  <si>
    <t>―</t>
    <phoneticPr fontId="3"/>
  </si>
  <si>
    <t>①　ＧＪ/年　</t>
    <phoneticPr fontId="3"/>
  </si>
  <si>
    <t>屋内周辺空間の</t>
    <phoneticPr fontId="3"/>
  </si>
  <si>
    <t>※２　創ｴﾈﾙｷﾞｰとは、自然ｴﾈﾙｷﾞｰを利用した発電とする。</t>
    <phoneticPr fontId="3"/>
  </si>
  <si>
    <t>）　ｋW</t>
    <phoneticPr fontId="3"/>
  </si>
  <si>
    <t>（</t>
    <phoneticPr fontId="3"/>
  </si>
  <si>
    <t>ｋW</t>
    <phoneticPr fontId="3"/>
  </si>
  <si>
    <t>）</t>
    <phoneticPr fontId="3"/>
  </si>
  <si>
    <t>※2・3　創エネルギー</t>
    <phoneticPr fontId="3"/>
  </si>
  <si>
    <t>消費エネルギー削減量
ＭＪ/年　（　Ａ　-　Ｂ）</t>
    <phoneticPr fontId="3"/>
  </si>
  <si>
    <t>ＣＥＣ
計算値
（新築）</t>
    <phoneticPr fontId="3"/>
  </si>
  <si>
    <t>※1　システム導入後年間エネルギー消費量ＭＪ/年　（Ｂ）　</t>
    <phoneticPr fontId="3"/>
  </si>
  <si>
    <t>※1　システム導入後年間エネルギー消費量・ＣＥＣ値は創エネルギー量を反映していない値とする。</t>
    <phoneticPr fontId="3"/>
  </si>
  <si>
    <t>ＭＪ/年</t>
    <phoneticPr fontId="3"/>
  </si>
  <si>
    <t>ＭＪ/年</t>
    <phoneticPr fontId="3"/>
  </si>
  <si>
    <t>運転時間管理</t>
    <rPh sb="0" eb="2">
      <t>ウンテン</t>
    </rPh>
    <rPh sb="2" eb="4">
      <t>ジカン</t>
    </rPh>
    <rPh sb="4" eb="6">
      <t>カンリ</t>
    </rPh>
    <phoneticPr fontId="3"/>
  </si>
  <si>
    <t>負荷コントロール　（冷凍機最高効率運転）</t>
    <rPh sb="0" eb="2">
      <t>フカ</t>
    </rPh>
    <phoneticPr fontId="3"/>
  </si>
  <si>
    <t>チューニング　（熱源機の送水温度最適化）</t>
    <phoneticPr fontId="3"/>
  </si>
  <si>
    <t>設備間コントロール（空調/照明優先度選択制御）</t>
    <rPh sb="0" eb="2">
      <t>セツビ</t>
    </rPh>
    <rPh sb="2" eb="3">
      <t>カン</t>
    </rPh>
    <phoneticPr fontId="3"/>
  </si>
  <si>
    <t>次頁の集計表を作成の上、過去３年間の平均を
求める（創エネルギー量（自己消費分）を含む）</t>
    <rPh sb="0" eb="2">
      <t>ジページ</t>
    </rPh>
    <rPh sb="3" eb="5">
      <t>シュウケイ</t>
    </rPh>
    <rPh sb="5" eb="6">
      <t>ヒョウ</t>
    </rPh>
    <rPh sb="7" eb="9">
      <t>サクセイ</t>
    </rPh>
    <rPh sb="10" eb="11">
      <t>ウエ</t>
    </rPh>
    <rPh sb="12" eb="14">
      <t>カコ</t>
    </rPh>
    <rPh sb="15" eb="17">
      <t>ネンカン</t>
    </rPh>
    <rPh sb="18" eb="20">
      <t>ヘイキン</t>
    </rPh>
    <rPh sb="22" eb="23">
      <t>モト</t>
    </rPh>
    <rPh sb="26" eb="27">
      <t>キズ</t>
    </rPh>
    <rPh sb="32" eb="33">
      <t>リョウ</t>
    </rPh>
    <rPh sb="34" eb="36">
      <t>ジコ</t>
    </rPh>
    <rPh sb="36" eb="38">
      <t>ショウヒ</t>
    </rPh>
    <rPh sb="38" eb="39">
      <t>ブン</t>
    </rPh>
    <rPh sb="41" eb="42">
      <t>フク</t>
    </rPh>
    <phoneticPr fontId="3"/>
  </si>
  <si>
    <t>次頁の集計表を作成の上、過去３年間の平均を
求める　（創エネルギー量（自己消費分）を含む）</t>
    <rPh sb="0" eb="2">
      <t>ジページ</t>
    </rPh>
    <rPh sb="3" eb="5">
      <t>シュウケイ</t>
    </rPh>
    <rPh sb="5" eb="6">
      <t>ヒョウ</t>
    </rPh>
    <rPh sb="7" eb="9">
      <t>サクセイ</t>
    </rPh>
    <rPh sb="10" eb="11">
      <t>ウエ</t>
    </rPh>
    <rPh sb="12" eb="14">
      <t>カコ</t>
    </rPh>
    <rPh sb="15" eb="17">
      <t>ネンカン</t>
    </rPh>
    <rPh sb="18" eb="20">
      <t>ヘイキン</t>
    </rPh>
    <rPh sb="22" eb="23">
      <t>モト</t>
    </rPh>
    <rPh sb="27" eb="28">
      <t>キズ</t>
    </rPh>
    <rPh sb="33" eb="34">
      <t>リョウ</t>
    </rPh>
    <rPh sb="35" eb="37">
      <t>ジコ</t>
    </rPh>
    <rPh sb="37" eb="39">
      <t>ショウヒ</t>
    </rPh>
    <rPh sb="39" eb="40">
      <t>ブン</t>
    </rPh>
    <rPh sb="42" eb="43">
      <t>フク</t>
    </rPh>
    <phoneticPr fontId="3"/>
  </si>
  <si>
    <t xml:space="preserve"> ＢＥＭＳ導入
削減量・削減率</t>
    <phoneticPr fontId="3"/>
  </si>
  <si>
    <t>（Ｃ）導入前　創エネルギー量（MJ/年）</t>
    <rPh sb="3" eb="5">
      <t>ドウニュウ</t>
    </rPh>
    <rPh sb="5" eb="6">
      <t>マエ</t>
    </rPh>
    <rPh sb="7" eb="8">
      <t>キズ</t>
    </rPh>
    <phoneticPr fontId="3"/>
  </si>
  <si>
    <r>
      <t>２.ＢＥＭＳ効果</t>
    </r>
    <r>
      <rPr>
        <b/>
        <sz val="10"/>
        <rFont val="ＭＳ 明朝"/>
        <family val="1"/>
        <charset val="128"/>
      </rPr>
      <t>（ＢＥＭＳ等を用いて運転管理及びシステム制御技術による省エネ効果）</t>
    </r>
    <rPh sb="6" eb="8">
      <t>コウカ</t>
    </rPh>
    <rPh sb="13" eb="14">
      <t>トウ</t>
    </rPh>
    <rPh sb="15" eb="16">
      <t>モチ</t>
    </rPh>
    <rPh sb="18" eb="20">
      <t>ウンテン</t>
    </rPh>
    <rPh sb="20" eb="22">
      <t>カンリ</t>
    </rPh>
    <rPh sb="22" eb="23">
      <t>オヨ</t>
    </rPh>
    <rPh sb="28" eb="30">
      <t>セイギョ</t>
    </rPh>
    <rPh sb="30" eb="32">
      <t>ギジュツ</t>
    </rPh>
    <rPh sb="35" eb="36">
      <t>ショウ</t>
    </rPh>
    <rPh sb="38" eb="40">
      <t>コウカ</t>
    </rPh>
    <phoneticPr fontId="3"/>
  </si>
  <si>
    <t>（ａ）合　　計　</t>
    <rPh sb="3" eb="4">
      <t>ア</t>
    </rPh>
    <rPh sb="6" eb="7">
      <t>ケイ</t>
    </rPh>
    <phoneticPr fontId="3"/>
  </si>
  <si>
    <t>（ａ）　合　　計　</t>
    <rPh sb="4" eb="5">
      <t>ア</t>
    </rPh>
    <rPh sb="7" eb="8">
      <t>ケイ</t>
    </rPh>
    <phoneticPr fontId="3"/>
  </si>
  <si>
    <r>
      <t>削減率（％）
（</t>
    </r>
    <r>
      <rPr>
        <sz val="8"/>
        <rFont val="ＭＳ Ｐ明朝"/>
        <family val="1"/>
        <charset val="128"/>
      </rPr>
      <t>削減量/ａ）</t>
    </r>
    <rPh sb="0" eb="2">
      <t>サクゲン</t>
    </rPh>
    <rPh sb="2" eb="3">
      <t>リツ</t>
    </rPh>
    <rPh sb="8" eb="10">
      <t>サクゲン</t>
    </rPh>
    <rPh sb="10" eb="11">
      <t>リョウ</t>
    </rPh>
    <phoneticPr fontId="3"/>
  </si>
  <si>
    <r>
      <t xml:space="preserve">削減率（％）
</t>
    </r>
    <r>
      <rPr>
        <sz val="8"/>
        <rFont val="ＭＳ Ｐ明朝"/>
        <family val="1"/>
        <charset val="128"/>
      </rPr>
      <t>（削減量/ａ）</t>
    </r>
    <rPh sb="0" eb="2">
      <t>サクゲン</t>
    </rPh>
    <rPh sb="2" eb="3">
      <t>リツ</t>
    </rPh>
    <rPh sb="8" eb="10">
      <t>サクゲン</t>
    </rPh>
    <rPh sb="10" eb="11">
      <t>リョウ</t>
    </rPh>
    <phoneticPr fontId="3"/>
  </si>
  <si>
    <t>システム導入後
年間エネルギー消費量
ＭＪ/年　（Ｂ）　</t>
    <phoneticPr fontId="3"/>
  </si>
  <si>
    <t>ＢＥＭＳ単独導入(および中期計画)</t>
    <rPh sb="4" eb="6">
      <t>タンドク</t>
    </rPh>
    <rPh sb="6" eb="8">
      <t>ドウニュウ</t>
    </rPh>
    <rPh sb="12" eb="14">
      <t>チュウキ</t>
    </rPh>
    <rPh sb="14" eb="16">
      <t>ケイカク</t>
    </rPh>
    <phoneticPr fontId="3"/>
  </si>
  <si>
    <t>ＢＥＭＳ単独導入(および中期計画)</t>
    <phoneticPr fontId="3"/>
  </si>
  <si>
    <t>⑳</t>
    <phoneticPr fontId="3"/>
  </si>
  <si>
    <t>(注)省エネ計画している用途区分は効果を検証する際のベースとなるので、積上げ算出をする。「公募要領 P26 表5」は参考値とする。</t>
    <rPh sb="1" eb="2">
      <t>チュウ</t>
    </rPh>
    <rPh sb="45" eb="47">
      <t>コウボ</t>
    </rPh>
    <rPh sb="47" eb="49">
      <t>ヨウリョウ</t>
    </rPh>
    <rPh sb="54" eb="55">
      <t>ヒョウ</t>
    </rPh>
    <rPh sb="58" eb="60">
      <t>サンコウ</t>
    </rPh>
    <rPh sb="60" eb="61">
      <t>アタイ</t>
    </rPh>
    <phoneticPr fontId="3"/>
  </si>
  <si>
    <t>削減量　　（Ｇ）＝（　Ｅ　－　Ｆ　）</t>
    <rPh sb="0" eb="2">
      <t>サクゲン</t>
    </rPh>
    <rPh sb="2" eb="3">
      <t>リョウ</t>
    </rPh>
    <phoneticPr fontId="3"/>
  </si>
  <si>
    <t>削減率　( Ｇ　/　Ｅ ) ×100</t>
    <rPh sb="0" eb="2">
      <t>サクゲン</t>
    </rPh>
    <rPh sb="2" eb="3">
      <t>リツ</t>
    </rPh>
    <phoneticPr fontId="3"/>
  </si>
  <si>
    <t>計算書Ｐ○ ※(イ)</t>
    <phoneticPr fontId="3"/>
  </si>
  <si>
    <t>計算書Ｐ○ ※(ニ)</t>
    <phoneticPr fontId="3"/>
  </si>
  <si>
    <t>計算書Ｐ○ ※(ホ)</t>
    <phoneticPr fontId="3"/>
  </si>
  <si>
    <t>（申請値）</t>
    <rPh sb="1" eb="3">
      <t>シンセイ</t>
    </rPh>
    <rPh sb="3" eb="4">
      <t>チ</t>
    </rPh>
    <phoneticPr fontId="3"/>
  </si>
  <si>
    <t>（Ｆ）＝（　Ｂ　－　Ｄ　）</t>
    <phoneticPr fontId="3"/>
  </si>
  <si>
    <t>削減率 
( Ｇ　/　Ｅ ) ×100</t>
    <rPh sb="0" eb="2">
      <t>サクゲン</t>
    </rPh>
    <rPh sb="2" eb="3">
      <t>リツ</t>
    </rPh>
    <phoneticPr fontId="3"/>
  </si>
  <si>
    <t>※1創エネルギー</t>
    <phoneticPr fontId="3"/>
  </si>
  <si>
    <t>年間の平均</t>
    <rPh sb="0" eb="2">
      <t>ネンカン</t>
    </rPh>
    <rPh sb="3" eb="5">
      <t>ヘイキン</t>
    </rPh>
    <phoneticPr fontId="3"/>
  </si>
  <si>
    <t>（注）</t>
  </si>
  <si>
    <t>・別紙にて各省エネ手法の計算書を必ず添付すること</t>
  </si>
  <si>
    <t>・別紙にて各省エネ手法の計算書を必ず添付すること</t>
    <phoneticPr fontId="3"/>
  </si>
  <si>
    <t>・創エネルギーによる削減量は、省エネルギー手法には計上しないこと。</t>
    <rPh sb="1" eb="2">
      <t>キズ</t>
    </rPh>
    <rPh sb="10" eb="12">
      <t>サクゲン</t>
    </rPh>
    <rPh sb="12" eb="13">
      <t>リョウ</t>
    </rPh>
    <rPh sb="15" eb="16">
      <t>ショウ</t>
    </rPh>
    <rPh sb="21" eb="23">
      <t>シュホウ</t>
    </rPh>
    <rPh sb="25" eb="27">
      <t>ケイジョウ</t>
    </rPh>
    <phoneticPr fontId="3"/>
  </si>
  <si>
    <t>５.　年間一次エネルギー削減量・削減率</t>
    <phoneticPr fontId="3"/>
  </si>
  <si>
    <t>⑦</t>
    <phoneticPr fontId="3"/>
  </si>
  <si>
    <t>⑫</t>
    <phoneticPr fontId="3"/>
  </si>
  <si>
    <t>⑤⑧</t>
    <phoneticPr fontId="3"/>
  </si>
  <si>
    <t>①②③④</t>
    <phoneticPr fontId="3"/>
  </si>
  <si>
    <t>計算書Ｐ○ ※⑧</t>
    <phoneticPr fontId="3"/>
  </si>
  <si>
    <t>計算書Ｐ○ ※①</t>
    <phoneticPr fontId="3"/>
  </si>
  <si>
    <t>計算書Ｐ○ ※②</t>
    <phoneticPr fontId="3"/>
  </si>
  <si>
    <t>計算書Ｐ○ ※③</t>
    <phoneticPr fontId="3"/>
  </si>
  <si>
    <t>計算書Ｐ○ ※⑤</t>
    <phoneticPr fontId="3"/>
  </si>
  <si>
    <t>ＢＥＭＳ等を用いて運転管理及びシステム制御技術による省エネ効果）</t>
    <rPh sb="4" eb="5">
      <t>トウ</t>
    </rPh>
    <rPh sb="6" eb="7">
      <t>モチ</t>
    </rPh>
    <rPh sb="9" eb="11">
      <t>ウンテン</t>
    </rPh>
    <rPh sb="11" eb="13">
      <t>カンリ</t>
    </rPh>
    <rPh sb="13" eb="14">
      <t>オヨ</t>
    </rPh>
    <rPh sb="19" eb="21">
      <t>セイギョ</t>
    </rPh>
    <rPh sb="21" eb="23">
      <t>ギジュツ</t>
    </rPh>
    <rPh sb="26" eb="27">
      <t>ショウ</t>
    </rPh>
    <rPh sb="29" eb="31">
      <t>コウカ</t>
    </rPh>
    <phoneticPr fontId="3"/>
  </si>
  <si>
    <t>　ＢＥＭＳ単独導入</t>
    <rPh sb="5" eb="7">
      <t>タンドク</t>
    </rPh>
    <rPh sb="7" eb="9">
      <t>ドウニュウ</t>
    </rPh>
    <phoneticPr fontId="3"/>
  </si>
  <si>
    <t>　中期計画</t>
    <rPh sb="1" eb="3">
      <t>チュウキ</t>
    </rPh>
    <rPh sb="3" eb="5">
      <t>ケイカク</t>
    </rPh>
    <phoneticPr fontId="3"/>
  </si>
  <si>
    <t>※1　システム導入後年間エネルギー消費量・ＣＥＣ値は創エネルギー量を反映していない値とする。</t>
    <phoneticPr fontId="3"/>
  </si>
  <si>
    <t>※1　創ｴﾈﾙｷﾞｰとは、自然ｴﾈﾙｷﾞｰを利用した発電とする。</t>
    <phoneticPr fontId="3"/>
  </si>
  <si>
    <t>該</t>
    <rPh sb="0" eb="1">
      <t>ガイ</t>
    </rPh>
    <phoneticPr fontId="3"/>
  </si>
  <si>
    <t>（２２）その他事業説明に必要な書類</t>
    <rPh sb="6" eb="7">
      <t>タ</t>
    </rPh>
    <rPh sb="7" eb="9">
      <t>ジギョウ</t>
    </rPh>
    <rPh sb="9" eb="11">
      <t>セツメイ</t>
    </rPh>
    <rPh sb="12" eb="14">
      <t>ヒツヨウ</t>
    </rPh>
    <rPh sb="15" eb="17">
      <t>ショルイ</t>
    </rPh>
    <phoneticPr fontId="3"/>
  </si>
  <si>
    <t>全</t>
    <rPh sb="0" eb="1">
      <t>ゼン</t>
    </rPh>
    <phoneticPr fontId="3"/>
  </si>
  <si>
    <t>（２１）平面図（機器配置図）</t>
    <rPh sb="4" eb="7">
      <t>ヘイメンズ</t>
    </rPh>
    <rPh sb="8" eb="10">
      <t>キキ</t>
    </rPh>
    <rPh sb="10" eb="13">
      <t>ハイチズ</t>
    </rPh>
    <phoneticPr fontId="3"/>
  </si>
  <si>
    <t>（２０）系統図</t>
    <rPh sb="4" eb="7">
      <t>ケイトウズ</t>
    </rPh>
    <phoneticPr fontId="3"/>
  </si>
  <si>
    <t>（１９）機器表</t>
    <rPh sb="4" eb="6">
      <t>キキ</t>
    </rPh>
    <rPh sb="6" eb="7">
      <t>ヒョウ</t>
    </rPh>
    <phoneticPr fontId="3"/>
  </si>
  <si>
    <t>設計図</t>
    <rPh sb="0" eb="3">
      <t>セッケイズ</t>
    </rPh>
    <phoneticPr fontId="3"/>
  </si>
  <si>
    <t>（１８）建物立面図</t>
    <rPh sb="4" eb="6">
      <t>タテモノ</t>
    </rPh>
    <rPh sb="6" eb="9">
      <t>リツメンズ</t>
    </rPh>
    <phoneticPr fontId="3"/>
  </si>
  <si>
    <t>（１７）建物平面図</t>
    <rPh sb="4" eb="6">
      <t>タテモノ</t>
    </rPh>
    <rPh sb="6" eb="9">
      <t>ヘイメンズ</t>
    </rPh>
    <phoneticPr fontId="3"/>
  </si>
  <si>
    <t>（１６）建物配置図</t>
    <rPh sb="4" eb="6">
      <t>タテモノ</t>
    </rPh>
    <rPh sb="6" eb="9">
      <t>ハイチズ</t>
    </rPh>
    <phoneticPr fontId="3"/>
  </si>
  <si>
    <t>（１５）建物案内図</t>
    <rPh sb="4" eb="6">
      <t>タテモノ</t>
    </rPh>
    <rPh sb="6" eb="9">
      <t>アンナイズ</t>
    </rPh>
    <phoneticPr fontId="3"/>
  </si>
  <si>
    <t>建物図面</t>
    <rPh sb="0" eb="2">
      <t>タテモノ</t>
    </rPh>
    <rPh sb="2" eb="4">
      <t>ズメン</t>
    </rPh>
    <phoneticPr fontId="3"/>
  </si>
  <si>
    <t>割賦利用での申請の場合</t>
    <rPh sb="0" eb="2">
      <t>カップ</t>
    </rPh>
    <rPh sb="2" eb="4">
      <t>リヨウ</t>
    </rPh>
    <rPh sb="6" eb="8">
      <t>シンセイ</t>
    </rPh>
    <rPh sb="9" eb="11">
      <t>バアイ</t>
    </rPh>
    <phoneticPr fontId="3"/>
  </si>
  <si>
    <t>（１３）割賦契約書（案）</t>
    <rPh sb="4" eb="6">
      <t>カップ</t>
    </rPh>
    <rPh sb="6" eb="9">
      <t>ケイヤクショ</t>
    </rPh>
    <rPh sb="10" eb="11">
      <t>アン</t>
    </rPh>
    <phoneticPr fontId="3"/>
  </si>
  <si>
    <t>割賦</t>
    <rPh sb="0" eb="2">
      <t>カップ</t>
    </rPh>
    <phoneticPr fontId="3"/>
  </si>
  <si>
    <t>（１２）リース料計算書</t>
    <rPh sb="7" eb="8">
      <t>リョウ</t>
    </rPh>
    <rPh sb="8" eb="11">
      <t>ケイサンショ</t>
    </rPh>
    <phoneticPr fontId="3"/>
  </si>
  <si>
    <t>リース等利用での申請の場合</t>
    <rPh sb="3" eb="4">
      <t>トウ</t>
    </rPh>
    <rPh sb="4" eb="6">
      <t>リヨウ</t>
    </rPh>
    <rPh sb="8" eb="10">
      <t>シンセイ</t>
    </rPh>
    <rPh sb="11" eb="13">
      <t>バアイ</t>
    </rPh>
    <phoneticPr fontId="3"/>
  </si>
  <si>
    <t>（１１）リース契約書（案）</t>
    <rPh sb="7" eb="10">
      <t>ケイヤクショ</t>
    </rPh>
    <phoneticPr fontId="3"/>
  </si>
  <si>
    <t>（１０）ＥＳＣＯ料計算書</t>
    <rPh sb="8" eb="9">
      <t>リョウ</t>
    </rPh>
    <rPh sb="9" eb="12">
      <t>ケイサンショ</t>
    </rPh>
    <phoneticPr fontId="3"/>
  </si>
  <si>
    <t>ＥＳＣＯ利用での申請の場合</t>
    <rPh sb="4" eb="6">
      <t>リヨウ</t>
    </rPh>
    <rPh sb="8" eb="10">
      <t>シンセイ</t>
    </rPh>
    <rPh sb="11" eb="13">
      <t>バアイ</t>
    </rPh>
    <phoneticPr fontId="3"/>
  </si>
  <si>
    <t>（９）ＥＳＣＯ契約書（案）</t>
    <rPh sb="7" eb="10">
      <t>ケイヤクショ</t>
    </rPh>
    <rPh sb="11" eb="12">
      <t>アン</t>
    </rPh>
    <phoneticPr fontId="3"/>
  </si>
  <si>
    <t>（８）集会の決議</t>
    <rPh sb="3" eb="5">
      <t>シュウカイ</t>
    </rPh>
    <rPh sb="6" eb="8">
      <t>ケツギ</t>
    </rPh>
    <phoneticPr fontId="3"/>
  </si>
  <si>
    <t>（７）管理規約</t>
    <rPh sb="3" eb="5">
      <t>カンリ</t>
    </rPh>
    <rPh sb="5" eb="7">
      <t>キヤク</t>
    </rPh>
    <phoneticPr fontId="3"/>
  </si>
  <si>
    <t>区分所有に係る書類</t>
    <rPh sb="0" eb="2">
      <t>クブン</t>
    </rPh>
    <rPh sb="2" eb="4">
      <t>ショユウ</t>
    </rPh>
    <rPh sb="5" eb="6">
      <t>カカワ</t>
    </rPh>
    <rPh sb="7" eb="9">
      <t>ショルイ</t>
    </rPh>
    <phoneticPr fontId="3"/>
  </si>
  <si>
    <t>設備所有者と建物所有者が違う場合</t>
    <rPh sb="0" eb="2">
      <t>セツビ</t>
    </rPh>
    <rPh sb="2" eb="5">
      <t>ショユウシャ</t>
    </rPh>
    <rPh sb="6" eb="8">
      <t>タテモノ</t>
    </rPh>
    <rPh sb="8" eb="11">
      <t>ショユウシャ</t>
    </rPh>
    <rPh sb="12" eb="13">
      <t>チガ</t>
    </rPh>
    <rPh sb="14" eb="16">
      <t>バアイ</t>
    </rPh>
    <phoneticPr fontId="3"/>
  </si>
  <si>
    <t>設備設置承諾書</t>
    <rPh sb="0" eb="2">
      <t>セツビ</t>
    </rPh>
    <rPh sb="2" eb="4">
      <t>セッチ</t>
    </rPh>
    <rPh sb="4" eb="7">
      <t>ショウダクショ</t>
    </rPh>
    <phoneticPr fontId="3"/>
  </si>
  <si>
    <t>（４）建物の登記簿謄本（原本）</t>
    <rPh sb="3" eb="5">
      <t>タテモノ</t>
    </rPh>
    <rPh sb="6" eb="9">
      <t>トウキボ</t>
    </rPh>
    <rPh sb="9" eb="11">
      <t>トウホン</t>
    </rPh>
    <rPh sb="12" eb="14">
      <t>ゲンポン</t>
    </rPh>
    <phoneticPr fontId="3"/>
  </si>
  <si>
    <t>建物登記簿</t>
    <rPh sb="0" eb="2">
      <t>タテモノ</t>
    </rPh>
    <rPh sb="2" eb="5">
      <t>トウキボ</t>
    </rPh>
    <phoneticPr fontId="3"/>
  </si>
  <si>
    <t>個人の場合は確定申告の写し</t>
    <rPh sb="0" eb="2">
      <t>コジン</t>
    </rPh>
    <rPh sb="3" eb="5">
      <t>バアイ</t>
    </rPh>
    <rPh sb="6" eb="8">
      <t>カクテイ</t>
    </rPh>
    <rPh sb="8" eb="10">
      <t>シンコク</t>
    </rPh>
    <rPh sb="11" eb="12">
      <t>ウツ</t>
    </rPh>
    <phoneticPr fontId="3"/>
  </si>
  <si>
    <t>（３）事業実績（決算報告書等）　※直近３年分</t>
    <rPh sb="3" eb="5">
      <t>ジギョウ</t>
    </rPh>
    <rPh sb="5" eb="7">
      <t>ジッセキ</t>
    </rPh>
    <rPh sb="8" eb="10">
      <t>ケッサン</t>
    </rPh>
    <rPh sb="10" eb="13">
      <t>ホウコクショ</t>
    </rPh>
    <rPh sb="13" eb="14">
      <t>トウ</t>
    </rPh>
    <rPh sb="17" eb="19">
      <t>チョッキン</t>
    </rPh>
    <rPh sb="20" eb="22">
      <t>ネンブン</t>
    </rPh>
    <phoneticPr fontId="3"/>
  </si>
  <si>
    <t>事業実績</t>
    <rPh sb="0" eb="2">
      <t>ジギョウ</t>
    </rPh>
    <rPh sb="2" eb="4">
      <t>ジッセキ</t>
    </rPh>
    <phoneticPr fontId="3"/>
  </si>
  <si>
    <t>個人の場合は印鑑証明</t>
    <rPh sb="0" eb="2">
      <t>コジン</t>
    </rPh>
    <rPh sb="3" eb="5">
      <t>バアイ</t>
    </rPh>
    <rPh sb="6" eb="8">
      <t>インカン</t>
    </rPh>
    <rPh sb="8" eb="10">
      <t>ショウメイ</t>
    </rPh>
    <phoneticPr fontId="3"/>
  </si>
  <si>
    <t>（２）事業者の登記簿謄本（原本）</t>
    <rPh sb="3" eb="6">
      <t>ジギョウシャ</t>
    </rPh>
    <rPh sb="7" eb="10">
      <t>トウキボ</t>
    </rPh>
    <rPh sb="10" eb="12">
      <t>トウホン</t>
    </rPh>
    <rPh sb="13" eb="15">
      <t>ゲンポン</t>
    </rPh>
    <phoneticPr fontId="3"/>
  </si>
  <si>
    <t>事業者登記簿</t>
    <rPh sb="0" eb="3">
      <t>ジギョウシャ</t>
    </rPh>
    <rPh sb="3" eb="6">
      <t>トウキボ</t>
    </rPh>
    <phoneticPr fontId="3"/>
  </si>
  <si>
    <t>（１）会社概要書（会社案内等）</t>
    <rPh sb="3" eb="5">
      <t>カイシャ</t>
    </rPh>
    <rPh sb="5" eb="8">
      <t>ガイヨウショ</t>
    </rPh>
    <rPh sb="9" eb="11">
      <t>カイシャ</t>
    </rPh>
    <rPh sb="11" eb="13">
      <t>アンナイ</t>
    </rPh>
    <rPh sb="13" eb="14">
      <t>トウ</t>
    </rPh>
    <phoneticPr fontId="3"/>
  </si>
  <si>
    <t>会社案内</t>
    <rPh sb="0" eb="2">
      <t>カイシャ</t>
    </rPh>
    <rPh sb="2" eb="4">
      <t>アンナイ</t>
    </rPh>
    <phoneticPr fontId="3"/>
  </si>
  <si>
    <t>予算書</t>
    <rPh sb="0" eb="3">
      <t>ヨサンショ</t>
    </rPh>
    <phoneticPr fontId="3"/>
  </si>
  <si>
    <t>省エネルギー計算書の根拠【既築】</t>
    <rPh sb="0" eb="1">
      <t>ショウ</t>
    </rPh>
    <rPh sb="6" eb="9">
      <t>ケイサンショ</t>
    </rPh>
    <rPh sb="10" eb="12">
      <t>コンキョ</t>
    </rPh>
    <rPh sb="13" eb="15">
      <t>キチク</t>
    </rPh>
    <phoneticPr fontId="3"/>
  </si>
  <si>
    <t>省エネルギー計算書【既築】</t>
    <rPh sb="0" eb="1">
      <t>ショウ</t>
    </rPh>
    <rPh sb="6" eb="9">
      <t>ケイサンショ</t>
    </rPh>
    <rPh sb="10" eb="12">
      <t>キチク</t>
    </rPh>
    <phoneticPr fontId="3"/>
  </si>
  <si>
    <t>省エネルギー計算書の根拠【新築・増改築】</t>
    <rPh sb="0" eb="1">
      <t>ショウ</t>
    </rPh>
    <rPh sb="6" eb="9">
      <t>ケイサンショ</t>
    </rPh>
    <rPh sb="10" eb="12">
      <t>コンキョ</t>
    </rPh>
    <rPh sb="13" eb="15">
      <t>シンチク</t>
    </rPh>
    <rPh sb="16" eb="19">
      <t>ゾウカイチク</t>
    </rPh>
    <phoneticPr fontId="3"/>
  </si>
  <si>
    <t>新築・増改築の場合</t>
    <rPh sb="0" eb="2">
      <t>シンチク</t>
    </rPh>
    <rPh sb="3" eb="6">
      <t>ゾウカイチク</t>
    </rPh>
    <rPh sb="7" eb="9">
      <t>バアイ</t>
    </rPh>
    <phoneticPr fontId="3"/>
  </si>
  <si>
    <t>省エネルギー計算書【新築・増改築】</t>
    <rPh sb="0" eb="1">
      <t>ショウ</t>
    </rPh>
    <rPh sb="6" eb="9">
      <t>ケイサンショ</t>
    </rPh>
    <rPh sb="10" eb="12">
      <t>シンチク</t>
    </rPh>
    <rPh sb="13" eb="16">
      <t>ゾウカイチク</t>
    </rPh>
    <phoneticPr fontId="3"/>
  </si>
  <si>
    <t>エネルギー計量計画図</t>
    <rPh sb="5" eb="7">
      <t>ケイリョウ</t>
    </rPh>
    <rPh sb="7" eb="9">
      <t>ケイカク</t>
    </rPh>
    <rPh sb="9" eb="10">
      <t>ズ</t>
    </rPh>
    <phoneticPr fontId="3"/>
  </si>
  <si>
    <t>システム概念図</t>
    <rPh sb="4" eb="7">
      <t>ガイネンズ</t>
    </rPh>
    <phoneticPr fontId="3"/>
  </si>
  <si>
    <t>９．補助事業体制</t>
    <rPh sb="2" eb="4">
      <t>ホジョ</t>
    </rPh>
    <rPh sb="4" eb="6">
      <t>ジギョウ</t>
    </rPh>
    <rPh sb="6" eb="8">
      <t>タイセイ</t>
    </rPh>
    <phoneticPr fontId="3"/>
  </si>
  <si>
    <t>ＢＥＭＳ単独導入区分のみ</t>
    <rPh sb="4" eb="6">
      <t>タンドク</t>
    </rPh>
    <rPh sb="6" eb="8">
      <t>ドウニュウ</t>
    </rPh>
    <rPh sb="8" eb="10">
      <t>クブン</t>
    </rPh>
    <phoneticPr fontId="3"/>
  </si>
  <si>
    <t>複数年度申請のみ</t>
    <rPh sb="0" eb="2">
      <t>フクスウ</t>
    </rPh>
    <rPh sb="2" eb="4">
      <t>ネンド</t>
    </rPh>
    <rPh sb="4" eb="6">
      <t>シンセイ</t>
    </rPh>
    <phoneticPr fontId="3"/>
  </si>
  <si>
    <t>７．資金調達計画</t>
    <rPh sb="2" eb="4">
      <t>シキン</t>
    </rPh>
    <rPh sb="4" eb="6">
      <t>チョウタツ</t>
    </rPh>
    <rPh sb="6" eb="8">
      <t>ケイカク</t>
    </rPh>
    <phoneticPr fontId="3"/>
  </si>
  <si>
    <t>４．事業内容</t>
    <rPh sb="2" eb="4">
      <t>ジギョウ</t>
    </rPh>
    <rPh sb="4" eb="6">
      <t>ナイヨウ</t>
    </rPh>
    <phoneticPr fontId="3"/>
  </si>
  <si>
    <t>２．建物の概要</t>
    <rPh sb="2" eb="4">
      <t>タテモノ</t>
    </rPh>
    <rPh sb="5" eb="7">
      <t>ガイヨウ</t>
    </rPh>
    <phoneticPr fontId="3"/>
  </si>
  <si>
    <t>１．申請者の概要</t>
    <rPh sb="2" eb="5">
      <t>シンセイシャ</t>
    </rPh>
    <rPh sb="6" eb="8">
      <t>ガイヨウ</t>
    </rPh>
    <phoneticPr fontId="3"/>
  </si>
  <si>
    <t>実施計画書</t>
    <rPh sb="0" eb="2">
      <t>ジッシ</t>
    </rPh>
    <rPh sb="2" eb="5">
      <t>ケイカクショ</t>
    </rPh>
    <phoneticPr fontId="3"/>
  </si>
  <si>
    <t>システム提案概要</t>
    <rPh sb="4" eb="6">
      <t>テイアン</t>
    </rPh>
    <rPh sb="6" eb="8">
      <t>ガイヨウ</t>
    </rPh>
    <phoneticPr fontId="3"/>
  </si>
  <si>
    <t>交付申請書</t>
    <rPh sb="0" eb="2">
      <t>コウフ</t>
    </rPh>
    <rPh sb="2" eb="5">
      <t>シンセイショ</t>
    </rPh>
    <phoneticPr fontId="3"/>
  </si>
  <si>
    <t>提出書類内容チェックシート</t>
    <rPh sb="0" eb="2">
      <t>テイシュツ</t>
    </rPh>
    <rPh sb="2" eb="4">
      <t>ショルイ</t>
    </rPh>
    <rPh sb="4" eb="6">
      <t>ナイヨウ</t>
    </rPh>
    <phoneticPr fontId="3"/>
  </si>
  <si>
    <t>提出書類チェックシート</t>
    <rPh sb="0" eb="2">
      <t>テイシュツ</t>
    </rPh>
    <rPh sb="2" eb="4">
      <t>ショルイ</t>
    </rPh>
    <phoneticPr fontId="3"/>
  </si>
  <si>
    <t>資料区分</t>
    <rPh sb="0" eb="2">
      <t>シリョウ</t>
    </rPh>
    <rPh sb="2" eb="4">
      <t>クブン</t>
    </rPh>
    <phoneticPr fontId="3"/>
  </si>
  <si>
    <t>書類名</t>
    <rPh sb="0" eb="2">
      <t>ショルイ</t>
    </rPh>
    <rPh sb="2" eb="3">
      <t>メイ</t>
    </rPh>
    <phoneticPr fontId="3"/>
  </si>
  <si>
    <r>
      <t>↓</t>
    </r>
    <r>
      <rPr>
        <b/>
        <u/>
        <sz val="12"/>
        <color indexed="10"/>
        <rFont val="ＭＳ Ｐゴシック"/>
        <family val="3"/>
        <charset val="128"/>
      </rPr>
      <t>アンダーライン</t>
    </r>
    <r>
      <rPr>
        <b/>
        <sz val="12"/>
        <color indexed="12"/>
        <rFont val="ＭＳ Ｐゴシック"/>
        <family val="3"/>
        <charset val="128"/>
      </rPr>
      <t>の付いた様式ををクリックすると各シートに移動します。</t>
    </r>
    <rPh sb="9" eb="10">
      <t>ツ</t>
    </rPh>
    <rPh sb="12" eb="14">
      <t>ヨウシキ</t>
    </rPh>
    <rPh sb="23" eb="24">
      <t>カク</t>
    </rPh>
    <rPh sb="28" eb="30">
      <t>イドウ</t>
    </rPh>
    <phoneticPr fontId="3"/>
  </si>
  <si>
    <t>提出書類一覧</t>
    <rPh sb="0" eb="2">
      <t>テイシュツ</t>
    </rPh>
    <rPh sb="2" eb="4">
      <t>ショルイ</t>
    </rPh>
    <rPh sb="4" eb="6">
      <t>イチラン</t>
    </rPh>
    <phoneticPr fontId="3"/>
  </si>
  <si>
    <t>　</t>
    <phoneticPr fontId="3"/>
  </si>
  <si>
    <t>　住宅・ビルの革新的省エネ技術導入促進事業費補助金（ネット・ゼロ・エネルギー・ビル実証事業）交付規程第４条の規定に基づき、下記のとおり経済産業省からの住宅・ビルの革新的省エネ技術導入促進事業費補助金交付要綱第３条に基づく国庫補助金の交付を申請します。</t>
    <rPh sb="7" eb="10">
      <t>カクシンテキ</t>
    </rPh>
    <rPh sb="10" eb="11">
      <t>ショウ</t>
    </rPh>
    <rPh sb="13" eb="15">
      <t>ギジュツ</t>
    </rPh>
    <rPh sb="15" eb="17">
      <t>ドウニュウ</t>
    </rPh>
    <rPh sb="17" eb="19">
      <t>ソクシン</t>
    </rPh>
    <rPh sb="41" eb="43">
      <t>ジッショウ</t>
    </rPh>
    <rPh sb="81" eb="84">
      <t>カクシンテキ</t>
    </rPh>
    <rPh sb="84" eb="85">
      <t>ショウ</t>
    </rPh>
    <rPh sb="87" eb="89">
      <t>ギジュツ</t>
    </rPh>
    <rPh sb="89" eb="91">
      <t>ドウニュウ</t>
    </rPh>
    <rPh sb="91" eb="93">
      <t>ソクシン</t>
    </rPh>
    <phoneticPr fontId="3"/>
  </si>
  <si>
    <t>（ネット・ゼロ・エネルギー・ビル実証事業）交付申請書</t>
    <rPh sb="16" eb="18">
      <t>ジッショウ</t>
    </rPh>
    <rPh sb="18" eb="20">
      <t>ジギョウ</t>
    </rPh>
    <phoneticPr fontId="3"/>
  </si>
  <si>
    <t>←対象年度を確認すること</t>
    <rPh sb="1" eb="3">
      <t>タイショウ</t>
    </rPh>
    <rPh sb="3" eb="5">
      <t>ネンド</t>
    </rPh>
    <rPh sb="6" eb="8">
      <t>カクニン</t>
    </rPh>
    <phoneticPr fontId="3"/>
  </si>
  <si>
    <t>平成２５年度住宅・ビルの革新的省エネ技術導入促進事業費補助金</t>
    <rPh sb="12" eb="15">
      <t>カクシンテキ</t>
    </rPh>
    <rPh sb="15" eb="16">
      <t>ショウ</t>
    </rPh>
    <rPh sb="18" eb="20">
      <t>ギジュツ</t>
    </rPh>
    <rPh sb="20" eb="22">
      <t>ドウニュウ</t>
    </rPh>
    <rPh sb="22" eb="24">
      <t>ソクシン</t>
    </rPh>
    <rPh sb="24" eb="26">
      <t>ジギョウ</t>
    </rPh>
    <rPh sb="26" eb="27">
      <t>ヒ</t>
    </rPh>
    <rPh sb="27" eb="30">
      <t>ホジョキン</t>
    </rPh>
    <phoneticPr fontId="3"/>
  </si>
  <si>
    <r>
      <rPr>
        <b/>
        <sz val="14"/>
        <color indexed="12"/>
        <rFont val="ＭＳ 明朝"/>
        <family val="1"/>
        <charset val="128"/>
      </rPr>
      <t>　</t>
    </r>
    <r>
      <rPr>
        <b/>
        <u/>
        <sz val="14"/>
        <color indexed="12"/>
        <rFont val="ＭＳ 明朝"/>
        <family val="1"/>
        <charset val="128"/>
      </rPr>
      <t>申請者が複数の場合はこちらを参照</t>
    </r>
    <phoneticPr fontId="3"/>
  </si>
  <si>
    <t>代表者等名</t>
    <rPh sb="3" eb="4">
      <t>トウ</t>
    </rPh>
    <phoneticPr fontId="3"/>
  </si>
  <si>
    <t>名　　　称</t>
    <phoneticPr fontId="3"/>
  </si>
  <si>
    <t>←事業者登記簿謄本（商業登記簿謄本）に記載されている（本店）住所と
　 一致していること</t>
    <phoneticPr fontId="3"/>
  </si>
  <si>
    <t>住　　　所</t>
    <phoneticPr fontId="3"/>
  </si>
  <si>
    <t>申請者1</t>
    <phoneticPr fontId="3"/>
  </si>
  <si>
    <t>申請者１は補助金の支払いを受けるものを記入すること。
ＥＳＣＯ，リース利用の場合は、ＥＳＣＯ事業者，リース事業者が
申請者１となる。</t>
    <rPh sb="0" eb="2">
      <t>シンセイ</t>
    </rPh>
    <rPh sb="2" eb="3">
      <t>シャ</t>
    </rPh>
    <rPh sb="5" eb="8">
      <t>ホジョキン</t>
    </rPh>
    <rPh sb="9" eb="11">
      <t>シハラ</t>
    </rPh>
    <rPh sb="13" eb="14">
      <t>ウ</t>
    </rPh>
    <rPh sb="19" eb="21">
      <t>キニュウ</t>
    </rPh>
    <rPh sb="35" eb="37">
      <t>リヨウ</t>
    </rPh>
    <rPh sb="38" eb="40">
      <t>バアイ</t>
    </rPh>
    <rPh sb="46" eb="49">
      <t>ジギョウシャ</t>
    </rPh>
    <rPh sb="53" eb="56">
      <t>ジギョウシャ</t>
    </rPh>
    <rPh sb="58" eb="61">
      <t>シンセイシャ</t>
    </rPh>
    <phoneticPr fontId="3"/>
  </si>
  <si>
    <t>　　代　表　理　事　　　赤池　　学　殿</t>
    <rPh sb="2" eb="3">
      <t>ダイ</t>
    </rPh>
    <rPh sb="4" eb="5">
      <t>ヒョウ</t>
    </rPh>
    <rPh sb="6" eb="7">
      <t>リ</t>
    </rPh>
    <rPh sb="12" eb="14">
      <t>アカイケ</t>
    </rPh>
    <rPh sb="16" eb="17">
      <t>マナ</t>
    </rPh>
    <phoneticPr fontId="3"/>
  </si>
  <si>
    <t>　一般社団法人 環境共創イニシアチブ</t>
    <rPh sb="1" eb="3">
      <t>イッパン</t>
    </rPh>
    <rPh sb="3" eb="5">
      <t>シャダン</t>
    </rPh>
    <rPh sb="5" eb="7">
      <t>ホウジン</t>
    </rPh>
    <rPh sb="8" eb="10">
      <t>カンキョウ</t>
    </rPh>
    <rPh sb="10" eb="11">
      <t>トモ</t>
    </rPh>
    <rPh sb="11" eb="12">
      <t>キズ</t>
    </rPh>
    <phoneticPr fontId="3"/>
  </si>
  <si>
    <t>←交付申請書の提出日</t>
    <rPh sb="1" eb="3">
      <t>コウフ</t>
    </rPh>
    <rPh sb="3" eb="6">
      <t>シンセイショ</t>
    </rPh>
    <rPh sb="7" eb="9">
      <t>テイシュツ</t>
    </rPh>
    <rPh sb="9" eb="10">
      <t>ビ</t>
    </rPh>
    <phoneticPr fontId="3"/>
  </si>
  <si>
    <t>番号</t>
    <rPh sb="0" eb="2">
      <t>バンゴウ</t>
    </rPh>
    <phoneticPr fontId="3"/>
  </si>
  <si>
    <t>【注意事項】
・印刷範囲を設定済み。
・申請者が複数の場合は全員署名捺印により申請。</t>
    <rPh sb="1" eb="3">
      <t>チュウイ</t>
    </rPh>
    <rPh sb="3" eb="5">
      <t>ジコウ</t>
    </rPh>
    <rPh sb="8" eb="10">
      <t>インサツ</t>
    </rPh>
    <rPh sb="10" eb="12">
      <t>ハンイ</t>
    </rPh>
    <rPh sb="13" eb="15">
      <t>セッテイ</t>
    </rPh>
    <rPh sb="15" eb="16">
      <t>ズ</t>
    </rPh>
    <rPh sb="20" eb="23">
      <t>シンセイシャ</t>
    </rPh>
    <rPh sb="24" eb="26">
      <t>フクスウ</t>
    </rPh>
    <rPh sb="27" eb="29">
      <t>バアイ</t>
    </rPh>
    <rPh sb="30" eb="32">
      <t>ゼンイン</t>
    </rPh>
    <rPh sb="32" eb="34">
      <t>ショメイ</t>
    </rPh>
    <rPh sb="34" eb="36">
      <t>ナツイン</t>
    </rPh>
    <rPh sb="39" eb="41">
      <t>シンセイ</t>
    </rPh>
    <phoneticPr fontId="3"/>
  </si>
  <si>
    <t>一般社団法人 環境共創イニシアチブの住宅・ビルの革新的省エネ技術導入促進事業費補助金は、経済産業省が定めた住宅・ビルの革新的省エネ技術導入促進事業費補助金交付要綱第３条に基づく国庫補助金を住宅・ビルの革新的省エネ技術導入促進事業をしようとする方に交付するものです。</t>
    <rPh sb="24" eb="28">
      <t>カクシンテキショウ</t>
    </rPh>
    <rPh sb="30" eb="36">
      <t>ギジュツドウニュウソクシン</t>
    </rPh>
    <rPh sb="59" eb="62">
      <t>カクシンテキ</t>
    </rPh>
    <rPh sb="62" eb="63">
      <t>ショウ</t>
    </rPh>
    <rPh sb="65" eb="67">
      <t>ギジュツ</t>
    </rPh>
    <rPh sb="67" eb="69">
      <t>ドウニュウ</t>
    </rPh>
    <rPh sb="69" eb="71">
      <t>ソクシン</t>
    </rPh>
    <rPh sb="100" eb="104">
      <t>カクシンテキショウ</t>
    </rPh>
    <rPh sb="106" eb="112">
      <t>ギジュツドウニュウソクシン</t>
    </rPh>
    <phoneticPr fontId="3"/>
  </si>
  <si>
    <t>※</t>
    <phoneticPr fontId="3"/>
  </si>
  <si>
    <t>(3) その他法人が指示する書面</t>
    <rPh sb="6" eb="7">
      <t>タ</t>
    </rPh>
    <rPh sb="7" eb="9">
      <t>ホウジン</t>
    </rPh>
    <phoneticPr fontId="3"/>
  </si>
  <si>
    <t>(2) 申請者が申請者以外の者と共同して補助事業を行おうとする場合にあっては、当該事業に係る契約書の写し</t>
  </si>
  <si>
    <t>(1) 申請者の経理の状況及び補助事業に係る資金計画を記載した書面</t>
  </si>
  <si>
    <t>（注）この申請書には、以下の書面を添付すること。</t>
    <phoneticPr fontId="3"/>
  </si>
  <si>
    <t>（複数年度申請の場合、最終事業完了予定日</t>
    <rPh sb="1" eb="3">
      <t>フクスウ</t>
    </rPh>
    <rPh sb="3" eb="5">
      <t>ネンド</t>
    </rPh>
    <rPh sb="5" eb="7">
      <t>シンセイ</t>
    </rPh>
    <rPh sb="8" eb="10">
      <t>バアイ</t>
    </rPh>
    <rPh sb="11" eb="13">
      <t>サイシュウ</t>
    </rPh>
    <rPh sb="13" eb="15">
      <t>ジギョウ</t>
    </rPh>
    <rPh sb="15" eb="17">
      <t>カンリョウ</t>
    </rPh>
    <rPh sb="17" eb="20">
      <t>ヨテイビ</t>
    </rPh>
    <phoneticPr fontId="3"/>
  </si>
  <si>
    <t>←支払いの完了日を事業の完了とし、単年度事業は平成２６年１月３１日以前の日付とする。複数年度事業は平成２６年２月２８日以前の日付とする。</t>
    <rPh sb="1" eb="3">
      <t>シハラ</t>
    </rPh>
    <rPh sb="5" eb="8">
      <t>カンリョウビ</t>
    </rPh>
    <rPh sb="9" eb="11">
      <t>ジギョウ</t>
    </rPh>
    <rPh sb="12" eb="14">
      <t>カンリョウ</t>
    </rPh>
    <rPh sb="17" eb="20">
      <t>タンネンド</t>
    </rPh>
    <rPh sb="20" eb="22">
      <t>ジギョウ</t>
    </rPh>
    <rPh sb="23" eb="25">
      <t>ヘイセイ</t>
    </rPh>
    <rPh sb="27" eb="28">
      <t>ネン</t>
    </rPh>
    <rPh sb="29" eb="30">
      <t>ガツ</t>
    </rPh>
    <rPh sb="32" eb="33">
      <t>ニチ</t>
    </rPh>
    <rPh sb="33" eb="35">
      <t>イゼン</t>
    </rPh>
    <rPh sb="36" eb="38">
      <t>ヒヅケ</t>
    </rPh>
    <rPh sb="42" eb="44">
      <t>フクスウ</t>
    </rPh>
    <rPh sb="44" eb="46">
      <t>ネンド</t>
    </rPh>
    <rPh sb="46" eb="48">
      <t>ジギョウ</t>
    </rPh>
    <rPh sb="49" eb="51">
      <t>ヘイセイ</t>
    </rPh>
    <rPh sb="53" eb="54">
      <t>ネン</t>
    </rPh>
    <rPh sb="55" eb="56">
      <t>ガツ</t>
    </rPh>
    <rPh sb="58" eb="59">
      <t>ニチ</t>
    </rPh>
    <rPh sb="59" eb="61">
      <t>イゼン</t>
    </rPh>
    <rPh sb="62" eb="64">
      <t>ヒヅケ</t>
    </rPh>
    <phoneticPr fontId="3"/>
  </si>
  <si>
    <t>（2）完了予定年月日</t>
    <phoneticPr fontId="3"/>
  </si>
  <si>
    <t>交付決定日</t>
    <rPh sb="0" eb="2">
      <t>コウフ</t>
    </rPh>
    <rPh sb="2" eb="4">
      <t>ケッテイ</t>
    </rPh>
    <rPh sb="4" eb="5">
      <t>ビ</t>
    </rPh>
    <phoneticPr fontId="3"/>
  </si>
  <si>
    <t>（1）開始年月日</t>
    <phoneticPr fontId="3"/>
  </si>
  <si>
    <t>6.　補助事業の開始及び完了予定</t>
    <phoneticPr fontId="3"/>
  </si>
  <si>
    <t>5.　補助事業に要する経費、補助対象経費及び補助金の額並びに区分毎の配分（別紙１）</t>
    <phoneticPr fontId="3"/>
  </si>
  <si>
    <t>（2）補助対象経費</t>
    <phoneticPr fontId="3"/>
  </si>
  <si>
    <t>（1）補助事業に要する経費</t>
    <phoneticPr fontId="3"/>
  </si>
  <si>
    <t>4.　補助金交付申請額（当該年度分）</t>
    <phoneticPr fontId="3"/>
  </si>
  <si>
    <t>5.チューニング等運用時への展開</t>
    <rPh sb="8" eb="9">
      <t>トウ</t>
    </rPh>
    <rPh sb="9" eb="11">
      <t>ウンヨウ</t>
    </rPh>
    <rPh sb="11" eb="12">
      <t>ジ</t>
    </rPh>
    <rPh sb="14" eb="16">
      <t>テンカイ</t>
    </rPh>
    <phoneticPr fontId="3"/>
  </si>
  <si>
    <t>4.建物間統合制御システム</t>
    <rPh sb="2" eb="4">
      <t>タテモノ</t>
    </rPh>
    <rPh sb="4" eb="5">
      <t>アイダ</t>
    </rPh>
    <rPh sb="5" eb="7">
      <t>トウゴウ</t>
    </rPh>
    <rPh sb="7" eb="9">
      <t>セイギョ</t>
    </rPh>
    <phoneticPr fontId="3"/>
  </si>
  <si>
    <t>3.負荷コントロール</t>
    <rPh sb="2" eb="4">
      <t>フカ</t>
    </rPh>
    <phoneticPr fontId="3"/>
  </si>
  <si>
    <t>2.設備と利用者間統合制御システム</t>
    <rPh sb="2" eb="4">
      <t>セツビ</t>
    </rPh>
    <rPh sb="5" eb="8">
      <t>リヨウシャ</t>
    </rPh>
    <rPh sb="8" eb="9">
      <t>カン</t>
    </rPh>
    <rPh sb="9" eb="11">
      <t>トウゴウ</t>
    </rPh>
    <rPh sb="11" eb="13">
      <t>セイギョ</t>
    </rPh>
    <phoneticPr fontId="3"/>
  </si>
  <si>
    <t>1.設備間統合制御システム</t>
    <rPh sb="2" eb="4">
      <t>セツビ</t>
    </rPh>
    <rPh sb="4" eb="5">
      <t>カン</t>
    </rPh>
    <rPh sb="5" eb="7">
      <t>トウゴウ</t>
    </rPh>
    <rPh sb="7" eb="9">
      <t>セイギョ</t>
    </rPh>
    <phoneticPr fontId="3"/>
  </si>
  <si>
    <t>システム
制御技術</t>
    <rPh sb="5" eb="7">
      <t>セイギョ</t>
    </rPh>
    <rPh sb="7" eb="9">
      <t>ギジュツ</t>
    </rPh>
    <phoneticPr fontId="3"/>
  </si>
  <si>
    <t>3.省エネシステム</t>
    <rPh sb="2" eb="3">
      <t>ショウ</t>
    </rPh>
    <phoneticPr fontId="3"/>
  </si>
  <si>
    <t>2.管理点数　</t>
    <rPh sb="2" eb="4">
      <t>カンリ</t>
    </rPh>
    <rPh sb="4" eb="6">
      <t>テンスウ</t>
    </rPh>
    <phoneticPr fontId="3"/>
  </si>
  <si>
    <t>←管理区分はプルダウンで選択してください。</t>
    <rPh sb="1" eb="3">
      <t>カンリ</t>
    </rPh>
    <rPh sb="3" eb="5">
      <t>クブン</t>
    </rPh>
    <rPh sb="12" eb="14">
      <t>センタク</t>
    </rPh>
    <phoneticPr fontId="3"/>
  </si>
  <si>
    <t>1.管理区分</t>
    <rPh sb="2" eb="4">
      <t>カンリ</t>
    </rPh>
    <rPh sb="4" eb="6">
      <t>クブン</t>
    </rPh>
    <phoneticPr fontId="3"/>
  </si>
  <si>
    <t>BEMS装置</t>
    <rPh sb="4" eb="6">
      <t>ソウチ</t>
    </rPh>
    <phoneticPr fontId="3"/>
  </si>
  <si>
    <t>4.創エネルギーの導入・その他</t>
    <rPh sb="2" eb="3">
      <t>ソウ</t>
    </rPh>
    <rPh sb="9" eb="11">
      <t>ドウニュウ</t>
    </rPh>
    <rPh sb="14" eb="15">
      <t>タ</t>
    </rPh>
    <phoneticPr fontId="3"/>
  </si>
  <si>
    <t>　</t>
    <phoneticPr fontId="3"/>
  </si>
  <si>
    <t>3.省ｴﾈｼｽﾃﾑ・高性能機器設備の導入</t>
    <rPh sb="2" eb="3">
      <t>ショウ</t>
    </rPh>
    <rPh sb="15" eb="17">
      <t>セツビ</t>
    </rPh>
    <rPh sb="18" eb="20">
      <t>ドウニュウ</t>
    </rPh>
    <phoneticPr fontId="3"/>
  </si>
  <si>
    <t>中期計画後：</t>
    <rPh sb="0" eb="2">
      <t>チュウキ</t>
    </rPh>
    <rPh sb="2" eb="4">
      <t>ケイカク</t>
    </rPh>
    <rPh sb="4" eb="5">
      <t>ゴ</t>
    </rPh>
    <phoneticPr fontId="3"/>
  </si>
  <si>
    <t>BEMS単独導入</t>
    <rPh sb="4" eb="6">
      <t>タンドク</t>
    </rPh>
    <rPh sb="6" eb="8">
      <t>ドウニュウ</t>
    </rPh>
    <phoneticPr fontId="3"/>
  </si>
  <si>
    <t>ZEB化推進</t>
    <rPh sb="3" eb="4">
      <t>カ</t>
    </rPh>
    <rPh sb="4" eb="6">
      <t>スイシン</t>
    </rPh>
    <phoneticPr fontId="3"/>
  </si>
  <si>
    <t>ZEB実現の基本要素/採用システム</t>
    <rPh sb="3" eb="5">
      <t>ジツゲン</t>
    </rPh>
    <rPh sb="6" eb="8">
      <t>キホン</t>
    </rPh>
    <rPh sb="8" eb="10">
      <t>ヨウソ</t>
    </rPh>
    <rPh sb="11" eb="13">
      <t>サイヨウ</t>
    </rPh>
    <phoneticPr fontId="3"/>
  </si>
  <si>
    <t>５項目の内、１項目以上導入すること。</t>
    <rPh sb="1" eb="3">
      <t>コウモク</t>
    </rPh>
    <rPh sb="4" eb="5">
      <t>ウチ</t>
    </rPh>
    <rPh sb="7" eb="9">
      <t>コウモク</t>
    </rPh>
    <rPh sb="9" eb="11">
      <t>イジョウ</t>
    </rPh>
    <rPh sb="11" eb="13">
      <t>ドウニュウ</t>
    </rPh>
    <phoneticPr fontId="3"/>
  </si>
  <si>
    <t xml:space="preserve">  　システム制御技術</t>
    <rPh sb="7" eb="9">
      <t>セイギョ</t>
    </rPh>
    <rPh sb="9" eb="11">
      <t>ギジュツ</t>
    </rPh>
    <phoneticPr fontId="3"/>
  </si>
  <si>
    <t>－</t>
  </si>
  <si>
    <t>必須</t>
    <rPh sb="0" eb="2">
      <t>ヒッス</t>
    </rPh>
    <phoneticPr fontId="3"/>
  </si>
  <si>
    <t>　  BEMS装置</t>
    <rPh sb="7" eb="9">
      <t>ソウチ</t>
    </rPh>
    <phoneticPr fontId="3"/>
  </si>
  <si>
    <t>PV:10kW以上</t>
    <rPh sb="7" eb="9">
      <t>イジョウ</t>
    </rPh>
    <phoneticPr fontId="3"/>
  </si>
  <si>
    <t>４．創エネルギーの導入・その他</t>
    <rPh sb="9" eb="11">
      <t>ドウニュウ</t>
    </rPh>
    <phoneticPr fontId="3"/>
  </si>
  <si>
    <t>―</t>
    <phoneticPr fontId="3"/>
  </si>
  <si>
    <t>３．省エネシステム・高性能機器設備の導入</t>
    <rPh sb="2" eb="3">
      <t>ショウ</t>
    </rPh>
    <rPh sb="10" eb="13">
      <t>コウセイノウ</t>
    </rPh>
    <rPh sb="13" eb="15">
      <t>キキ</t>
    </rPh>
    <rPh sb="15" eb="17">
      <t>セツビ</t>
    </rPh>
    <rPh sb="18" eb="20">
      <t>ドウニュウ</t>
    </rPh>
    <phoneticPr fontId="3"/>
  </si>
  <si>
    <t>○</t>
    <phoneticPr fontId="3"/>
  </si>
  <si>
    <t>対象内部発熱を10%以上低減すること。</t>
    <rPh sb="0" eb="2">
      <t>タイショウ</t>
    </rPh>
    <rPh sb="2" eb="4">
      <t>ナイブ</t>
    </rPh>
    <rPh sb="4" eb="6">
      <t>ハツネツ</t>
    </rPh>
    <rPh sb="10" eb="12">
      <t>イジョウ</t>
    </rPh>
    <rPh sb="12" eb="14">
      <t>テイゲン</t>
    </rPh>
    <phoneticPr fontId="3"/>
  </si>
  <si>
    <t>２．内部発熱の削減</t>
    <rPh sb="2" eb="4">
      <t>ナイブ</t>
    </rPh>
    <rPh sb="4" eb="6">
      <t>ハツネツ</t>
    </rPh>
    <rPh sb="7" eb="9">
      <t>サクゲン</t>
    </rPh>
    <phoneticPr fontId="3"/>
  </si>
  <si>
    <t>－</t>
    <phoneticPr fontId="3"/>
  </si>
  <si>
    <t>←事業年度が数年に渡る時は、H25-27の様に記入してください。</t>
    <rPh sb="1" eb="3">
      <t>ジギョウ</t>
    </rPh>
    <rPh sb="3" eb="5">
      <t>ネンド</t>
    </rPh>
    <rPh sb="6" eb="8">
      <t>スウネン</t>
    </rPh>
    <rPh sb="9" eb="10">
      <t>ワタ</t>
    </rPh>
    <rPh sb="11" eb="12">
      <t>トキ</t>
    </rPh>
    <rPh sb="21" eb="22">
      <t>ヨウ</t>
    </rPh>
    <rPh sb="23" eb="25">
      <t>キニュウ</t>
    </rPh>
    <phoneticPr fontId="3"/>
  </si>
  <si>
    <t>基準PAL値を10%以上低減すること。</t>
    <rPh sb="0" eb="2">
      <t>キジュン</t>
    </rPh>
    <rPh sb="5" eb="6">
      <t>チ</t>
    </rPh>
    <rPh sb="10" eb="12">
      <t>イジョウ</t>
    </rPh>
    <rPh sb="12" eb="14">
      <t>テイゲン</t>
    </rPh>
    <phoneticPr fontId="3"/>
  </si>
  <si>
    <t>１．建築（外皮）性能の向上</t>
    <rPh sb="2" eb="4">
      <t>ケンチク</t>
    </rPh>
    <rPh sb="5" eb="7">
      <t>ガイヒ</t>
    </rPh>
    <rPh sb="8" eb="10">
      <t>セイノウ</t>
    </rPh>
    <rPh sb="11" eb="13">
      <t>コウジョウ</t>
    </rPh>
    <phoneticPr fontId="3"/>
  </si>
  <si>
    <t>←導入区分はプルダウンで選択してください。</t>
    <rPh sb="1" eb="3">
      <t>ドウニュウ</t>
    </rPh>
    <rPh sb="3" eb="5">
      <t>クブン</t>
    </rPh>
    <rPh sb="12" eb="14">
      <t>センタク</t>
    </rPh>
    <phoneticPr fontId="3"/>
  </si>
  <si>
    <t>認定要件</t>
    <rPh sb="0" eb="2">
      <t>ニンテイ</t>
    </rPh>
    <rPh sb="2" eb="4">
      <t>ヨウケン</t>
    </rPh>
    <phoneticPr fontId="3"/>
  </si>
  <si>
    <t>基本要素</t>
    <phoneticPr fontId="3"/>
  </si>
  <si>
    <t>中期
計画</t>
    <rPh sb="0" eb="2">
      <t>チュウキ</t>
    </rPh>
    <rPh sb="3" eb="5">
      <t>ケイカク</t>
    </rPh>
    <phoneticPr fontId="3"/>
  </si>
  <si>
    <t>ＺＥＢ実現の要素導入状況</t>
    <rPh sb="3" eb="5">
      <t>ジツゲン</t>
    </rPh>
    <rPh sb="6" eb="8">
      <t>ヨウソ</t>
    </rPh>
    <rPh sb="8" eb="10">
      <t>ドウニュウ</t>
    </rPh>
    <rPh sb="10" eb="12">
      <t>ジョウキョウ</t>
    </rPh>
    <phoneticPr fontId="3"/>
  </si>
  <si>
    <t>エネルギー削減量</t>
    <rPh sb="5" eb="7">
      <t>サクゲン</t>
    </rPh>
    <rPh sb="7" eb="8">
      <t>リョウ</t>
    </rPh>
    <phoneticPr fontId="3"/>
  </si>
  <si>
    <t>エネルギー削減率</t>
    <phoneticPr fontId="3"/>
  </si>
  <si>
    <t>リース</t>
    <phoneticPr fontId="3"/>
  </si>
  <si>
    <t>建物用途</t>
    <rPh sb="0" eb="2">
      <t>タテモノ</t>
    </rPh>
    <rPh sb="2" eb="4">
      <t>ヨウト</t>
    </rPh>
    <phoneticPr fontId="3"/>
  </si>
  <si>
    <t>←ESCO、リースの有無／事業期間区分ともプルダウンで選択してください。</t>
    <rPh sb="10" eb="12">
      <t>ウム</t>
    </rPh>
    <rPh sb="13" eb="15">
      <t>ジギョウ</t>
    </rPh>
    <rPh sb="15" eb="17">
      <t>キカン</t>
    </rPh>
    <rPh sb="17" eb="19">
      <t>クブン</t>
    </rPh>
    <rPh sb="27" eb="29">
      <t>センタク</t>
    </rPh>
    <phoneticPr fontId="3"/>
  </si>
  <si>
    <t>事業期間区分</t>
    <rPh sb="0" eb="2">
      <t>ジギョウ</t>
    </rPh>
    <rPh sb="2" eb="4">
      <t>キカン</t>
    </rPh>
    <rPh sb="4" eb="6">
      <t>クブン</t>
    </rPh>
    <phoneticPr fontId="3"/>
  </si>
  <si>
    <t>なし</t>
  </si>
  <si>
    <t>ESCO・ﾘｰｽ等の有無</t>
    <phoneticPr fontId="3"/>
  </si>
  <si>
    <t>なし</t>
    <phoneticPr fontId="3"/>
  </si>
  <si>
    <t>3.　補助事業の実施計画</t>
    <phoneticPr fontId="3"/>
  </si>
  <si>
    <t>2.　補助事業の目的及び内容</t>
    <phoneticPr fontId="3"/>
  </si>
  <si>
    <t>1.　補助事業の名称</t>
    <rPh sb="3" eb="5">
      <t>ホジョ</t>
    </rPh>
    <rPh sb="5" eb="7">
      <t>ジギョウ</t>
    </rPh>
    <rPh sb="8" eb="10">
      <t>メイショウ</t>
    </rPh>
    <phoneticPr fontId="3"/>
  </si>
  <si>
    <t>記</t>
  </si>
  <si>
    <t>なし</t>
    <phoneticPr fontId="3"/>
  </si>
  <si>
    <t>※補助対象経費は、補助事業に要する経費の内、補助対象とする機器、工事の経費をいう。</t>
    <rPh sb="1" eb="3">
      <t>ホジョ</t>
    </rPh>
    <rPh sb="3" eb="5">
      <t>タイショウ</t>
    </rPh>
    <rPh sb="5" eb="7">
      <t>ケイヒ</t>
    </rPh>
    <rPh sb="9" eb="11">
      <t>ホジョ</t>
    </rPh>
    <rPh sb="11" eb="13">
      <t>ジギョウ</t>
    </rPh>
    <rPh sb="14" eb="15">
      <t>ヨウ</t>
    </rPh>
    <rPh sb="17" eb="19">
      <t>ケイヒ</t>
    </rPh>
    <rPh sb="20" eb="21">
      <t>ウチ</t>
    </rPh>
    <rPh sb="22" eb="24">
      <t>ホジョ</t>
    </rPh>
    <rPh sb="24" eb="26">
      <t>タイショウ</t>
    </rPh>
    <rPh sb="29" eb="31">
      <t>キキ</t>
    </rPh>
    <rPh sb="32" eb="34">
      <t>コウジ</t>
    </rPh>
    <rPh sb="35" eb="37">
      <t>ケイヒ</t>
    </rPh>
    <phoneticPr fontId="3"/>
  </si>
  <si>
    <t>※補助事業に要する経費は、補助対象外を含めた補助事業に係る経費をいう。</t>
    <rPh sb="1" eb="3">
      <t>ホジョ</t>
    </rPh>
    <rPh sb="3" eb="5">
      <t>ジギョウ</t>
    </rPh>
    <rPh sb="6" eb="7">
      <t>ヨウ</t>
    </rPh>
    <rPh sb="9" eb="11">
      <t>ケイヒ</t>
    </rPh>
    <rPh sb="13" eb="15">
      <t>ホジョ</t>
    </rPh>
    <rPh sb="15" eb="18">
      <t>タイショウガイ</t>
    </rPh>
    <rPh sb="19" eb="20">
      <t>フク</t>
    </rPh>
    <rPh sb="22" eb="24">
      <t>ホジョ</t>
    </rPh>
    <rPh sb="24" eb="26">
      <t>ジギョウ</t>
    </rPh>
    <rPh sb="27" eb="28">
      <t>カカワ</t>
    </rPh>
    <rPh sb="29" eb="31">
      <t>ケイヒ</t>
    </rPh>
    <phoneticPr fontId="3"/>
  </si>
  <si>
    <t>※補助事業に要する経費は、一つの工事発注単位（○○ＺＥＢ化工事）とする。</t>
    <rPh sb="1" eb="3">
      <t>ホジョ</t>
    </rPh>
    <rPh sb="3" eb="5">
      <t>ジギョウ</t>
    </rPh>
    <rPh sb="6" eb="7">
      <t>ヨウ</t>
    </rPh>
    <rPh sb="9" eb="11">
      <t>ケイヒ</t>
    </rPh>
    <rPh sb="13" eb="14">
      <t>ヒト</t>
    </rPh>
    <rPh sb="16" eb="18">
      <t>コウジ</t>
    </rPh>
    <rPh sb="18" eb="20">
      <t>ハッチュウ</t>
    </rPh>
    <rPh sb="20" eb="22">
      <t>タンイ</t>
    </rPh>
    <rPh sb="28" eb="29">
      <t>カ</t>
    </rPh>
    <rPh sb="29" eb="31">
      <t>コウジ</t>
    </rPh>
    <phoneticPr fontId="3"/>
  </si>
  <si>
    <t>申請時の補助率は、必ず１/３とすること。</t>
    <rPh sb="0" eb="2">
      <t>シンセイ</t>
    </rPh>
    <rPh sb="2" eb="3">
      <t>ジ</t>
    </rPh>
    <rPh sb="4" eb="7">
      <t>ホジョリツ</t>
    </rPh>
    <rPh sb="9" eb="10">
      <t>カナラ</t>
    </rPh>
    <phoneticPr fontId="3"/>
  </si>
  <si>
    <t>↑</t>
    <phoneticPr fontId="3"/>
  </si>
  <si>
    <t>（備考）　用紙は日本工業規格Ａ4とし、縦位置とする。</t>
    <rPh sb="1" eb="3">
      <t>ビコウ</t>
    </rPh>
    <rPh sb="5" eb="7">
      <t>ヨウシ</t>
    </rPh>
    <rPh sb="8" eb="10">
      <t>ニホン</t>
    </rPh>
    <rPh sb="10" eb="12">
      <t>コウギョウ</t>
    </rPh>
    <rPh sb="12" eb="14">
      <t>キカク</t>
    </rPh>
    <rPh sb="19" eb="20">
      <t>タテ</t>
    </rPh>
    <rPh sb="20" eb="22">
      <t>イチ</t>
    </rPh>
    <phoneticPr fontId="3"/>
  </si>
  <si>
    <t>←計算式あり。自動計算します。</t>
    <rPh sb="1" eb="4">
      <t>ケイサンシキ</t>
    </rPh>
    <rPh sb="7" eb="9">
      <t>ジドウ</t>
    </rPh>
    <rPh sb="9" eb="11">
      <t>ケイサン</t>
    </rPh>
    <phoneticPr fontId="3"/>
  </si>
  <si>
    <t>合　  計</t>
  </si>
  <si>
    <t>←小数点以下の金額は、１円単位まで切り捨てる。</t>
    <rPh sb="1" eb="4">
      <t>ショウスウテン</t>
    </rPh>
    <rPh sb="4" eb="6">
      <t>イカ</t>
    </rPh>
    <rPh sb="7" eb="9">
      <t>キンガク</t>
    </rPh>
    <rPh sb="12" eb="13">
      <t>エン</t>
    </rPh>
    <rPh sb="13" eb="15">
      <t>タンイ</t>
    </rPh>
    <rPh sb="17" eb="18">
      <t>キ</t>
    </rPh>
    <rPh sb="19" eb="20">
      <t>ス</t>
    </rPh>
    <phoneticPr fontId="3"/>
  </si>
  <si>
    <t>工事費</t>
    <phoneticPr fontId="3"/>
  </si>
  <si>
    <t>設備費</t>
    <phoneticPr fontId="3"/>
  </si>
  <si>
    <t>補助金の額
（参考値）</t>
    <rPh sb="7" eb="9">
      <t>サンコウ</t>
    </rPh>
    <rPh sb="9" eb="10">
      <t>チ</t>
    </rPh>
    <phoneticPr fontId="3"/>
  </si>
  <si>
    <t>補助率
（参考値）</t>
    <rPh sb="5" eb="7">
      <t>サンコウ</t>
    </rPh>
    <rPh sb="7" eb="8">
      <t>チ</t>
    </rPh>
    <phoneticPr fontId="3"/>
  </si>
  <si>
    <t>補助対象経費</t>
  </si>
  <si>
    <t>補助対象
経費の区分</t>
    <rPh sb="0" eb="2">
      <t>ホジョ</t>
    </rPh>
    <rPh sb="2" eb="4">
      <t>タイショウ</t>
    </rPh>
    <rPh sb="5" eb="7">
      <t>ケイヒ</t>
    </rPh>
    <phoneticPr fontId="3"/>
  </si>
  <si>
    <t>（単位：円）</t>
    <rPh sb="1" eb="3">
      <t>タンイ</t>
    </rPh>
    <rPh sb="4" eb="5">
      <t>エン</t>
    </rPh>
    <phoneticPr fontId="3"/>
  </si>
  <si>
    <t>補助事業に要する経費、補助対象経費及び補助金の額並びに区分ごとの配分</t>
  </si>
  <si>
    <t>（別紙１）</t>
  </si>
  <si>
    <t>　　　・既存システムのままの場合には、導入前に記入し、導入後は記入なし。</t>
    <rPh sb="4" eb="6">
      <t>キゾン</t>
    </rPh>
    <rPh sb="14" eb="16">
      <t>バアイ</t>
    </rPh>
    <rPh sb="19" eb="21">
      <t>ドウニュウ</t>
    </rPh>
    <rPh sb="21" eb="22">
      <t>マエ</t>
    </rPh>
    <rPh sb="23" eb="25">
      <t>キニュウ</t>
    </rPh>
    <rPh sb="27" eb="29">
      <t>ドウニュウ</t>
    </rPh>
    <rPh sb="29" eb="30">
      <t>ゴ</t>
    </rPh>
    <rPh sb="31" eb="33">
      <t>キニュウ</t>
    </rPh>
    <phoneticPr fontId="3"/>
  </si>
  <si>
    <t>（注）・補助対象は赤色で表示。</t>
    <rPh sb="1" eb="2">
      <t>チュウ</t>
    </rPh>
    <phoneticPr fontId="3"/>
  </si>
  <si>
    <t>導入後</t>
    <rPh sb="2" eb="3">
      <t>ゴ</t>
    </rPh>
    <phoneticPr fontId="3"/>
  </si>
  <si>
    <t>←採用システム毎に概念図を作成すること。</t>
    <rPh sb="1" eb="3">
      <t>サイヨウ</t>
    </rPh>
    <rPh sb="7" eb="8">
      <t>ゴト</t>
    </rPh>
    <rPh sb="9" eb="12">
      <t>ガイネンズ</t>
    </rPh>
    <rPh sb="13" eb="15">
      <t>サクセイ</t>
    </rPh>
    <phoneticPr fontId="3"/>
  </si>
  <si>
    <t>基本要素：</t>
    <rPh sb="0" eb="2">
      <t>キホン</t>
    </rPh>
    <rPh sb="2" eb="4">
      <t>ヨウソ</t>
    </rPh>
    <phoneticPr fontId="3"/>
  </si>
  <si>
    <t>システム名：</t>
    <rPh sb="4" eb="5">
      <t>メイ</t>
    </rPh>
    <phoneticPr fontId="3"/>
  </si>
  <si>
    <t>←法定耐用年数の1番長いものを記入すること。</t>
    <rPh sb="1" eb="3">
      <t>ホウテイ</t>
    </rPh>
    <rPh sb="3" eb="5">
      <t>タイヨウ</t>
    </rPh>
    <rPh sb="5" eb="7">
      <t>ネンスウ</t>
    </rPh>
    <rPh sb="9" eb="10">
      <t>バン</t>
    </rPh>
    <rPh sb="10" eb="11">
      <t>ナガ</t>
    </rPh>
    <rPh sb="15" eb="17">
      <t>キニュウ</t>
    </rPh>
    <phoneticPr fontId="3"/>
  </si>
  <si>
    <t>処分の制限を受ける期間（設備の法廷耐用年数を記載する）</t>
    <phoneticPr fontId="3"/>
  </si>
  <si>
    <t>５．</t>
    <phoneticPr fontId="3"/>
  </si>
  <si>
    <t>　</t>
    <phoneticPr fontId="3"/>
  </si>
  <si>
    <t>←記入内容が多い場合は、別紙になっても構わない。</t>
    <rPh sb="1" eb="3">
      <t>キニュウ</t>
    </rPh>
    <rPh sb="3" eb="5">
      <t>ナイヨウ</t>
    </rPh>
    <rPh sb="6" eb="7">
      <t>オオ</t>
    </rPh>
    <rPh sb="8" eb="10">
      <t>バアイ</t>
    </rPh>
    <rPh sb="12" eb="14">
      <t>ベッシ</t>
    </rPh>
    <rPh sb="19" eb="20">
      <t>カマ</t>
    </rPh>
    <phoneticPr fontId="3"/>
  </si>
  <si>
    <t>設置される設備の概要</t>
    <rPh sb="0" eb="2">
      <t>セッチ</t>
    </rPh>
    <rPh sb="5" eb="7">
      <t>セツビ</t>
    </rPh>
    <rPh sb="8" eb="10">
      <t>ガイヨウ</t>
    </rPh>
    <phoneticPr fontId="3"/>
  </si>
  <si>
    <t>４．</t>
    <phoneticPr fontId="3"/>
  </si>
  <si>
    <t>←自動入力項目（交付申請書を参照）。記入内容を確認すること。</t>
    <rPh sb="1" eb="3">
      <t>ジドウ</t>
    </rPh>
    <rPh sb="3" eb="5">
      <t>ニュウリョク</t>
    </rPh>
    <rPh sb="5" eb="7">
      <t>コウモク</t>
    </rPh>
    <rPh sb="18" eb="20">
      <t>キニュウ</t>
    </rPh>
    <rPh sb="20" eb="22">
      <t>ナイヨウ</t>
    </rPh>
    <rPh sb="23" eb="25">
      <t>カクニン</t>
    </rPh>
    <phoneticPr fontId="3"/>
  </si>
  <si>
    <t>補助事業の名称</t>
    <rPh sb="0" eb="2">
      <t>ホジョ</t>
    </rPh>
    <rPh sb="2" eb="4">
      <t>ジギョウ</t>
    </rPh>
    <rPh sb="5" eb="7">
      <t>メイショウ</t>
    </rPh>
    <phoneticPr fontId="3"/>
  </si>
  <si>
    <t>３．</t>
    <phoneticPr fontId="3"/>
  </si>
  <si>
    <t>代表者</t>
    <rPh sb="0" eb="3">
      <t>ダイヒョウシャ</t>
    </rPh>
    <phoneticPr fontId="3"/>
  </si>
  <si>
    <t>名  称</t>
    <rPh sb="0" eb="1">
      <t>メイ</t>
    </rPh>
    <rPh sb="3" eb="4">
      <t>ショウ</t>
    </rPh>
    <phoneticPr fontId="3"/>
  </si>
  <si>
    <t>住  所</t>
    <rPh sb="0" eb="1">
      <t>ジュウ</t>
    </rPh>
    <rPh sb="3" eb="4">
      <t>トコロ</t>
    </rPh>
    <phoneticPr fontId="3"/>
  </si>
  <si>
    <t>←建物所有者と賃貸契約を結び、今回の設備の所有者又は使用者の申請者とする。</t>
    <rPh sb="1" eb="3">
      <t>タテモノ</t>
    </rPh>
    <rPh sb="3" eb="6">
      <t>ショユウシャ</t>
    </rPh>
    <rPh sb="7" eb="9">
      <t>チンタイ</t>
    </rPh>
    <rPh sb="9" eb="11">
      <t>ケイヤク</t>
    </rPh>
    <rPh sb="12" eb="13">
      <t>ムス</t>
    </rPh>
    <rPh sb="15" eb="17">
      <t>コンカイ</t>
    </rPh>
    <rPh sb="18" eb="20">
      <t>セツビ</t>
    </rPh>
    <rPh sb="21" eb="24">
      <t>ショユウシャ</t>
    </rPh>
    <rPh sb="24" eb="25">
      <t>マタ</t>
    </rPh>
    <rPh sb="26" eb="29">
      <t>シヨウシャ</t>
    </rPh>
    <rPh sb="30" eb="32">
      <t>シンセイ</t>
    </rPh>
    <rPh sb="32" eb="33">
      <t>シャ</t>
    </rPh>
    <phoneticPr fontId="3"/>
  </si>
  <si>
    <t>設備の設置者</t>
    <rPh sb="0" eb="2">
      <t>セツビ</t>
    </rPh>
    <rPh sb="3" eb="5">
      <t>セッチ</t>
    </rPh>
    <rPh sb="5" eb="6">
      <t>シャ</t>
    </rPh>
    <phoneticPr fontId="3"/>
  </si>
  <si>
    <t>２．</t>
    <phoneticPr fontId="3"/>
  </si>
  <si>
    <t>←自動入力項目（実施計画書・建物概要を参照）。記入内容を確認すること。</t>
    <rPh sb="1" eb="3">
      <t>ジドウ</t>
    </rPh>
    <rPh sb="3" eb="5">
      <t>ニュウリョク</t>
    </rPh>
    <rPh sb="5" eb="7">
      <t>コウモク</t>
    </rPh>
    <rPh sb="8" eb="10">
      <t>ジッシ</t>
    </rPh>
    <rPh sb="10" eb="13">
      <t>ケイカクショ</t>
    </rPh>
    <rPh sb="14" eb="16">
      <t>タテモノ</t>
    </rPh>
    <rPh sb="16" eb="18">
      <t>ガイヨウ</t>
    </rPh>
    <rPh sb="19" eb="21">
      <t>サンショウ</t>
    </rPh>
    <rPh sb="23" eb="25">
      <t>キニュウ</t>
    </rPh>
    <rPh sb="25" eb="27">
      <t>ナイヨウ</t>
    </rPh>
    <rPh sb="28" eb="30">
      <t>カクニン</t>
    </rPh>
    <phoneticPr fontId="3"/>
  </si>
  <si>
    <t>建物の所在地および名称</t>
    <phoneticPr fontId="3"/>
  </si>
  <si>
    <t>１．</t>
    <phoneticPr fontId="3"/>
  </si>
  <si>
    <t>記</t>
    <rPh sb="0" eb="1">
      <t>キ</t>
    </rPh>
    <phoneticPr fontId="3"/>
  </si>
  <si>
    <t xml:space="preserve">  住宅・ビルの革新的省エネ技術導入促進事業費補助金（ネット・ゼロ・エネルギー・ビル実証事業）交付規程第２０条及び第２１条の規程により財産処分の制限を受け、一般社団法人 環境共創イニシアチブの承認なしに財産処分できない設備が、下記の通り設置されることを承諾します。</t>
    <rPh sb="8" eb="11">
      <t>カクシンテキ</t>
    </rPh>
    <rPh sb="11" eb="12">
      <t>ショウ</t>
    </rPh>
    <rPh sb="14" eb="16">
      <t>ギジュツ</t>
    </rPh>
    <rPh sb="16" eb="18">
      <t>ドウニュウ</t>
    </rPh>
    <rPh sb="18" eb="20">
      <t>ソクシン</t>
    </rPh>
    <rPh sb="42" eb="44">
      <t>ジッショウ</t>
    </rPh>
    <phoneticPr fontId="3"/>
  </si>
  <si>
    <t>名　　　称</t>
    <phoneticPr fontId="3"/>
  </si>
  <si>
    <t>建物所有者</t>
    <rPh sb="0" eb="2">
      <t>タテモノ</t>
    </rPh>
    <rPh sb="2" eb="5">
      <t>ショユウシャ</t>
    </rPh>
    <phoneticPr fontId="3"/>
  </si>
  <si>
    <t>住　　　所</t>
    <phoneticPr fontId="3"/>
  </si>
  <si>
    <t>←今回の事業計画の設備設置を承認した日付。</t>
    <rPh sb="1" eb="3">
      <t>コンカイ</t>
    </rPh>
    <rPh sb="4" eb="6">
      <t>ジギョウ</t>
    </rPh>
    <rPh sb="6" eb="8">
      <t>ケイカク</t>
    </rPh>
    <rPh sb="9" eb="11">
      <t>セツビ</t>
    </rPh>
    <rPh sb="11" eb="13">
      <t>セッチ</t>
    </rPh>
    <rPh sb="14" eb="16">
      <t>ショウニン</t>
    </rPh>
    <rPh sb="18" eb="20">
      <t>ヒヅケ</t>
    </rPh>
    <phoneticPr fontId="3"/>
  </si>
  <si>
    <t>【注意事項】
※印刷範囲を設定済み。
※自動入力項目が反映されない場合は、正しい内容を入力すること。</t>
    <rPh sb="1" eb="3">
      <t>チュウイ</t>
    </rPh>
    <rPh sb="3" eb="5">
      <t>ジコウ</t>
    </rPh>
    <rPh sb="8" eb="10">
      <t>インサツ</t>
    </rPh>
    <rPh sb="10" eb="12">
      <t>ハンイ</t>
    </rPh>
    <rPh sb="13" eb="15">
      <t>セッテイ</t>
    </rPh>
    <rPh sb="15" eb="16">
      <t>ズ</t>
    </rPh>
    <phoneticPr fontId="3"/>
  </si>
  <si>
    <t>代表者等名</t>
    <rPh sb="0" eb="2">
      <t>ダイヒョウ</t>
    </rPh>
    <rPh sb="2" eb="4">
      <t>シャナド</t>
    </rPh>
    <rPh sb="4" eb="5">
      <t>メイ</t>
    </rPh>
    <phoneticPr fontId="3"/>
  </si>
  <si>
    <t>名      称</t>
    <rPh sb="0" eb="1">
      <t>メイ</t>
    </rPh>
    <rPh sb="7" eb="8">
      <t>ショウ</t>
    </rPh>
    <phoneticPr fontId="3"/>
  </si>
  <si>
    <t>受任者</t>
    <rPh sb="0" eb="2">
      <t>ジュニン</t>
    </rPh>
    <rPh sb="2" eb="3">
      <t>シャ</t>
    </rPh>
    <phoneticPr fontId="3"/>
  </si>
  <si>
    <t>←管理者や管理組合法人等の受任者名。</t>
    <rPh sb="1" eb="4">
      <t>カンリシャ</t>
    </rPh>
    <rPh sb="5" eb="7">
      <t>カンリ</t>
    </rPh>
    <rPh sb="7" eb="9">
      <t>クミアイ</t>
    </rPh>
    <rPh sb="9" eb="11">
      <t>ホウジン</t>
    </rPh>
    <rPh sb="11" eb="12">
      <t>トウ</t>
    </rPh>
    <rPh sb="13" eb="15">
      <t>ジュニン</t>
    </rPh>
    <rPh sb="15" eb="16">
      <t>シャ</t>
    </rPh>
    <rPh sb="16" eb="17">
      <t>メイ</t>
    </rPh>
    <phoneticPr fontId="3"/>
  </si>
  <si>
    <t>住      所</t>
    <rPh sb="0" eb="1">
      <t>ジュウ</t>
    </rPh>
    <rPh sb="7" eb="8">
      <t>トコロ</t>
    </rPh>
    <phoneticPr fontId="3"/>
  </si>
  <si>
    <t>委任者</t>
    <rPh sb="0" eb="3">
      <t>イニンシャ</t>
    </rPh>
    <phoneticPr fontId="3"/>
  </si>
  <si>
    <t>←委任する区分所有者名。</t>
    <rPh sb="1" eb="3">
      <t>イニン</t>
    </rPh>
    <rPh sb="5" eb="7">
      <t>クブン</t>
    </rPh>
    <rPh sb="7" eb="10">
      <t>ショユウシャ</t>
    </rPh>
    <rPh sb="10" eb="11">
      <t>メイ</t>
    </rPh>
    <phoneticPr fontId="3"/>
  </si>
  <si>
    <t>←今回の事業計画の申請を委任した日付。</t>
    <rPh sb="1" eb="3">
      <t>コンカイ</t>
    </rPh>
    <rPh sb="4" eb="6">
      <t>ジギョウ</t>
    </rPh>
    <rPh sb="6" eb="8">
      <t>ケイカク</t>
    </rPh>
    <rPh sb="9" eb="11">
      <t>シンセイ</t>
    </rPh>
    <rPh sb="12" eb="14">
      <t>イニン</t>
    </rPh>
    <rPh sb="16" eb="18">
      <t>ヒヅケ</t>
    </rPh>
    <phoneticPr fontId="3"/>
  </si>
  <si>
    <t>以上</t>
    <rPh sb="0" eb="2">
      <t>イジョウ</t>
    </rPh>
    <phoneticPr fontId="3"/>
  </si>
  <si>
    <t xml:space="preserve">   上記事項の締結を証するため、本書２通を作成し、双方記名捺印し、原本１通をＳＩＩに提出するとともに、残り１通は受任者が保管し、受任者は写しを委任者に配布する。</t>
    <phoneticPr fontId="3"/>
  </si>
  <si>
    <t>万一、委任者、受任者間に係争が生じた場合においても、委任者は受任者の行った行為に対し、ＳＩＩに一切の苦情・請求は行わない。</t>
    <phoneticPr fontId="3"/>
  </si>
  <si>
    <t>３．</t>
    <phoneticPr fontId="3"/>
  </si>
  <si>
    <t>委任者及び受任者はＳＩＩが定めた「住宅・ビルの革新的省エネ技術導入促進事業費補助金（ネット・ゼロ・エネルギー・ビル実証事業）交付規程」を遵守し、協議事項について双方が誠意をもって問題解決に努める。</t>
    <rPh sb="23" eb="27">
      <t>カクシンテキショウ</t>
    </rPh>
    <rPh sb="29" eb="35">
      <t>ギジュツドウニュウソクシン</t>
    </rPh>
    <rPh sb="57" eb="59">
      <t>ジッショウ</t>
    </rPh>
    <rPh sb="59" eb="61">
      <t>ジギョウ</t>
    </rPh>
    <phoneticPr fontId="3"/>
  </si>
  <si>
    <t>２．</t>
    <phoneticPr fontId="3"/>
  </si>
  <si>
    <t>←管理者や管理組合法人等、申請者の実態に合わせて文章を直すこと。</t>
    <rPh sb="1" eb="4">
      <t>カンリシャ</t>
    </rPh>
    <rPh sb="5" eb="7">
      <t>カンリ</t>
    </rPh>
    <rPh sb="7" eb="9">
      <t>クミアイ</t>
    </rPh>
    <rPh sb="9" eb="11">
      <t>ホウジン</t>
    </rPh>
    <rPh sb="11" eb="12">
      <t>トウ</t>
    </rPh>
    <rPh sb="13" eb="16">
      <t>シンセイシャ</t>
    </rPh>
    <rPh sb="17" eb="19">
      <t>ジッタイ</t>
    </rPh>
    <rPh sb="20" eb="21">
      <t>ア</t>
    </rPh>
    <rPh sb="24" eb="26">
      <t>ブンショウ</t>
    </rPh>
    <rPh sb="27" eb="28">
      <t>ナオ</t>
    </rPh>
    <phoneticPr fontId="3"/>
  </si>
  <si>
    <t>←区分所有建物で管理者もしくは管理組合法人で申請の場合は必要になります。</t>
    <rPh sb="28" eb="30">
      <t>ヒツヨウ</t>
    </rPh>
    <phoneticPr fontId="3"/>
  </si>
  <si>
    <t>委  任  状</t>
    <rPh sb="0" eb="1">
      <t>イ</t>
    </rPh>
    <rPh sb="3" eb="4">
      <t>ニン</t>
    </rPh>
    <rPh sb="6" eb="7">
      <t>ジョウ</t>
    </rPh>
    <phoneticPr fontId="3"/>
  </si>
  <si>
    <t>　</t>
    <phoneticPr fontId="3"/>
  </si>
  <si>
    <t>←対象年度を確認すること。</t>
    <rPh sb="1" eb="3">
      <t>タイショウ</t>
    </rPh>
    <rPh sb="3" eb="5">
      <t>ネンド</t>
    </rPh>
    <rPh sb="6" eb="8">
      <t>カクニン</t>
    </rPh>
    <phoneticPr fontId="3"/>
  </si>
  <si>
    <t>平成２５年度住宅・ビルの革新的省エネ技術導入促進事業費補助金</t>
    <rPh sb="12" eb="15">
      <t>カクシンテキ</t>
    </rPh>
    <rPh sb="15" eb="16">
      <t>ショウ</t>
    </rPh>
    <rPh sb="18" eb="20">
      <t>ギジュツ</t>
    </rPh>
    <rPh sb="20" eb="22">
      <t>ドウニュウ</t>
    </rPh>
    <rPh sb="22" eb="24">
      <t>ソクシン</t>
    </rPh>
    <phoneticPr fontId="3"/>
  </si>
  <si>
    <t>←以降申請者全員が１枚の用紙に収まるようにシートを加工してください。</t>
    <rPh sb="1" eb="3">
      <t>イコウ</t>
    </rPh>
    <rPh sb="3" eb="6">
      <t>シンセイシャ</t>
    </rPh>
    <rPh sb="6" eb="8">
      <t>ゼンイン</t>
    </rPh>
    <rPh sb="10" eb="11">
      <t>マイ</t>
    </rPh>
    <rPh sb="12" eb="14">
      <t>ヨウシ</t>
    </rPh>
    <rPh sb="15" eb="16">
      <t>オサ</t>
    </rPh>
    <rPh sb="25" eb="27">
      <t>カコウ</t>
    </rPh>
    <phoneticPr fontId="3"/>
  </si>
  <si>
    <t>名　　　称</t>
    <phoneticPr fontId="3"/>
  </si>
  <si>
    <t>住　　　所</t>
    <phoneticPr fontId="3"/>
  </si>
  <si>
    <t>申請者2</t>
    <phoneticPr fontId="3"/>
  </si>
  <si>
    <t>←事業者登記簿謄本（商業登記簿謄本）に記載されている代表者名と役職と
　 一致していること</t>
    <phoneticPr fontId="3"/>
  </si>
  <si>
    <t>←事業者登記簿謄本（商業登記簿謄本）に記載されている（本店）住所と
　 一致していること</t>
    <phoneticPr fontId="3"/>
  </si>
  <si>
    <t>申請者1</t>
    <phoneticPr fontId="3"/>
  </si>
  <si>
    <t>番 号</t>
    <rPh sb="0" eb="1">
      <t>バン</t>
    </rPh>
    <rPh sb="2" eb="3">
      <t>ゴウ</t>
    </rPh>
    <phoneticPr fontId="3"/>
  </si>
  <si>
    <t>様式第１</t>
  </si>
  <si>
    <t>交付申請書（本文へ）</t>
    <rPh sb="0" eb="2">
      <t>コウフ</t>
    </rPh>
    <rPh sb="2" eb="5">
      <t>シンセイショ</t>
    </rPh>
    <rPh sb="6" eb="8">
      <t>ホンブン</t>
    </rPh>
    <phoneticPr fontId="3"/>
  </si>
  <si>
    <t>補助対象外設備  合計</t>
    <rPh sb="0" eb="2">
      <t>ホジョ</t>
    </rPh>
    <rPh sb="2" eb="4">
      <t>タイショウ</t>
    </rPh>
    <rPh sb="4" eb="5">
      <t>ガイ</t>
    </rPh>
    <rPh sb="5" eb="7">
      <t>セツビ</t>
    </rPh>
    <rPh sb="9" eb="11">
      <t>ゴウケイ</t>
    </rPh>
    <phoneticPr fontId="3"/>
  </si>
  <si>
    <t>式</t>
    <rPh sb="0" eb="1">
      <t>シキ</t>
    </rPh>
    <phoneticPr fontId="3"/>
  </si>
  <si>
    <t>対象外</t>
    <rPh sb="0" eb="3">
      <t>タイショウガイ</t>
    </rPh>
    <phoneticPr fontId="3"/>
  </si>
  <si>
    <t>６、BEMS導入</t>
    <rPh sb="6" eb="8">
      <t>ドウニュウ</t>
    </rPh>
    <phoneticPr fontId="3"/>
  </si>
  <si>
    <t>５、タスク・アンビエント照明</t>
    <rPh sb="12" eb="14">
      <t>ショウメイ</t>
    </rPh>
    <phoneticPr fontId="3"/>
  </si>
  <si>
    <t>４、最適自然換気</t>
    <rPh sb="2" eb="4">
      <t>サイテキ</t>
    </rPh>
    <rPh sb="4" eb="6">
      <t>シゼン</t>
    </rPh>
    <rPh sb="6" eb="8">
      <t>カンキ</t>
    </rPh>
    <phoneticPr fontId="3"/>
  </si>
  <si>
    <t>３、タスク・アンビエント空調</t>
    <rPh sb="12" eb="14">
      <t>クウチョウ</t>
    </rPh>
    <phoneticPr fontId="3"/>
  </si>
  <si>
    <t>２、地中熱利用高効率ヒートポンプチラー</t>
    <rPh sb="2" eb="4">
      <t>チチュウ</t>
    </rPh>
    <rPh sb="4" eb="5">
      <t>ネツ</t>
    </rPh>
    <rPh sb="5" eb="7">
      <t>リヨウ</t>
    </rPh>
    <rPh sb="7" eb="10">
      <t>コウコウリツ</t>
    </rPh>
    <phoneticPr fontId="3"/>
  </si>
  <si>
    <t>１、low-E複層ガラスの導入</t>
    <rPh sb="7" eb="9">
      <t>フクソウ</t>
    </rPh>
    <rPh sb="13" eb="15">
      <t>ドウニュウ</t>
    </rPh>
    <phoneticPr fontId="3"/>
  </si>
  <si>
    <t>総合計</t>
    <rPh sb="0" eb="1">
      <t>ソウ</t>
    </rPh>
    <rPh sb="1" eb="3">
      <t>ゴウケイ</t>
    </rPh>
    <phoneticPr fontId="3"/>
  </si>
  <si>
    <t>（補助対象外経費）</t>
    <rPh sb="1" eb="3">
      <t>ホジョ</t>
    </rPh>
    <rPh sb="3" eb="6">
      <t>タイショウガイ</t>
    </rPh>
    <rPh sb="6" eb="8">
      <t>ケイヒ</t>
    </rPh>
    <phoneticPr fontId="3"/>
  </si>
  <si>
    <t>補助対象設備  合計</t>
    <rPh sb="0" eb="2">
      <t>ホジョ</t>
    </rPh>
    <rPh sb="2" eb="4">
      <t>タイショウ</t>
    </rPh>
    <rPh sb="4" eb="6">
      <t>セツビ</t>
    </rPh>
    <rPh sb="8" eb="10">
      <t>ゴウケイ</t>
    </rPh>
    <phoneticPr fontId="3"/>
  </si>
  <si>
    <t>(補助対象経費）</t>
    <rPh sb="1" eb="3">
      <t>ホジョ</t>
    </rPh>
    <rPh sb="3" eb="5">
      <t>タイショウ</t>
    </rPh>
    <rPh sb="5" eb="7">
      <t>ケイヒ</t>
    </rPh>
    <phoneticPr fontId="3"/>
  </si>
  <si>
    <t>補助事業に要する経費  合計</t>
    <rPh sb="0" eb="2">
      <t>ホジョ</t>
    </rPh>
    <rPh sb="2" eb="4">
      <t>ジギョウ</t>
    </rPh>
    <rPh sb="5" eb="6">
      <t>ヨウ</t>
    </rPh>
    <rPh sb="8" eb="10">
      <t>ケイヒ</t>
    </rPh>
    <rPh sb="12" eb="14">
      <t>ゴウケイ</t>
    </rPh>
    <phoneticPr fontId="3"/>
  </si>
  <si>
    <t>（補助事業に要する経費）</t>
    <rPh sb="1" eb="3">
      <t>ホジョ</t>
    </rPh>
    <rPh sb="3" eb="5">
      <t>ジギョウ</t>
    </rPh>
    <rPh sb="6" eb="7">
      <t>ヨウ</t>
    </rPh>
    <rPh sb="9" eb="11">
      <t>ケイヒ</t>
    </rPh>
    <phoneticPr fontId="3"/>
  </si>
  <si>
    <t>集計</t>
    <rPh sb="0" eb="2">
      <t>シュウケイ</t>
    </rPh>
    <phoneticPr fontId="3"/>
  </si>
  <si>
    <t>（工事）</t>
    <rPh sb="1" eb="3">
      <t>コウジ</t>
    </rPh>
    <phoneticPr fontId="3"/>
  </si>
  <si>
    <t>（設備）</t>
    <rPh sb="1" eb="3">
      <t>セツビ</t>
    </rPh>
    <phoneticPr fontId="3"/>
  </si>
  <si>
    <t>工事費金額</t>
    <rPh sb="0" eb="3">
      <t>コウジヒ</t>
    </rPh>
    <rPh sb="3" eb="5">
      <t>キンガク</t>
    </rPh>
    <phoneticPr fontId="3"/>
  </si>
  <si>
    <t>設備費金額</t>
    <rPh sb="0" eb="3">
      <t>セツビヒ</t>
    </rPh>
    <rPh sb="3" eb="5">
      <t>キンガク</t>
    </rPh>
    <phoneticPr fontId="3"/>
  </si>
  <si>
    <t>単位</t>
    <rPh sb="0" eb="2">
      <t>タンイ</t>
    </rPh>
    <phoneticPr fontId="3"/>
  </si>
  <si>
    <t>数量</t>
    <rPh sb="0" eb="2">
      <t>スウリョウ</t>
    </rPh>
    <phoneticPr fontId="3"/>
  </si>
  <si>
    <t>単価</t>
    <rPh sb="0" eb="2">
      <t>タンカ</t>
    </rPh>
    <phoneticPr fontId="3"/>
  </si>
  <si>
    <t>交付申請時</t>
    <rPh sb="0" eb="2">
      <t>コウフ</t>
    </rPh>
    <rPh sb="2" eb="5">
      <t>シンセイジ</t>
    </rPh>
    <phoneticPr fontId="3"/>
  </si>
  <si>
    <t>名称</t>
    <rPh sb="0" eb="2">
      <t>メイショウ</t>
    </rPh>
    <phoneticPr fontId="3"/>
  </si>
  <si>
    <t>設備
区分</t>
    <rPh sb="0" eb="2">
      <t>セツビ</t>
    </rPh>
    <rPh sb="3" eb="5">
      <t>クブン</t>
    </rPh>
    <phoneticPr fontId="3"/>
  </si>
  <si>
    <t>４．工事概略予算書</t>
    <rPh sb="2" eb="4">
      <t>コウジ</t>
    </rPh>
    <rPh sb="4" eb="6">
      <t>ガイリャク</t>
    </rPh>
    <rPh sb="6" eb="8">
      <t>ヨサン</t>
    </rPh>
    <rPh sb="8" eb="9">
      <t>ショ</t>
    </rPh>
    <phoneticPr fontId="3"/>
  </si>
  <si>
    <r>
      <t>　</t>
    </r>
    <r>
      <rPr>
        <b/>
        <sz val="10"/>
        <color indexed="12"/>
        <rFont val="ＭＳ Ｐゴシック"/>
        <family val="3"/>
        <charset val="128"/>
      </rPr>
      <t>↓補助対象外は</t>
    </r>
    <r>
      <rPr>
        <b/>
        <sz val="10"/>
        <color indexed="10"/>
        <rFont val="ＭＳ Ｐゴシック"/>
        <family val="3"/>
        <charset val="128"/>
      </rPr>
      <t>「対象外」</t>
    </r>
    <r>
      <rPr>
        <b/>
        <sz val="10"/>
        <color indexed="12"/>
        <rFont val="ＭＳ Ｐゴシック"/>
        <family val="3"/>
        <charset val="128"/>
      </rPr>
      <t>と表記の事</t>
    </r>
    <rPh sb="2" eb="4">
      <t>ホジョ</t>
    </rPh>
    <rPh sb="4" eb="6">
      <t>タイショウ</t>
    </rPh>
    <rPh sb="6" eb="7">
      <t>ガイ</t>
    </rPh>
    <rPh sb="9" eb="12">
      <t>タイショウガイ</t>
    </rPh>
    <rPh sb="14" eb="16">
      <t>ヒョウキ</t>
    </rPh>
    <rPh sb="17" eb="18">
      <t>コト</t>
    </rPh>
    <phoneticPr fontId="3"/>
  </si>
  <si>
    <t>必ずカラー印刷とすること</t>
    <rPh sb="0" eb="1">
      <t>カナラ</t>
    </rPh>
    <rPh sb="5" eb="7">
      <t>インサツ</t>
    </rPh>
    <phoneticPr fontId="3"/>
  </si>
  <si>
    <t>申請者の概要</t>
    <rPh sb="0" eb="3">
      <t>シンセイシャ</t>
    </rPh>
    <rPh sb="4" eb="6">
      <t>ガイヨウ</t>
    </rPh>
    <phoneticPr fontId="3"/>
  </si>
  <si>
    <t>←申請者が複数の場合は、申請者間の関係がわかるようにすること</t>
    <phoneticPr fontId="3"/>
  </si>
  <si>
    <t>←実状に合わせた体制を標記のこと</t>
    <rPh sb="1" eb="3">
      <t>ジツジョウ</t>
    </rPh>
    <rPh sb="4" eb="5">
      <t>ア</t>
    </rPh>
    <rPh sb="8" eb="10">
      <t>タイセイ</t>
    </rPh>
    <rPh sb="11" eb="13">
      <t>ヒョウキ</t>
    </rPh>
    <phoneticPr fontId="3"/>
  </si>
  <si>
    <t>補助事業実施体制</t>
    <rPh sb="0" eb="2">
      <t>ホジョ</t>
    </rPh>
    <rPh sb="2" eb="4">
      <t>ジギョウ</t>
    </rPh>
    <rPh sb="4" eb="6">
      <t>ジッシ</t>
    </rPh>
    <rPh sb="6" eb="8">
      <t>タイセイ</t>
    </rPh>
    <phoneticPr fontId="3"/>
  </si>
  <si>
    <t>９．</t>
    <phoneticPr fontId="3"/>
  </si>
  <si>
    <t>・工事予算書の根拠となる設計事務所、建設業者、管工事業者、メーカー等により作成された参考見積書を
  添付すること。</t>
    <rPh sb="27" eb="28">
      <t>シャ</t>
    </rPh>
    <phoneticPr fontId="3"/>
  </si>
  <si>
    <t>・補助事業者は、各区分の概算予算書（補助対象・対象外）を記した工事予算書を作成し添付すること。</t>
    <phoneticPr fontId="3"/>
  </si>
  <si>
    <t>・上記経費は当該補助事業と類似の事業において同程度の規模、性能を有すると認められるものの標準価格
  等を参考として算定すること。</t>
    <phoneticPr fontId="3"/>
  </si>
  <si>
    <t>・経費発生項目毎に記載のこと。</t>
    <phoneticPr fontId="3"/>
  </si>
  <si>
    <t>・単年度申請では本用紙不要。</t>
    <phoneticPr fontId="3"/>
  </si>
  <si>
    <t>←集計欄計算式あり</t>
  </si>
  <si>
    <t>小計</t>
    <phoneticPr fontId="3"/>
  </si>
  <si>
    <t>工事費</t>
    <rPh sb="0" eb="3">
      <t>コウジヒ</t>
    </rPh>
    <phoneticPr fontId="3"/>
  </si>
  <si>
    <t>小計</t>
    <rPh sb="0" eb="2">
      <t>ショウケイ</t>
    </rPh>
    <phoneticPr fontId="3"/>
  </si>
  <si>
    <t>設備費</t>
    <rPh sb="0" eb="2">
      <t>セツビ</t>
    </rPh>
    <rPh sb="2" eb="3">
      <t>ヒ</t>
    </rPh>
    <phoneticPr fontId="3"/>
  </si>
  <si>
    <t>備考</t>
  </si>
  <si>
    <t>補助対象経費
（円）</t>
    <phoneticPr fontId="3"/>
  </si>
  <si>
    <t>補助事業に要する
経費（円）</t>
    <phoneticPr fontId="3"/>
  </si>
  <si>
    <t>項目</t>
    <rPh sb="0" eb="2">
      <t>コウモク</t>
    </rPh>
    <phoneticPr fontId="3"/>
  </si>
  <si>
    <t>区分</t>
  </si>
  <si>
    <t>（　／　）</t>
    <phoneticPr fontId="3"/>
  </si>
  <si>
    <t>所要資金計画＜中期計画工事分＞　</t>
    <rPh sb="0" eb="2">
      <t>ショヨウ</t>
    </rPh>
    <rPh sb="2" eb="4">
      <t>シキン</t>
    </rPh>
    <rPh sb="4" eb="6">
      <t>ケイカク</t>
    </rPh>
    <rPh sb="7" eb="9">
      <t>チュウキ</t>
    </rPh>
    <rPh sb="9" eb="11">
      <t>ケイカク</t>
    </rPh>
    <rPh sb="11" eb="13">
      <t>コウジ</t>
    </rPh>
    <rPh sb="13" eb="14">
      <t>ブン</t>
    </rPh>
    <phoneticPr fontId="3"/>
  </si>
  <si>
    <t>（3）</t>
  </si>
  <si>
    <t>・補助事業者は、各区分の概算予算書（補助対象・対象外）を記した工事予算書を作成し添付すること。</t>
    <phoneticPr fontId="3"/>
  </si>
  <si>
    <t>・上記経費は当該補助事業と類似の事業において同程度の規模、性能を有すると認められるものの標準価格
  等を参考として算定すること。</t>
    <phoneticPr fontId="3"/>
  </si>
  <si>
    <t>・経費発生項目毎に記載のこと。</t>
    <phoneticPr fontId="3"/>
  </si>
  <si>
    <t>・単年度申請では本用紙不要。</t>
    <phoneticPr fontId="3"/>
  </si>
  <si>
    <t>小計</t>
    <phoneticPr fontId="3"/>
  </si>
  <si>
    <t>（4）</t>
  </si>
  <si>
    <t>（2）</t>
    <phoneticPr fontId="3"/>
  </si>
  <si>
    <t>（1）</t>
  </si>
  <si>
    <t>補助対象経費
（円）</t>
    <phoneticPr fontId="3"/>
  </si>
  <si>
    <t>補助事業に要する
経費（円）</t>
    <phoneticPr fontId="3"/>
  </si>
  <si>
    <t>年度工事分＞</t>
    <rPh sb="0" eb="2">
      <t>ネンド</t>
    </rPh>
    <rPh sb="2" eb="4">
      <t>コウジ</t>
    </rPh>
    <rPh sb="4" eb="5">
      <t>ブン</t>
    </rPh>
    <phoneticPr fontId="3"/>
  </si>
  <si>
    <t>＜平成</t>
    <rPh sb="1" eb="3">
      <t>ヘイセイ</t>
    </rPh>
    <phoneticPr fontId="3"/>
  </si>
  <si>
    <t>所要資金計画</t>
    <rPh sb="0" eb="2">
      <t>ショヨウ</t>
    </rPh>
    <rPh sb="2" eb="4">
      <t>シキン</t>
    </rPh>
    <rPh sb="4" eb="6">
      <t>ケイカク</t>
    </rPh>
    <phoneticPr fontId="3"/>
  </si>
  <si>
    <t>（2）</t>
  </si>
  <si>
    <t>←所要資金計画の （現在のページ数 / 全体ページ数）</t>
    <rPh sb="1" eb="3">
      <t>ショヨウ</t>
    </rPh>
    <rPh sb="3" eb="5">
      <t>シキン</t>
    </rPh>
    <rPh sb="5" eb="7">
      <t>ケイカク</t>
    </rPh>
    <rPh sb="10" eb="12">
      <t>ゲンザイ</t>
    </rPh>
    <rPh sb="16" eb="17">
      <t>スウ</t>
    </rPh>
    <rPh sb="20" eb="22">
      <t>ゼンタイ</t>
    </rPh>
    <rPh sb="25" eb="26">
      <t>スウ</t>
    </rPh>
    <phoneticPr fontId="3"/>
  </si>
  <si>
    <t>（１／１）</t>
    <phoneticPr fontId="3"/>
  </si>
  <si>
    <t>＜　全体　＞</t>
  </si>
  <si>
    <t>所要資金計画</t>
    <phoneticPr fontId="3"/>
  </si>
  <si>
    <t>８．</t>
    <phoneticPr fontId="3"/>
  </si>
  <si>
    <t>内設備工事費</t>
    <rPh sb="0" eb="1">
      <t>ウチ</t>
    </rPh>
    <rPh sb="1" eb="3">
      <t>セツビ</t>
    </rPh>
    <rPh sb="3" eb="5">
      <t>コウジ</t>
    </rPh>
    <rPh sb="5" eb="6">
      <t>ヒ</t>
    </rPh>
    <phoneticPr fontId="3"/>
  </si>
  <si>
    <t>事業全体の工事費</t>
    <rPh sb="0" eb="2">
      <t>ジギョウ</t>
    </rPh>
    <rPh sb="2" eb="4">
      <t>ゼンタイ</t>
    </rPh>
    <rPh sb="5" eb="7">
      <t>コウジ</t>
    </rPh>
    <rPh sb="7" eb="8">
      <t>ヒ</t>
    </rPh>
    <phoneticPr fontId="3"/>
  </si>
  <si>
    <t>単価
（円/㎡）</t>
    <rPh sb="0" eb="2">
      <t>タンカ</t>
    </rPh>
    <rPh sb="4" eb="5">
      <t>エン</t>
    </rPh>
    <phoneticPr fontId="3"/>
  </si>
  <si>
    <t>工事費</t>
    <rPh sb="0" eb="2">
      <t>コウジ</t>
    </rPh>
    <rPh sb="2" eb="3">
      <t>ヒ</t>
    </rPh>
    <phoneticPr fontId="3"/>
  </si>
  <si>
    <t>項　　　目</t>
    <rPh sb="0" eb="1">
      <t>コウ</t>
    </rPh>
    <rPh sb="4" eb="5">
      <t>メ</t>
    </rPh>
    <phoneticPr fontId="3"/>
  </si>
  <si>
    <t>(２)工事費参考情報</t>
    <phoneticPr fontId="3"/>
  </si>
  <si>
    <t>（注）　・単年度申請は平成２５年度に、複数年度申請は平成２５年度、２６年度、２７年度に記入。</t>
    <rPh sb="1" eb="2">
      <t>チュウ</t>
    </rPh>
    <rPh sb="5" eb="8">
      <t>タンネンド</t>
    </rPh>
    <rPh sb="8" eb="10">
      <t>シンセイ</t>
    </rPh>
    <rPh sb="11" eb="13">
      <t>ヘイセイ</t>
    </rPh>
    <rPh sb="15" eb="17">
      <t>ネンド</t>
    </rPh>
    <rPh sb="19" eb="21">
      <t>フクスウ</t>
    </rPh>
    <rPh sb="21" eb="23">
      <t>ネンド</t>
    </rPh>
    <rPh sb="23" eb="25">
      <t>シンセイ</t>
    </rPh>
    <rPh sb="26" eb="28">
      <t>ヘイセイ</t>
    </rPh>
    <rPh sb="30" eb="32">
      <t>ネンド</t>
    </rPh>
    <rPh sb="35" eb="37">
      <t>ネンド</t>
    </rPh>
    <rPh sb="40" eb="42">
      <t>ネンド</t>
    </rPh>
    <rPh sb="43" eb="45">
      <t>キニュウ</t>
    </rPh>
    <phoneticPr fontId="3"/>
  </si>
  <si>
    <t>（○○○銀行）</t>
    <rPh sb="4" eb="6">
      <t>ギンコウ</t>
    </rPh>
    <phoneticPr fontId="3"/>
  </si>
  <si>
    <t>借入金</t>
    <rPh sb="0" eb="2">
      <t>カリイレ</t>
    </rPh>
    <rPh sb="2" eb="3">
      <t>キン</t>
    </rPh>
    <phoneticPr fontId="3"/>
  </si>
  <si>
    <t>自己資金</t>
    <rPh sb="0" eb="2">
      <t>ジコ</t>
    </rPh>
    <rPh sb="2" eb="4">
      <t>シキン</t>
    </rPh>
    <phoneticPr fontId="3"/>
  </si>
  <si>
    <t>補助金申請額</t>
    <rPh sb="0" eb="3">
      <t>ホジョキン</t>
    </rPh>
    <rPh sb="3" eb="6">
      <t>シンセイガク</t>
    </rPh>
    <phoneticPr fontId="3"/>
  </si>
  <si>
    <t>平成２７年度</t>
    <rPh sb="0" eb="2">
      <t>ヘイセイ</t>
    </rPh>
    <rPh sb="4" eb="6">
      <t>ネンド</t>
    </rPh>
    <phoneticPr fontId="3"/>
  </si>
  <si>
    <t>平成２６年度</t>
    <rPh sb="0" eb="2">
      <t>ヘイセイ</t>
    </rPh>
    <rPh sb="4" eb="6">
      <t>ネンド</t>
    </rPh>
    <phoneticPr fontId="3"/>
  </si>
  <si>
    <t>平成２５年度</t>
    <rPh sb="0" eb="2">
      <t>ヘイセイ</t>
    </rPh>
    <rPh sb="4" eb="6">
      <t>ネンド</t>
    </rPh>
    <phoneticPr fontId="3"/>
  </si>
  <si>
    <t>年度別</t>
    <rPh sb="0" eb="2">
      <t>ネンド</t>
    </rPh>
    <rPh sb="2" eb="3">
      <t>ベツ</t>
    </rPh>
    <phoneticPr fontId="3"/>
  </si>
  <si>
    <t>(1)資金調達計画</t>
    <phoneticPr fontId="3"/>
  </si>
  <si>
    <t>資金調達計画</t>
    <rPh sb="0" eb="2">
      <t>シキン</t>
    </rPh>
    <rPh sb="2" eb="4">
      <t>チョウタツ</t>
    </rPh>
    <rPh sb="4" eb="6">
      <t>ケイカク</t>
    </rPh>
    <phoneticPr fontId="3"/>
  </si>
  <si>
    <t>７．</t>
    <phoneticPr fontId="3"/>
  </si>
  <si>
    <t>（注）中期計画は２年度以降のスケジュール表にて記入のこと。</t>
    <rPh sb="1" eb="2">
      <t>チュウ</t>
    </rPh>
    <rPh sb="3" eb="5">
      <t>チュウキ</t>
    </rPh>
    <rPh sb="5" eb="7">
      <t>ケイカク</t>
    </rPh>
    <rPh sb="9" eb="11">
      <t>ネンド</t>
    </rPh>
    <rPh sb="11" eb="13">
      <t>イコウ</t>
    </rPh>
    <rPh sb="20" eb="21">
      <t>ヒョウ</t>
    </rPh>
    <rPh sb="23" eb="25">
      <t>キニュウ</t>
    </rPh>
    <phoneticPr fontId="3"/>
  </si>
  <si>
    <r>
      <t>平成</t>
    </r>
    <r>
      <rPr>
        <sz val="10.5"/>
        <color indexed="10"/>
        <rFont val="ＭＳ Ｐ明朝"/>
        <family val="1"/>
        <charset val="128"/>
      </rPr>
      <t>２７</t>
    </r>
    <r>
      <rPr>
        <sz val="10.5"/>
        <rFont val="ＭＳ Ｐ明朝"/>
        <family val="1"/>
        <charset val="128"/>
      </rPr>
      <t>年度</t>
    </r>
    <rPh sb="0" eb="2">
      <t>ヘイセイ</t>
    </rPh>
    <rPh sb="4" eb="6">
      <t>ネンド</t>
    </rPh>
    <phoneticPr fontId="3"/>
  </si>
  <si>
    <r>
      <t>平成</t>
    </r>
    <r>
      <rPr>
        <sz val="10.5"/>
        <color indexed="10"/>
        <rFont val="ＭＳ Ｐ明朝"/>
        <family val="1"/>
        <charset val="128"/>
      </rPr>
      <t>２６</t>
    </r>
    <r>
      <rPr>
        <sz val="10.5"/>
        <rFont val="ＭＳ Ｐ明朝"/>
        <family val="1"/>
        <charset val="128"/>
      </rPr>
      <t>年度</t>
    </r>
    <rPh sb="0" eb="2">
      <t>ヘイセイ</t>
    </rPh>
    <rPh sb="4" eb="6">
      <t>ネンド</t>
    </rPh>
    <phoneticPr fontId="3"/>
  </si>
  <si>
    <t>（単年度事業の場合は省略）</t>
    <rPh sb="1" eb="4">
      <t>タンネンド</t>
    </rPh>
    <rPh sb="4" eb="6">
      <t>ジギョウ</t>
    </rPh>
    <rPh sb="7" eb="9">
      <t>バアイ</t>
    </rPh>
    <rPh sb="10" eb="12">
      <t>ショウリャク</t>
    </rPh>
    <phoneticPr fontId="3"/>
  </si>
  <si>
    <t>３月</t>
  </si>
  <si>
    <t>２月</t>
  </si>
  <si>
    <t>１月</t>
  </si>
  <si>
    <t>１２月</t>
  </si>
  <si>
    <t>１１月</t>
  </si>
  <si>
    <t>１０月</t>
  </si>
  <si>
    <t>９月</t>
  </si>
  <si>
    <t>８月</t>
  </si>
  <si>
    <t>７月</t>
  </si>
  <si>
    <t>６月</t>
    <rPh sb="1" eb="2">
      <t>ガツ</t>
    </rPh>
    <phoneticPr fontId="3"/>
  </si>
  <si>
    <t>　完了予定年月日</t>
    <phoneticPr fontId="3"/>
  </si>
  <si>
    <t>　開始年月日</t>
    <phoneticPr fontId="3"/>
  </si>
  <si>
    <t>補助事業（当該年度）の開始及び完了予定日</t>
    <rPh sb="0" eb="2">
      <t>ホジョ</t>
    </rPh>
    <rPh sb="2" eb="4">
      <t>ジギョウ</t>
    </rPh>
    <rPh sb="5" eb="7">
      <t>トウガイ</t>
    </rPh>
    <rPh sb="7" eb="9">
      <t>ネンド</t>
    </rPh>
    <rPh sb="11" eb="13">
      <t>カイシ</t>
    </rPh>
    <rPh sb="13" eb="14">
      <t>オヨ</t>
    </rPh>
    <rPh sb="15" eb="17">
      <t>カンリョウ</t>
    </rPh>
    <rPh sb="17" eb="20">
      <t>ヨテイビ</t>
    </rPh>
    <phoneticPr fontId="3"/>
  </si>
  <si>
    <t>補助事業（全体）の開始及び完了予定日</t>
    <rPh sb="0" eb="2">
      <t>ホジョ</t>
    </rPh>
    <rPh sb="2" eb="4">
      <t>ジギョウ</t>
    </rPh>
    <rPh sb="5" eb="7">
      <t>ゼンタイ</t>
    </rPh>
    <rPh sb="9" eb="11">
      <t>カイシ</t>
    </rPh>
    <rPh sb="11" eb="12">
      <t>オヨ</t>
    </rPh>
    <rPh sb="13" eb="15">
      <t>カンリョウ</t>
    </rPh>
    <rPh sb="15" eb="18">
      <t>ヨテイビ</t>
    </rPh>
    <phoneticPr fontId="3"/>
  </si>
  <si>
    <t>事業実施工程</t>
    <rPh sb="0" eb="2">
      <t>ジギョウ</t>
    </rPh>
    <rPh sb="2" eb="4">
      <t>ジッシ</t>
    </rPh>
    <rPh sb="4" eb="6">
      <t>コウテイ</t>
    </rPh>
    <phoneticPr fontId="3"/>
  </si>
  <si>
    <t>６．</t>
    <phoneticPr fontId="3"/>
  </si>
  <si>
    <t>費用対効果（２）　　＝補助事業に要する経費／G</t>
    <rPh sb="13" eb="15">
      <t>ジギョウ</t>
    </rPh>
    <rPh sb="16" eb="17">
      <t>ヨウ</t>
    </rPh>
    <phoneticPr fontId="3"/>
  </si>
  <si>
    <t>費用対効果（１）　　＝補助対象経費／G</t>
    <phoneticPr fontId="3"/>
  </si>
  <si>
    <t>単位：円（ＧＪ／年）</t>
    <rPh sb="0" eb="2">
      <t>タンイ</t>
    </rPh>
    <rPh sb="3" eb="4">
      <t>エン</t>
    </rPh>
    <rPh sb="8" eb="9">
      <t>ネン</t>
    </rPh>
    <phoneticPr fontId="3"/>
  </si>
  <si>
    <t>費用対効果</t>
    <rPh sb="0" eb="2">
      <t>ヒヨウ</t>
    </rPh>
    <rPh sb="2" eb="3">
      <t>タイ</t>
    </rPh>
    <rPh sb="3" eb="5">
      <t>コウカ</t>
    </rPh>
    <phoneticPr fontId="3"/>
  </si>
  <si>
    <t>(3）</t>
    <phoneticPr fontId="3"/>
  </si>
  <si>
    <t>※算定根拠等を添付すること。</t>
    <rPh sb="1" eb="3">
      <t>サンテイ</t>
    </rPh>
    <rPh sb="3" eb="5">
      <t>コンキョ</t>
    </rPh>
    <rPh sb="5" eb="6">
      <t>トウ</t>
    </rPh>
    <rPh sb="7" eb="9">
      <t>テンプ</t>
    </rPh>
    <phoneticPr fontId="3"/>
  </si>
  <si>
    <t>創エネルギー量</t>
    <rPh sb="0" eb="1">
      <t>キズ</t>
    </rPh>
    <rPh sb="6" eb="7">
      <t>リョウ</t>
    </rPh>
    <phoneticPr fontId="3"/>
  </si>
  <si>
    <t>出力</t>
    <rPh sb="0" eb="1">
      <t>デ</t>
    </rPh>
    <rPh sb="1" eb="2">
      <t>リキ</t>
    </rPh>
    <phoneticPr fontId="3"/>
  </si>
  <si>
    <t>種別</t>
    <rPh sb="0" eb="2">
      <t>シュベツ</t>
    </rPh>
    <phoneticPr fontId="3"/>
  </si>
  <si>
    <t>単位：ＭＪ</t>
    <rPh sb="0" eb="2">
      <t>タンイ</t>
    </rPh>
    <phoneticPr fontId="3"/>
  </si>
  <si>
    <t>3.創エネルギー</t>
    <rPh sb="2" eb="3">
      <t>キズ</t>
    </rPh>
    <phoneticPr fontId="3"/>
  </si>
  <si>
    <t>※システム導入後の内部発熱計算値の根拠を添付すること。</t>
    <rPh sb="5" eb="7">
      <t>ドウニュウ</t>
    </rPh>
    <rPh sb="7" eb="8">
      <t>ゴ</t>
    </rPh>
    <rPh sb="9" eb="11">
      <t>ナイブ</t>
    </rPh>
    <rPh sb="11" eb="13">
      <t>ハツネツ</t>
    </rPh>
    <rPh sb="13" eb="15">
      <t>ケイサン</t>
    </rPh>
    <rPh sb="15" eb="16">
      <t>チ</t>
    </rPh>
    <rPh sb="17" eb="19">
      <t>コンキョ</t>
    </rPh>
    <rPh sb="20" eb="22">
      <t>テンプ</t>
    </rPh>
    <phoneticPr fontId="3"/>
  </si>
  <si>
    <t>内部発熱計算値　HG2</t>
    <rPh sb="0" eb="2">
      <t>ナイブ</t>
    </rPh>
    <rPh sb="2" eb="4">
      <t>ハツネツ</t>
    </rPh>
    <rPh sb="4" eb="6">
      <t>ケイサン</t>
    </rPh>
    <rPh sb="6" eb="7">
      <t>チ</t>
    </rPh>
    <phoneticPr fontId="3"/>
  </si>
  <si>
    <t>内部発熱基準値　HG1</t>
    <rPh sb="0" eb="2">
      <t>ナイブ</t>
    </rPh>
    <rPh sb="2" eb="4">
      <t>ハツネツ</t>
    </rPh>
    <rPh sb="4" eb="7">
      <t>キジュンチ</t>
    </rPh>
    <phoneticPr fontId="3"/>
  </si>
  <si>
    <t>単位：Ｗ／㎡</t>
    <rPh sb="0" eb="2">
      <t>タンイ</t>
    </rPh>
    <phoneticPr fontId="3"/>
  </si>
  <si>
    <t>2.内部発熱</t>
    <rPh sb="2" eb="4">
      <t>ナイブ</t>
    </rPh>
    <rPh sb="4" eb="6">
      <t>ハツネツ</t>
    </rPh>
    <phoneticPr fontId="3"/>
  </si>
  <si>
    <t>※算定根拠等を含む省エネルギー計算書を添付すること。</t>
    <rPh sb="1" eb="3">
      <t>サンテイ</t>
    </rPh>
    <rPh sb="3" eb="5">
      <t>コンキョ</t>
    </rPh>
    <rPh sb="5" eb="6">
      <t>トウ</t>
    </rPh>
    <rPh sb="7" eb="8">
      <t>フク</t>
    </rPh>
    <rPh sb="9" eb="10">
      <t>ショウ</t>
    </rPh>
    <rPh sb="15" eb="18">
      <t>ケイサンショ</t>
    </rPh>
    <rPh sb="19" eb="21">
      <t>テンプ</t>
    </rPh>
    <phoneticPr fontId="3"/>
  </si>
  <si>
    <t>削減率　　{（PAL1 - PAL2）／PAL1}　×　100</t>
    <rPh sb="0" eb="2">
      <t>サクゲン</t>
    </rPh>
    <rPh sb="2" eb="3">
      <t>リツ</t>
    </rPh>
    <phoneticPr fontId="3"/>
  </si>
  <si>
    <t>ＰＡＬ計算値　PAL2</t>
    <rPh sb="3" eb="5">
      <t>ケイサン</t>
    </rPh>
    <rPh sb="5" eb="6">
      <t>チ</t>
    </rPh>
    <phoneticPr fontId="3"/>
  </si>
  <si>
    <t>）</t>
    <phoneticPr fontId="3"/>
  </si>
  <si>
    <t>（</t>
    <phoneticPr fontId="3"/>
  </si>
  <si>
    <t>建物用途⇒</t>
    <rPh sb="0" eb="2">
      <t>タテモノ</t>
    </rPh>
    <rPh sb="2" eb="4">
      <t>ヨウト</t>
    </rPh>
    <phoneticPr fontId="3"/>
  </si>
  <si>
    <t>ＰＡＬ基準値　PAL1</t>
    <rPh sb="3" eb="6">
      <t>キジュンチ</t>
    </rPh>
    <phoneticPr fontId="3"/>
  </si>
  <si>
    <t>単位：ＭＪ／㎡年</t>
    <rPh sb="0" eb="2">
      <t>タンイ</t>
    </rPh>
    <rPh sb="7" eb="8">
      <t>ネン</t>
    </rPh>
    <phoneticPr fontId="3"/>
  </si>
  <si>
    <t>1.建築（外皮）性能</t>
    <rPh sb="2" eb="4">
      <t>ケンチク</t>
    </rPh>
    <rPh sb="5" eb="7">
      <t>ガイヒ</t>
    </rPh>
    <rPh sb="8" eb="10">
      <t>セイノウ</t>
    </rPh>
    <phoneticPr fontId="3"/>
  </si>
  <si>
    <t>(2)</t>
    <phoneticPr fontId="3"/>
  </si>
  <si>
    <t>㎡</t>
    <phoneticPr fontId="3"/>
  </si>
  <si>
    <t>延床面積</t>
    <rPh sb="0" eb="1">
      <t>ノ</t>
    </rPh>
    <rPh sb="1" eb="4">
      <t>ユカメンセキ</t>
    </rPh>
    <phoneticPr fontId="3"/>
  </si>
  <si>
    <t>システム導入後のエネルギー消費原単位</t>
    <rPh sb="4" eb="6">
      <t>ドウニュウ</t>
    </rPh>
    <rPh sb="6" eb="7">
      <t>ゴ</t>
    </rPh>
    <rPh sb="13" eb="15">
      <t>ショウヒ</t>
    </rPh>
    <rPh sb="15" eb="16">
      <t>ゲン</t>
    </rPh>
    <rPh sb="16" eb="18">
      <t>タンイ</t>
    </rPh>
    <phoneticPr fontId="3"/>
  </si>
  <si>
    <t>システム導入前のエネルギー消費原単位</t>
    <rPh sb="4" eb="6">
      <t>ドウニュウ</t>
    </rPh>
    <rPh sb="6" eb="7">
      <t>マエ</t>
    </rPh>
    <rPh sb="13" eb="15">
      <t>ショウヒ</t>
    </rPh>
    <rPh sb="15" eb="16">
      <t>ゲン</t>
    </rPh>
    <rPh sb="16" eb="18">
      <t>タンイ</t>
    </rPh>
    <phoneticPr fontId="3"/>
  </si>
  <si>
    <t>削減率　（G／E）　×　100</t>
    <rPh sb="0" eb="2">
      <t>サクゲン</t>
    </rPh>
    <rPh sb="2" eb="3">
      <t>リツ</t>
    </rPh>
    <phoneticPr fontId="3"/>
  </si>
  <si>
    <t>削減量　G＝（Ｅ － Ｆ）</t>
    <rPh sb="0" eb="2">
      <t>サクゲン</t>
    </rPh>
    <rPh sb="2" eb="3">
      <t>リョウ</t>
    </rPh>
    <phoneticPr fontId="3"/>
  </si>
  <si>
    <t>システム導入後年間一次エネルギー消費量　Ｆ</t>
    <rPh sb="9" eb="11">
      <t>イチジ</t>
    </rPh>
    <phoneticPr fontId="3"/>
  </si>
  <si>
    <t>システム導入前標準年間一次エネルギー消費量　Ｅ
（過去３年間の年間一次エネルギー消費量の平均値）</t>
    <rPh sb="11" eb="13">
      <t>イチジ</t>
    </rPh>
    <rPh sb="25" eb="27">
      <t>カコ</t>
    </rPh>
    <rPh sb="28" eb="30">
      <t>ネンカン</t>
    </rPh>
    <rPh sb="31" eb="33">
      <t>ネンカン</t>
    </rPh>
    <rPh sb="33" eb="35">
      <t>イチジ</t>
    </rPh>
    <rPh sb="40" eb="43">
      <t>ショウヒリョウ</t>
    </rPh>
    <rPh sb="44" eb="46">
      <t>ヘイキン</t>
    </rPh>
    <rPh sb="46" eb="47">
      <t>チ</t>
    </rPh>
    <phoneticPr fontId="3"/>
  </si>
  <si>
    <t>単位：ＧＪ／年</t>
    <rPh sb="0" eb="2">
      <t>タンイ</t>
    </rPh>
    <rPh sb="6" eb="7">
      <t>ネン</t>
    </rPh>
    <phoneticPr fontId="3"/>
  </si>
  <si>
    <t>ＢＥＭＳ単独導入</t>
    <rPh sb="4" eb="6">
      <t>タンドク</t>
    </rPh>
    <rPh sb="6" eb="8">
      <t>ドウニュウ</t>
    </rPh>
    <phoneticPr fontId="3"/>
  </si>
  <si>
    <t>エネルギー削減率</t>
    <rPh sb="5" eb="7">
      <t>サクゲン</t>
    </rPh>
    <rPh sb="7" eb="8">
      <t>リツ</t>
    </rPh>
    <phoneticPr fontId="3"/>
  </si>
  <si>
    <t>(1)</t>
    <phoneticPr fontId="3"/>
  </si>
  <si>
    <t>導入効果</t>
    <rPh sb="0" eb="2">
      <t>ドウニュウ</t>
    </rPh>
    <rPh sb="2" eb="4">
      <t>コウカ</t>
    </rPh>
    <phoneticPr fontId="3"/>
  </si>
  <si>
    <t>５．</t>
    <phoneticPr fontId="3"/>
  </si>
  <si>
    <t>③管理体制</t>
    <rPh sb="1" eb="3">
      <t>カンリ</t>
    </rPh>
    <rPh sb="3" eb="5">
      <t>タイセイ</t>
    </rPh>
    <phoneticPr fontId="3"/>
  </si>
  <si>
    <t>行動</t>
    <rPh sb="0" eb="2">
      <t>コウドウ</t>
    </rPh>
    <phoneticPr fontId="3"/>
  </si>
  <si>
    <t>評価方法</t>
    <rPh sb="0" eb="2">
      <t>ヒョウカ</t>
    </rPh>
    <rPh sb="2" eb="4">
      <t>ホウホウ</t>
    </rPh>
    <phoneticPr fontId="3"/>
  </si>
  <si>
    <t>活動内容</t>
    <rPh sb="0" eb="2">
      <t>カツドウ</t>
    </rPh>
    <rPh sb="2" eb="4">
      <t>ナイヨウ</t>
    </rPh>
    <phoneticPr fontId="3"/>
  </si>
  <si>
    <t>計画</t>
    <rPh sb="0" eb="2">
      <t>ケイカク</t>
    </rPh>
    <phoneticPr fontId="3"/>
  </si>
  <si>
    <t>②管理実施方法</t>
    <rPh sb="1" eb="3">
      <t>カンリ</t>
    </rPh>
    <rPh sb="3" eb="5">
      <t>ジッシ</t>
    </rPh>
    <rPh sb="5" eb="7">
      <t>ホウホウ</t>
    </rPh>
    <phoneticPr fontId="3"/>
  </si>
  <si>
    <t>①管理方針</t>
    <rPh sb="1" eb="3">
      <t>カンリ</t>
    </rPh>
    <rPh sb="3" eb="5">
      <t>ホウシン</t>
    </rPh>
    <phoneticPr fontId="3"/>
  </si>
  <si>
    <t>（5）エネルギー管理計画</t>
    <rPh sb="8" eb="10">
      <t>カンリ</t>
    </rPh>
    <rPh sb="10" eb="12">
      <t>ケイカク</t>
    </rPh>
    <phoneticPr fontId="3"/>
  </si>
  <si>
    <t>4.建物間統合制御システム</t>
    <rPh sb="2" eb="4">
      <t>タテモノ</t>
    </rPh>
    <rPh sb="4" eb="5">
      <t>カン</t>
    </rPh>
    <rPh sb="5" eb="7">
      <t>トウゴウ</t>
    </rPh>
    <rPh sb="7" eb="9">
      <t>セイギョ</t>
    </rPh>
    <phoneticPr fontId="3"/>
  </si>
  <si>
    <t>内容</t>
    <rPh sb="0" eb="2">
      <t>ナイヨウ</t>
    </rPh>
    <phoneticPr fontId="3"/>
  </si>
  <si>
    <t>エネルギー計量は上記によるが、事業の状況に応じて実施内容を充実させること。</t>
    <phoneticPr fontId="3"/>
  </si>
  <si>
    <t>④</t>
    <phoneticPr fontId="3"/>
  </si>
  <si>
    <t>収集データの保存方法についても記載のこと。</t>
    <phoneticPr fontId="3"/>
  </si>
  <si>
    <t>③</t>
    <phoneticPr fontId="3"/>
  </si>
  <si>
    <t>熱源（冷凍機、ヒートポンプ、冷却塔）、ポンプ、照明コンセント、その他の設備区分毎にエネルギー計量ができること。</t>
    <phoneticPr fontId="3"/>
  </si>
  <si>
    <t>②</t>
    <phoneticPr fontId="3"/>
  </si>
  <si>
    <t>エネルギー計量計画図（別添２）を添付すること。</t>
    <phoneticPr fontId="3"/>
  </si>
  <si>
    <t>①</t>
    <phoneticPr fontId="3"/>
  </si>
  <si>
    <t>（３）エネルギー計量計画</t>
    <rPh sb="8" eb="10">
      <t>ケイリョウ</t>
    </rPh>
    <rPh sb="10" eb="12">
      <t>ケイカク</t>
    </rPh>
    <phoneticPr fontId="3"/>
  </si>
  <si>
    <t>②管理技術</t>
    <rPh sb="1" eb="3">
      <t>カンリ</t>
    </rPh>
    <rPh sb="3" eb="5">
      <t>ギジュツ</t>
    </rPh>
    <phoneticPr fontId="3"/>
  </si>
  <si>
    <t>①省エネシステム</t>
    <rPh sb="1" eb="2">
      <t>ショウ</t>
    </rPh>
    <phoneticPr fontId="3"/>
  </si>
  <si>
    <t>(２)省エネシステム・管理技術</t>
    <rPh sb="3" eb="4">
      <t>ショウ</t>
    </rPh>
    <rPh sb="11" eb="13">
      <t>カンリ</t>
    </rPh>
    <rPh sb="13" eb="15">
      <t>ギジュツ</t>
    </rPh>
    <phoneticPr fontId="3"/>
  </si>
  <si>
    <t>独自</t>
    <rPh sb="0" eb="2">
      <t>ドクジ</t>
    </rPh>
    <phoneticPr fontId="3"/>
  </si>
  <si>
    <t>⑥通信プロトコル</t>
    <rPh sb="1" eb="3">
      <t>ツウシン</t>
    </rPh>
    <phoneticPr fontId="3"/>
  </si>
  <si>
    <t>IP</t>
    <phoneticPr fontId="3"/>
  </si>
  <si>
    <t>（別添２）に記載</t>
    <rPh sb="1" eb="3">
      <t>ベッテン</t>
    </rPh>
    <rPh sb="6" eb="8">
      <t>キサイ</t>
    </rPh>
    <phoneticPr fontId="3"/>
  </si>
  <si>
    <t>⑤エネルギー計量計画図</t>
    <rPh sb="6" eb="8">
      <t>ケイリョウ</t>
    </rPh>
    <rPh sb="8" eb="10">
      <t>ケイカク</t>
    </rPh>
    <rPh sb="10" eb="11">
      <t>ズ</t>
    </rPh>
    <phoneticPr fontId="3"/>
  </si>
  <si>
    <t>LonTalk</t>
    <phoneticPr fontId="3"/>
  </si>
  <si>
    <t>④計量区分</t>
    <rPh sb="1" eb="3">
      <t>ケイリョウ</t>
    </rPh>
    <rPh sb="3" eb="5">
      <t>クブン</t>
    </rPh>
    <phoneticPr fontId="3"/>
  </si>
  <si>
    <t>BACnet</t>
    <phoneticPr fontId="3"/>
  </si>
  <si>
    <t>←事業内容の （現在のページ数 / 全体ページ数）</t>
    <rPh sb="1" eb="3">
      <t>ジギョウ</t>
    </rPh>
    <rPh sb="3" eb="5">
      <t>ナイヨウ</t>
    </rPh>
    <rPh sb="8" eb="10">
      <t>ゲンザイ</t>
    </rPh>
    <rPh sb="14" eb="15">
      <t>スウ</t>
    </rPh>
    <rPh sb="18" eb="20">
      <t>ゼンタイ</t>
    </rPh>
    <rPh sb="23" eb="24">
      <t>スウ</t>
    </rPh>
    <phoneticPr fontId="3"/>
  </si>
  <si>
    <t>③管理点数</t>
    <rPh sb="1" eb="3">
      <t>カンリ</t>
    </rPh>
    <rPh sb="3" eb="5">
      <t>テンスウ</t>
    </rPh>
    <phoneticPr fontId="3"/>
  </si>
  <si>
    <t>②管理建物名称</t>
    <rPh sb="1" eb="3">
      <t>カンリ</t>
    </rPh>
    <rPh sb="3" eb="5">
      <t>タテモノ</t>
    </rPh>
    <rPh sb="5" eb="7">
      <t>メイショウ</t>
    </rPh>
    <phoneticPr fontId="3"/>
  </si>
  <si>
    <t>①管理区分</t>
    <rPh sb="1" eb="3">
      <t>カンリ</t>
    </rPh>
    <rPh sb="3" eb="5">
      <t>クブン</t>
    </rPh>
    <phoneticPr fontId="3"/>
  </si>
  <si>
    <t>(１)BEMS装置の概要</t>
    <phoneticPr fontId="3"/>
  </si>
  <si>
    <t>４－２　ＢＥＭＳ</t>
    <phoneticPr fontId="3"/>
  </si>
  <si>
    <t>・補助金交付申請範囲を明示すること。</t>
    <phoneticPr fontId="3"/>
  </si>
  <si>
    <t>・システム導入前後がわかる図面（別添１）等を添付すること。複数枚になってもよい。</t>
    <phoneticPr fontId="3"/>
  </si>
  <si>
    <t>・産業財産権の有無、機能の詳細内容等がわかるよう、導入システム毎に記載のこと。</t>
    <rPh sb="1" eb="3">
      <t>サンギョウ</t>
    </rPh>
    <rPh sb="3" eb="5">
      <t>ザイサン</t>
    </rPh>
    <phoneticPr fontId="3"/>
  </si>
  <si>
    <t>3.省エネシステム・高性能機器設備の導入</t>
    <rPh sb="2" eb="3">
      <t>ショウ</t>
    </rPh>
    <rPh sb="10" eb="13">
      <t>コウセイノウ</t>
    </rPh>
    <rPh sb="13" eb="15">
      <t>キキ</t>
    </rPh>
    <rPh sb="15" eb="17">
      <t>セツビ</t>
    </rPh>
    <rPh sb="18" eb="20">
      <t>ドウニュウ</t>
    </rPh>
    <phoneticPr fontId="3"/>
  </si>
  <si>
    <t>1.建築（外皮）性能の向上</t>
    <rPh sb="2" eb="4">
      <t>ケンチク</t>
    </rPh>
    <rPh sb="5" eb="7">
      <t>ガイヒ</t>
    </rPh>
    <rPh sb="8" eb="10">
      <t>セイノウ</t>
    </rPh>
    <rPh sb="11" eb="13">
      <t>コウジョウ</t>
    </rPh>
    <phoneticPr fontId="3"/>
  </si>
  <si>
    <t>内容（汎用性・先進性・省エネ性）</t>
    <rPh sb="0" eb="2">
      <t>ナイヨウ</t>
    </rPh>
    <rPh sb="3" eb="6">
      <t>ハンヨウセイ</t>
    </rPh>
    <rPh sb="7" eb="10">
      <t>センシンセイ</t>
    </rPh>
    <rPh sb="11" eb="12">
      <t>ショウ</t>
    </rPh>
    <rPh sb="14" eb="15">
      <t>セイ</t>
    </rPh>
    <phoneticPr fontId="3"/>
  </si>
  <si>
    <t>補助
対象</t>
    <rPh sb="0" eb="2">
      <t>ホジョ</t>
    </rPh>
    <rPh sb="3" eb="5">
      <t>タイショウ</t>
    </rPh>
    <phoneticPr fontId="3"/>
  </si>
  <si>
    <t>ＺＥＢ実現に資
する基本要素</t>
    <rPh sb="3" eb="5">
      <t>ジツゲン</t>
    </rPh>
    <rPh sb="6" eb="7">
      <t>シ</t>
    </rPh>
    <rPh sb="10" eb="12">
      <t>キホン</t>
    </rPh>
    <rPh sb="12" eb="14">
      <t>ヨウソ</t>
    </rPh>
    <phoneticPr fontId="3"/>
  </si>
  <si>
    <t>―</t>
    <phoneticPr fontId="3"/>
  </si>
  <si>
    <t>ＺＥＢ実現に資する採用システム</t>
    <rPh sb="9" eb="11">
      <t>サイヨウ</t>
    </rPh>
    <phoneticPr fontId="3"/>
  </si>
  <si>
    <t>(2)</t>
    <phoneticPr fontId="3"/>
  </si>
  <si>
    <t>○</t>
    <phoneticPr fontId="3"/>
  </si>
  <si>
    <t>・BEMS単独導入の申請の場合は、中期計画の事業内容と事業年度を記入すること。</t>
    <rPh sb="5" eb="7">
      <t>タンドク</t>
    </rPh>
    <rPh sb="7" eb="9">
      <t>ドウニュウ</t>
    </rPh>
    <rPh sb="10" eb="12">
      <t>シンセイ</t>
    </rPh>
    <rPh sb="13" eb="15">
      <t>バアイ</t>
    </rPh>
    <rPh sb="17" eb="19">
      <t>チュウキ</t>
    </rPh>
    <rPh sb="19" eb="21">
      <t>ケイカク</t>
    </rPh>
    <rPh sb="22" eb="24">
      <t>ジギョウ</t>
    </rPh>
    <rPh sb="24" eb="26">
      <t>ナイヨウ</t>
    </rPh>
    <rPh sb="27" eb="29">
      <t>ジギョウ</t>
    </rPh>
    <rPh sb="29" eb="31">
      <t>ネンド</t>
    </rPh>
    <rPh sb="32" eb="34">
      <t>キニュウ</t>
    </rPh>
    <phoneticPr fontId="3"/>
  </si>
  <si>
    <t>・新築以外の事業者は現状での建物のエネルギー消費特性を記入すること。</t>
    <rPh sb="1" eb="3">
      <t>シンチク</t>
    </rPh>
    <rPh sb="3" eb="5">
      <t>イガイ</t>
    </rPh>
    <rPh sb="6" eb="9">
      <t>ジギョウシャ</t>
    </rPh>
    <rPh sb="10" eb="12">
      <t>ゲンジョウ</t>
    </rPh>
    <rPh sb="14" eb="16">
      <t>タテモノ</t>
    </rPh>
    <rPh sb="22" eb="24">
      <t>ショウヒ</t>
    </rPh>
    <rPh sb="24" eb="26">
      <t>トクセイ</t>
    </rPh>
    <rPh sb="27" eb="29">
      <t>キニュウ</t>
    </rPh>
    <phoneticPr fontId="3"/>
  </si>
  <si>
    <t>④創エネルギーの導入・その他</t>
    <rPh sb="1" eb="2">
      <t>ソウ</t>
    </rPh>
    <rPh sb="8" eb="10">
      <t>ドウニュウ</t>
    </rPh>
    <rPh sb="13" eb="14">
      <t>タ</t>
    </rPh>
    <phoneticPr fontId="3"/>
  </si>
  <si>
    <t>③省エネシステム・高性能機器設備の導入</t>
    <rPh sb="1" eb="2">
      <t>ショウ</t>
    </rPh>
    <rPh sb="9" eb="12">
      <t>コウセイノウ</t>
    </rPh>
    <rPh sb="12" eb="14">
      <t>キキ</t>
    </rPh>
    <rPh sb="14" eb="16">
      <t>セツビ</t>
    </rPh>
    <rPh sb="17" eb="19">
      <t>ドウニュウ</t>
    </rPh>
    <phoneticPr fontId="3"/>
  </si>
  <si>
    <t>②内部発熱の削減</t>
    <rPh sb="1" eb="3">
      <t>ナイブ</t>
    </rPh>
    <rPh sb="3" eb="5">
      <t>ハツネツ</t>
    </rPh>
    <rPh sb="6" eb="8">
      <t>サクゲン</t>
    </rPh>
    <phoneticPr fontId="3"/>
  </si>
  <si>
    <t>①建築（外皮）性能の向上</t>
    <rPh sb="1" eb="3">
      <t>ケンチク</t>
    </rPh>
    <rPh sb="4" eb="6">
      <t>ガイヒ</t>
    </rPh>
    <rPh sb="7" eb="9">
      <t>セイノウ</t>
    </rPh>
    <rPh sb="10" eb="12">
      <t>コウジョウ</t>
    </rPh>
    <phoneticPr fontId="3"/>
  </si>
  <si>
    <t>○現状での建物のエネルギー消費特性</t>
  </si>
  <si>
    <t>ＺＥＢ実現のコンセプト</t>
    <rPh sb="3" eb="5">
      <t>ジツゲン</t>
    </rPh>
    <phoneticPr fontId="3"/>
  </si>
  <si>
    <t>(1)</t>
    <phoneticPr fontId="3"/>
  </si>
  <si>
    <t>４－１　ＺＥＢ実現に資する基本要素</t>
    <rPh sb="7" eb="9">
      <t>ジツゲン</t>
    </rPh>
    <rPh sb="10" eb="11">
      <t>シ</t>
    </rPh>
    <rPh sb="13" eb="15">
      <t>キホン</t>
    </rPh>
    <rPh sb="15" eb="17">
      <t>ヨウソ</t>
    </rPh>
    <phoneticPr fontId="3"/>
  </si>
  <si>
    <t>４．事業内容</t>
    <phoneticPr fontId="3"/>
  </si>
  <si>
    <t>（注）実施上問題となる事項があれば、その内容と解決の見通しを記入のこと。</t>
    <rPh sb="1" eb="2">
      <t>チュウ</t>
    </rPh>
    <phoneticPr fontId="3"/>
  </si>
  <si>
    <t>②その他実施上問題となる事項</t>
    <rPh sb="3" eb="4">
      <t>タ</t>
    </rPh>
    <rPh sb="4" eb="6">
      <t>ジッシ</t>
    </rPh>
    <rPh sb="6" eb="7">
      <t>ジョウ</t>
    </rPh>
    <rPh sb="7" eb="9">
      <t>モンダイ</t>
    </rPh>
    <rPh sb="12" eb="14">
      <t>ジコウ</t>
    </rPh>
    <phoneticPr fontId="3"/>
  </si>
  <si>
    <t>その補助金の内容を記入のこと。</t>
    <phoneticPr fontId="3"/>
  </si>
  <si>
    <t>（注）当該事業と直接あるいは間接に関係する他の補助金を受けている又は受ける予定がある場合は、</t>
    <rPh sb="1" eb="2">
      <t>チュウ</t>
    </rPh>
    <rPh sb="3" eb="5">
      <t>トウガイ</t>
    </rPh>
    <rPh sb="5" eb="7">
      <t>ジギョウ</t>
    </rPh>
    <rPh sb="8" eb="10">
      <t>チョクセツ</t>
    </rPh>
    <rPh sb="14" eb="16">
      <t>カンセツ</t>
    </rPh>
    <rPh sb="17" eb="19">
      <t>カンケイ</t>
    </rPh>
    <rPh sb="21" eb="22">
      <t>ホカ</t>
    </rPh>
    <rPh sb="23" eb="26">
      <t>ホジョキン</t>
    </rPh>
    <rPh sb="27" eb="28">
      <t>ウ</t>
    </rPh>
    <rPh sb="32" eb="33">
      <t>マタ</t>
    </rPh>
    <rPh sb="34" eb="35">
      <t>ウ</t>
    </rPh>
    <rPh sb="37" eb="39">
      <t>ヨテイ</t>
    </rPh>
    <rPh sb="42" eb="44">
      <t>バアイ</t>
    </rPh>
    <phoneticPr fontId="3"/>
  </si>
  <si>
    <t>①他の補助金との関係</t>
    <rPh sb="1" eb="2">
      <t>ホカ</t>
    </rPh>
    <rPh sb="3" eb="5">
      <t>ホジョ</t>
    </rPh>
    <rPh sb="5" eb="6">
      <t>キン</t>
    </rPh>
    <rPh sb="8" eb="10">
      <t>カンケイ</t>
    </rPh>
    <phoneticPr fontId="3"/>
  </si>
  <si>
    <t>事業実施に関する事項</t>
    <rPh sb="0" eb="2">
      <t>ジギョウ</t>
    </rPh>
    <rPh sb="2" eb="4">
      <t>ジッシ</t>
    </rPh>
    <rPh sb="5" eb="6">
      <t>カン</t>
    </rPh>
    <rPh sb="8" eb="10">
      <t>ジコウ</t>
    </rPh>
    <phoneticPr fontId="3"/>
  </si>
  <si>
    <t>３．</t>
    <phoneticPr fontId="3"/>
  </si>
  <si>
    <t>←電力管区、エネルギー指定区分はプルダウンで選択してください。</t>
    <rPh sb="1" eb="3">
      <t>デンリョク</t>
    </rPh>
    <rPh sb="3" eb="5">
      <t>カンク</t>
    </rPh>
    <rPh sb="11" eb="13">
      <t>シテイ</t>
    </rPh>
    <rPh sb="13" eb="15">
      <t>クブン</t>
    </rPh>
    <rPh sb="22" eb="24">
      <t>センタク</t>
    </rPh>
    <phoneticPr fontId="3"/>
  </si>
  <si>
    <t>第二種エネルギー管理指定工場</t>
    <rPh sb="0" eb="1">
      <t>ダイ</t>
    </rPh>
    <rPh sb="1" eb="3">
      <t>ニシュ</t>
    </rPh>
    <rPh sb="8" eb="10">
      <t>カンリ</t>
    </rPh>
    <rPh sb="10" eb="12">
      <t>シテイ</t>
    </rPh>
    <rPh sb="12" eb="14">
      <t>コウジョウ</t>
    </rPh>
    <phoneticPr fontId="3"/>
  </si>
  <si>
    <t>エネルギー指定区分</t>
    <rPh sb="5" eb="7">
      <t>シテイ</t>
    </rPh>
    <rPh sb="7" eb="9">
      <t>クブン</t>
    </rPh>
    <phoneticPr fontId="3"/>
  </si>
  <si>
    <t>電力会社管区</t>
    <rPh sb="0" eb="2">
      <t>デンリョク</t>
    </rPh>
    <rPh sb="2" eb="4">
      <t>カイシャ</t>
    </rPh>
    <rPh sb="4" eb="6">
      <t>カンク</t>
    </rPh>
    <phoneticPr fontId="3"/>
  </si>
  <si>
    <t>最寄り駅</t>
    <rPh sb="0" eb="2">
      <t>モヨ</t>
    </rPh>
    <rPh sb="3" eb="4">
      <t>エキ</t>
    </rPh>
    <phoneticPr fontId="3"/>
  </si>
  <si>
    <t>その他新電力</t>
    <rPh sb="2" eb="3">
      <t>タ</t>
    </rPh>
    <rPh sb="3" eb="4">
      <t>シン</t>
    </rPh>
    <rPh sb="4" eb="6">
      <t>デンリョク</t>
    </rPh>
    <phoneticPr fontId="3"/>
  </si>
  <si>
    <t>C　　ランク</t>
    <phoneticPr fontId="3"/>
  </si>
  <si>
    <t>竣工年月</t>
    <rPh sb="0" eb="2">
      <t>シュンコウ</t>
    </rPh>
    <rPh sb="2" eb="4">
      <t>ネンゲツ</t>
    </rPh>
    <phoneticPr fontId="3"/>
  </si>
  <si>
    <t>沖縄電力</t>
    <rPh sb="0" eb="2">
      <t>オキナワ</t>
    </rPh>
    <rPh sb="2" eb="4">
      <t>デンリョク</t>
    </rPh>
    <phoneticPr fontId="3"/>
  </si>
  <si>
    <t>B-　ランク</t>
    <phoneticPr fontId="3"/>
  </si>
  <si>
    <t>構    造</t>
    <rPh sb="0" eb="1">
      <t>ガマエ</t>
    </rPh>
    <rPh sb="5" eb="6">
      <t>ヅクリ</t>
    </rPh>
    <phoneticPr fontId="3"/>
  </si>
  <si>
    <t>九州電力</t>
    <rPh sb="0" eb="2">
      <t>キュウシュウ</t>
    </rPh>
    <rPh sb="2" eb="4">
      <t>デンリョク</t>
    </rPh>
    <phoneticPr fontId="3"/>
  </si>
  <si>
    <t>B+　ランク</t>
    <phoneticPr fontId="3"/>
  </si>
  <si>
    <t>㎡</t>
    <phoneticPr fontId="3"/>
  </si>
  <si>
    <t>四国電力</t>
    <rPh sb="0" eb="2">
      <t>シコク</t>
    </rPh>
    <rPh sb="2" eb="4">
      <t>デンリョク</t>
    </rPh>
    <phoneticPr fontId="3"/>
  </si>
  <si>
    <t>A　　ランク</t>
    <phoneticPr fontId="3"/>
  </si>
  <si>
    <t>塔屋</t>
    <rPh sb="0" eb="1">
      <t>トウ</t>
    </rPh>
    <rPh sb="1" eb="2">
      <t>ヤ</t>
    </rPh>
    <phoneticPr fontId="3"/>
  </si>
  <si>
    <t>，</t>
    <phoneticPr fontId="3"/>
  </si>
  <si>
    <t>地下</t>
    <rPh sb="0" eb="2">
      <t>チカ</t>
    </rPh>
    <phoneticPr fontId="3"/>
  </si>
  <si>
    <t>,</t>
    <phoneticPr fontId="3"/>
  </si>
  <si>
    <t>地上　</t>
    <rPh sb="0" eb="2">
      <t>チジョウ</t>
    </rPh>
    <phoneticPr fontId="3"/>
  </si>
  <si>
    <t>階    数</t>
    <rPh sb="0" eb="1">
      <t>カイ</t>
    </rPh>
    <rPh sb="5" eb="6">
      <t>カズ</t>
    </rPh>
    <phoneticPr fontId="3"/>
  </si>
  <si>
    <t>中国電力</t>
    <rPh sb="0" eb="2">
      <t>チュウゴク</t>
    </rPh>
    <rPh sb="2" eb="4">
      <t>デンリョク</t>
    </rPh>
    <phoneticPr fontId="3"/>
  </si>
  <si>
    <t>S　　ランク</t>
    <phoneticPr fontId="3"/>
  </si>
  <si>
    <t>←CASBEE評価区分はプルダウンで選択してください。</t>
    <rPh sb="7" eb="9">
      <t>ヒョウカ</t>
    </rPh>
    <rPh sb="9" eb="11">
      <t>クブン</t>
    </rPh>
    <rPh sb="18" eb="20">
      <t>センタク</t>
    </rPh>
    <phoneticPr fontId="3"/>
  </si>
  <si>
    <t>用    途</t>
    <rPh sb="0" eb="1">
      <t>ヨウ</t>
    </rPh>
    <rPh sb="5" eb="6">
      <t>ト</t>
    </rPh>
    <phoneticPr fontId="3"/>
  </si>
  <si>
    <t>第一種エネルギー管理指定工場</t>
    <rPh sb="0" eb="1">
      <t>ダイ</t>
    </rPh>
    <rPh sb="1" eb="3">
      <t>イッシュ</t>
    </rPh>
    <rPh sb="8" eb="10">
      <t>カンリ</t>
    </rPh>
    <rPh sb="10" eb="12">
      <t>シテイ</t>
    </rPh>
    <rPh sb="12" eb="14">
      <t>コウジョウ</t>
    </rPh>
    <phoneticPr fontId="3"/>
  </si>
  <si>
    <t>関西電力</t>
    <rPh sb="0" eb="2">
      <t>カンサイ</t>
    </rPh>
    <rPh sb="2" eb="4">
      <t>デンリョク</t>
    </rPh>
    <phoneticPr fontId="3"/>
  </si>
  <si>
    <t>北陸電力</t>
    <rPh sb="0" eb="2">
      <t>ホクリク</t>
    </rPh>
    <rPh sb="2" eb="4">
      <t>デンリョク</t>
    </rPh>
    <phoneticPr fontId="3"/>
  </si>
  <si>
    <t>所 在 地</t>
    <rPh sb="0" eb="1">
      <t>トコロ</t>
    </rPh>
    <rPh sb="2" eb="3">
      <t>ザイ</t>
    </rPh>
    <rPh sb="4" eb="5">
      <t>チ</t>
    </rPh>
    <phoneticPr fontId="3"/>
  </si>
  <si>
    <t>中部電力</t>
    <rPh sb="0" eb="2">
      <t>チュウブ</t>
    </rPh>
    <rPh sb="2" eb="4">
      <t>デンリョク</t>
    </rPh>
    <phoneticPr fontId="3"/>
  </si>
  <si>
    <t>名    称</t>
    <rPh sb="0" eb="1">
      <t>メイ</t>
    </rPh>
    <rPh sb="5" eb="6">
      <t>ショウ</t>
    </rPh>
    <phoneticPr fontId="3"/>
  </si>
  <si>
    <t>東北電力</t>
    <rPh sb="0" eb="2">
      <t>トウホク</t>
    </rPh>
    <rPh sb="2" eb="4">
      <t>デンリョク</t>
    </rPh>
    <phoneticPr fontId="3"/>
  </si>
  <si>
    <t>建物の概要</t>
    <phoneticPr fontId="3"/>
  </si>
  <si>
    <t>２．</t>
    <phoneticPr fontId="3"/>
  </si>
  <si>
    <t>北海道電力</t>
    <rPh sb="0" eb="3">
      <t>ホッカイドウ</t>
    </rPh>
    <rPh sb="3" eb="5">
      <t>デンリョク</t>
    </rPh>
    <phoneticPr fontId="3"/>
  </si>
  <si>
    <t>（注）申請者が複数の場合は、それぞれの申請について記載し、本ページの後ろに添付すること</t>
    <rPh sb="1" eb="2">
      <t>チュウ</t>
    </rPh>
    <rPh sb="3" eb="6">
      <t>シンセイシャ</t>
    </rPh>
    <rPh sb="7" eb="9">
      <t>フクスウ</t>
    </rPh>
    <rPh sb="10" eb="12">
      <t>バアイ</t>
    </rPh>
    <rPh sb="19" eb="21">
      <t>シンセイ</t>
    </rPh>
    <rPh sb="25" eb="27">
      <t>キサイ</t>
    </rPh>
    <rPh sb="29" eb="30">
      <t>ホン</t>
    </rPh>
    <rPh sb="34" eb="35">
      <t>ウシ</t>
    </rPh>
    <rPh sb="37" eb="39">
      <t>テンプ</t>
    </rPh>
    <phoneticPr fontId="3"/>
  </si>
  <si>
    <t>←共同申請の場合、代表の連絡者1名にのみ○印をつけること。</t>
    <rPh sb="1" eb="3">
      <t>キョウドウ</t>
    </rPh>
    <rPh sb="3" eb="5">
      <t>シンセイ</t>
    </rPh>
    <rPh sb="6" eb="8">
      <t>バアイ</t>
    </rPh>
    <rPh sb="9" eb="11">
      <t>ダイヒョウ</t>
    </rPh>
    <rPh sb="12" eb="14">
      <t>レンラク</t>
    </rPh>
    <rPh sb="14" eb="15">
      <t>シャ</t>
    </rPh>
    <rPh sb="16" eb="17">
      <t>メイ</t>
    </rPh>
    <rPh sb="21" eb="22">
      <t>シルシ</t>
    </rPh>
    <phoneticPr fontId="3"/>
  </si>
  <si>
    <t>←担当者のEメールアドレスは必ず入れること。</t>
    <rPh sb="1" eb="4">
      <t>タントウシャ</t>
    </rPh>
    <rPh sb="14" eb="15">
      <t>カナラ</t>
    </rPh>
    <rPh sb="16" eb="17">
      <t>イ</t>
    </rPh>
    <phoneticPr fontId="3"/>
  </si>
  <si>
    <t>E-MAIL</t>
    <phoneticPr fontId="3"/>
  </si>
  <si>
    <t>ＦＡＸ</t>
    <phoneticPr fontId="3"/>
  </si>
  <si>
    <t>←上記電話番号で不在であることが多い場合は必ず記入すること。</t>
    <rPh sb="1" eb="3">
      <t>ジョウキ</t>
    </rPh>
    <rPh sb="3" eb="5">
      <t>デンワ</t>
    </rPh>
    <rPh sb="5" eb="7">
      <t>バンゴウ</t>
    </rPh>
    <rPh sb="8" eb="10">
      <t>フザイ</t>
    </rPh>
    <rPh sb="16" eb="17">
      <t>オオ</t>
    </rPh>
    <rPh sb="18" eb="20">
      <t>バアイ</t>
    </rPh>
    <rPh sb="21" eb="22">
      <t>カナラ</t>
    </rPh>
    <rPh sb="23" eb="25">
      <t>キニュウ</t>
    </rPh>
    <phoneticPr fontId="3"/>
  </si>
  <si>
    <t>携帯電話番号</t>
    <rPh sb="0" eb="2">
      <t>ケイタイ</t>
    </rPh>
    <rPh sb="2" eb="4">
      <t>デンワ</t>
    </rPh>
    <rPh sb="4" eb="6">
      <t>バンゴウ</t>
    </rPh>
    <phoneticPr fontId="3"/>
  </si>
  <si>
    <t>←担当者直通の電話番号とすること。</t>
    <rPh sb="1" eb="4">
      <t>タントウシャ</t>
    </rPh>
    <rPh sb="4" eb="6">
      <t>チョクツウ</t>
    </rPh>
    <rPh sb="7" eb="9">
      <t>デンワ</t>
    </rPh>
    <rPh sb="9" eb="11">
      <t>バンゴウ</t>
    </rPh>
    <phoneticPr fontId="3"/>
  </si>
  <si>
    <t>ＴＥＬ</t>
    <phoneticPr fontId="3"/>
  </si>
  <si>
    <t>←担当者と連絡がつく住所とすること。</t>
    <rPh sb="1" eb="4">
      <t>タントウシャ</t>
    </rPh>
    <rPh sb="5" eb="7">
      <t>レンラク</t>
    </rPh>
    <rPh sb="10" eb="12">
      <t>ジュウショ</t>
    </rPh>
    <phoneticPr fontId="3"/>
  </si>
  <si>
    <t>住所</t>
    <rPh sb="0" eb="2">
      <t>ジュウショ</t>
    </rPh>
    <phoneticPr fontId="3"/>
  </si>
  <si>
    <t>氏名</t>
    <rPh sb="0" eb="2">
      <t>シメイ</t>
    </rPh>
    <phoneticPr fontId="3"/>
  </si>
  <si>
    <t>←フリガナを忘れずに記入すること。</t>
    <rPh sb="6" eb="7">
      <t>ワス</t>
    </rPh>
    <rPh sb="10" eb="12">
      <t>キニュウ</t>
    </rPh>
    <phoneticPr fontId="3"/>
  </si>
  <si>
    <t>フリガナ</t>
    <phoneticPr fontId="3"/>
  </si>
  <si>
    <t>←部署・役職は忘れずに記入すること。</t>
    <rPh sb="1" eb="3">
      <t>ブショ</t>
    </rPh>
    <rPh sb="4" eb="6">
      <t>ヤクショク</t>
    </rPh>
    <rPh sb="7" eb="8">
      <t>ワス</t>
    </rPh>
    <rPh sb="11" eb="13">
      <t>キニュウ</t>
    </rPh>
    <phoneticPr fontId="3"/>
  </si>
  <si>
    <t>所属、役職</t>
    <rPh sb="0" eb="2">
      <t>ショゾク</t>
    </rPh>
    <rPh sb="3" eb="5">
      <t>ヤクショク</t>
    </rPh>
    <phoneticPr fontId="3"/>
  </si>
  <si>
    <t>←上記申請者に所属しており、本事業内容を熟知した者</t>
    <rPh sb="1" eb="3">
      <t>ジョウキ</t>
    </rPh>
    <rPh sb="3" eb="6">
      <t>シンセイシャ</t>
    </rPh>
    <rPh sb="7" eb="9">
      <t>ショゾク</t>
    </rPh>
    <rPh sb="14" eb="15">
      <t>ホン</t>
    </rPh>
    <phoneticPr fontId="3"/>
  </si>
  <si>
    <t>共同申請の場合、本補助事業の代表担当者に丸印を付けること</t>
    <rPh sb="20" eb="22">
      <t>マルジルシ</t>
    </rPh>
    <rPh sb="23" eb="24">
      <t>ツ</t>
    </rPh>
    <phoneticPr fontId="3"/>
  </si>
  <si>
    <t>※</t>
    <phoneticPr fontId="3"/>
  </si>
  <si>
    <t>補助事業担当</t>
    <rPh sb="0" eb="2">
      <t>ホジョ</t>
    </rPh>
    <rPh sb="2" eb="4">
      <t>ジギョウ</t>
    </rPh>
    <rPh sb="4" eb="6">
      <t>タントウ</t>
    </rPh>
    <phoneticPr fontId="3"/>
  </si>
  <si>
    <t>(3)</t>
    <phoneticPr fontId="3"/>
  </si>
  <si>
    <t>←純資産合計のみ計算式あり。当期純利益は入力すること。</t>
    <rPh sb="1" eb="4">
      <t>ジュンシサン</t>
    </rPh>
    <rPh sb="4" eb="6">
      <t>ゴウケイ</t>
    </rPh>
    <rPh sb="8" eb="10">
      <t>ケイサン</t>
    </rPh>
    <rPh sb="10" eb="11">
      <t>シキ</t>
    </rPh>
    <rPh sb="14" eb="16">
      <t>トウキ</t>
    </rPh>
    <rPh sb="16" eb="19">
      <t>ジュンリエキ</t>
    </rPh>
    <rPh sb="20" eb="22">
      <t>ニュウリョク</t>
    </rPh>
    <phoneticPr fontId="3"/>
  </si>
  <si>
    <t>当期純利益</t>
    <rPh sb="0" eb="2">
      <t>トウキ</t>
    </rPh>
    <rPh sb="2" eb="5">
      <t>ジュンリエキ</t>
    </rPh>
    <phoneticPr fontId="3"/>
  </si>
  <si>
    <t>純資産合計</t>
    <rPh sb="0" eb="3">
      <t>ジュンシサン</t>
    </rPh>
    <rPh sb="3" eb="5">
      <t>ゴウケイ</t>
    </rPh>
    <phoneticPr fontId="3"/>
  </si>
  <si>
    <t>経常利益</t>
    <rPh sb="0" eb="2">
      <t>ケイジョウ</t>
    </rPh>
    <rPh sb="2" eb="4">
      <t>リエキ</t>
    </rPh>
    <phoneticPr fontId="3"/>
  </si>
  <si>
    <t>負債合計</t>
  </si>
  <si>
    <t>←それぞれの金額を入力してください。</t>
    <rPh sb="6" eb="8">
      <t>キンガク</t>
    </rPh>
    <rPh sb="9" eb="11">
      <t>ニュウリョク</t>
    </rPh>
    <phoneticPr fontId="3"/>
  </si>
  <si>
    <t>売上高</t>
    <rPh sb="0" eb="2">
      <t>ウリアゲ</t>
    </rPh>
    <rPh sb="2" eb="3">
      <t>ダカ</t>
    </rPh>
    <phoneticPr fontId="3"/>
  </si>
  <si>
    <t>資産合計</t>
  </si>
  <si>
    <t>←添付する決算報告書等の事業期間に揃えること。</t>
    <rPh sb="1" eb="3">
      <t>テンプ</t>
    </rPh>
    <rPh sb="5" eb="7">
      <t>ケッサン</t>
    </rPh>
    <rPh sb="7" eb="10">
      <t>ホウコクショ</t>
    </rPh>
    <rPh sb="10" eb="11">
      <t>トウ</t>
    </rPh>
    <rPh sb="12" eb="14">
      <t>ジギョウ</t>
    </rPh>
    <rPh sb="14" eb="16">
      <t>キカン</t>
    </rPh>
    <rPh sb="17" eb="18">
      <t>ソロ</t>
    </rPh>
    <phoneticPr fontId="3"/>
  </si>
  <si>
    <t>事業報告期間</t>
  </si>
  <si>
    <t>←単位に気をつけること</t>
    <rPh sb="1" eb="3">
      <t>タンイ</t>
    </rPh>
    <rPh sb="4" eb="5">
      <t>キ</t>
    </rPh>
    <phoneticPr fontId="3"/>
  </si>
  <si>
    <t>（単位：円）</t>
    <phoneticPr fontId="3"/>
  </si>
  <si>
    <t>（直近１年間の業務実績）</t>
    <rPh sb="1" eb="3">
      <t>チョッキン</t>
    </rPh>
    <rPh sb="4" eb="6">
      <t>ネンカン</t>
    </rPh>
    <rPh sb="7" eb="9">
      <t>ギョウム</t>
    </rPh>
    <rPh sb="9" eb="11">
      <t>ジッセキ</t>
    </rPh>
    <phoneticPr fontId="3"/>
  </si>
  <si>
    <t>申請者の業務実績に関する事項</t>
    <rPh sb="0" eb="3">
      <t>シンセイシャ</t>
    </rPh>
    <rPh sb="4" eb="6">
      <t>ギョウム</t>
    </rPh>
    <rPh sb="6" eb="8">
      <t>ジッセキ</t>
    </rPh>
    <rPh sb="9" eb="10">
      <t>カン</t>
    </rPh>
    <rPh sb="12" eb="14">
      <t>ジコウ</t>
    </rPh>
    <phoneticPr fontId="3"/>
  </si>
  <si>
    <t>(2)</t>
    <phoneticPr fontId="3"/>
  </si>
  <si>
    <t>←事業者登記簿謄本（商業登記簿謄本）に記載されている（本店）住所</t>
    <rPh sb="1" eb="4">
      <t>ジギョウシャ</t>
    </rPh>
    <rPh sb="4" eb="7">
      <t>トウキボ</t>
    </rPh>
    <rPh sb="7" eb="9">
      <t>トウホン</t>
    </rPh>
    <rPh sb="10" eb="12">
      <t>ショウギョウ</t>
    </rPh>
    <rPh sb="12" eb="15">
      <t>トウキボ</t>
    </rPh>
    <rPh sb="15" eb="17">
      <t>トウホン</t>
    </rPh>
    <rPh sb="19" eb="21">
      <t>キサイ</t>
    </rPh>
    <rPh sb="27" eb="29">
      <t>ホンテン</t>
    </rPh>
    <rPh sb="30" eb="32">
      <t>ジュウショ</t>
    </rPh>
    <phoneticPr fontId="3"/>
  </si>
  <si>
    <t>住    所</t>
    <rPh sb="0" eb="1">
      <t>ジュウ</t>
    </rPh>
    <rPh sb="5" eb="6">
      <t>トコロ</t>
    </rPh>
    <phoneticPr fontId="3"/>
  </si>
  <si>
    <t>←事業者登記簿謄本（商業登記簿謄本）に記載されている役職と名称</t>
    <rPh sb="1" eb="4">
      <t>ジギョウシャ</t>
    </rPh>
    <rPh sb="4" eb="7">
      <t>トウキボ</t>
    </rPh>
    <rPh sb="7" eb="9">
      <t>トウホン</t>
    </rPh>
    <rPh sb="10" eb="12">
      <t>ショウギョウ</t>
    </rPh>
    <rPh sb="12" eb="15">
      <t>トウキボ</t>
    </rPh>
    <rPh sb="15" eb="17">
      <t>トウホン</t>
    </rPh>
    <rPh sb="19" eb="21">
      <t>キサイ</t>
    </rPh>
    <rPh sb="26" eb="28">
      <t>ヤクショク</t>
    </rPh>
    <rPh sb="29" eb="31">
      <t>メイショウ</t>
    </rPh>
    <phoneticPr fontId="3"/>
  </si>
  <si>
    <t>←事業者登記簿謄本（商業登記簿謄本）に記載されている商号・名称</t>
    <rPh sb="1" eb="4">
      <t>ジギョウシャ</t>
    </rPh>
    <rPh sb="4" eb="7">
      <t>トウキボ</t>
    </rPh>
    <rPh sb="7" eb="9">
      <t>トウホン</t>
    </rPh>
    <rPh sb="10" eb="12">
      <t>ショウギョウ</t>
    </rPh>
    <rPh sb="12" eb="15">
      <t>トウキボ</t>
    </rPh>
    <rPh sb="15" eb="17">
      <t>トウホン</t>
    </rPh>
    <rPh sb="19" eb="21">
      <t>キサイ</t>
    </rPh>
    <rPh sb="26" eb="28">
      <t>ショウゴウ</t>
    </rPh>
    <rPh sb="29" eb="31">
      <t>メイショウ</t>
    </rPh>
    <phoneticPr fontId="3"/>
  </si>
  <si>
    <t>申請者名</t>
    <rPh sb="0" eb="3">
      <t>シンセイシャ</t>
    </rPh>
    <rPh sb="3" eb="4">
      <t>メイ</t>
    </rPh>
    <phoneticPr fontId="3"/>
  </si>
  <si>
    <t>申請者１　</t>
    <rPh sb="0" eb="3">
      <t>シンセイシャ</t>
    </rPh>
    <phoneticPr fontId="3"/>
  </si>
  <si>
    <t>　共同申請の人数分に対して記入すること。</t>
    <rPh sb="1" eb="3">
      <t>キョウドウ</t>
    </rPh>
    <rPh sb="3" eb="5">
      <t>シンセイ</t>
    </rPh>
    <rPh sb="6" eb="8">
      <t>ニンズ</t>
    </rPh>
    <rPh sb="8" eb="9">
      <t>ブン</t>
    </rPh>
    <rPh sb="10" eb="11">
      <t>タイ</t>
    </rPh>
    <rPh sb="13" eb="15">
      <t>キニュウ</t>
    </rPh>
    <phoneticPr fontId="3"/>
  </si>
  <si>
    <t>会社所在地（申請者所在地）</t>
    <rPh sb="0" eb="2">
      <t>カイシャ</t>
    </rPh>
    <rPh sb="2" eb="5">
      <t>ショザイチ</t>
    </rPh>
    <rPh sb="6" eb="9">
      <t>シンセイシャ</t>
    </rPh>
    <rPh sb="9" eb="12">
      <t>ショザイチ</t>
    </rPh>
    <phoneticPr fontId="3"/>
  </si>
  <si>
    <t>１．</t>
    <phoneticPr fontId="3"/>
  </si>
  <si>
    <t>エネルギー計量計画図</t>
    <phoneticPr fontId="3"/>
  </si>
  <si>
    <t>Ｓランク取得予定</t>
    <rPh sb="4" eb="6">
      <t>シュトク</t>
    </rPh>
    <rPh sb="6" eb="8">
      <t>ヨテイ</t>
    </rPh>
    <phoneticPr fontId="3"/>
  </si>
  <si>
    <t>代表担当者名</t>
    <rPh sb="0" eb="2">
      <t>ダイヒョウ</t>
    </rPh>
    <rPh sb="2" eb="4">
      <t>タントウ</t>
    </rPh>
    <rPh sb="4" eb="5">
      <t>シャ</t>
    </rPh>
    <rPh sb="5" eb="6">
      <t>ナ</t>
    </rPh>
    <phoneticPr fontId="3"/>
  </si>
  <si>
    <t>ESCO</t>
    <phoneticPr fontId="3"/>
  </si>
  <si>
    <t>ESCO・リース</t>
    <phoneticPr fontId="3"/>
  </si>
  <si>
    <t>ESCO・割賦</t>
    <rPh sb="5" eb="7">
      <t>カップ</t>
    </rPh>
    <phoneticPr fontId="3"/>
  </si>
  <si>
    <t>複数年度（2年度事業１年目）</t>
    <rPh sb="0" eb="2">
      <t>フクスウ</t>
    </rPh>
    <rPh sb="2" eb="3">
      <t>ネン</t>
    </rPh>
    <rPh sb="3" eb="4">
      <t>ド</t>
    </rPh>
    <rPh sb="6" eb="7">
      <t>ネン</t>
    </rPh>
    <rPh sb="7" eb="8">
      <t>ド</t>
    </rPh>
    <rPh sb="8" eb="10">
      <t>ジギョウ</t>
    </rPh>
    <rPh sb="11" eb="13">
      <t>ネンメ</t>
    </rPh>
    <phoneticPr fontId="3"/>
  </si>
  <si>
    <t>複数年度（3年度事業１年目）</t>
    <rPh sb="0" eb="2">
      <t>フクスウ</t>
    </rPh>
    <rPh sb="2" eb="3">
      <t>ネン</t>
    </rPh>
    <rPh sb="3" eb="4">
      <t>ド</t>
    </rPh>
    <rPh sb="6" eb="7">
      <t>ネン</t>
    </rPh>
    <rPh sb="7" eb="8">
      <t>ド</t>
    </rPh>
    <rPh sb="8" eb="10">
      <t>ジギョウ</t>
    </rPh>
    <rPh sb="11" eb="13">
      <t>ネンメ</t>
    </rPh>
    <phoneticPr fontId="3"/>
  </si>
  <si>
    <t>増築</t>
    <rPh sb="0" eb="1">
      <t>ゾウ</t>
    </rPh>
    <rPh sb="1" eb="2">
      <t>チク</t>
    </rPh>
    <phoneticPr fontId="3"/>
  </si>
  <si>
    <t>改築</t>
    <rPh sb="0" eb="2">
      <t>カイチク</t>
    </rPh>
    <phoneticPr fontId="3"/>
  </si>
  <si>
    <t>○○.○</t>
    <phoneticPr fontId="3"/>
  </si>
  <si>
    <t>所　属</t>
    <rPh sb="0" eb="1">
      <t>ショ</t>
    </rPh>
    <rPh sb="2" eb="3">
      <t>ゾク</t>
    </rPh>
    <phoneticPr fontId="3"/>
  </si>
  <si>
    <t>○○○○○○</t>
    <phoneticPr fontId="3"/>
  </si>
  <si>
    <t>(別添1)</t>
    <rPh sb="1" eb="3">
      <t>ベッテン</t>
    </rPh>
    <phoneticPr fontId="3"/>
  </si>
  <si>
    <t>（別添２）</t>
    <rPh sb="1" eb="3">
      <t>ベッテン</t>
    </rPh>
    <phoneticPr fontId="3"/>
  </si>
  <si>
    <t>（別添3）</t>
    <rPh sb="1" eb="2">
      <t>ベツ</t>
    </rPh>
    <rPh sb="2" eb="3">
      <t>ゾ</t>
    </rPh>
    <phoneticPr fontId="3"/>
  </si>
  <si>
    <t>（別添４）</t>
    <rPh sb="1" eb="2">
      <t>ベツ</t>
    </rPh>
    <rPh sb="2" eb="3">
      <t>ゾ</t>
    </rPh>
    <phoneticPr fontId="3"/>
  </si>
  <si>
    <t>（別添5）</t>
    <rPh sb="1" eb="2">
      <t>ベツ</t>
    </rPh>
    <rPh sb="2" eb="3">
      <t>ゾ</t>
    </rPh>
    <phoneticPr fontId="3"/>
  </si>
  <si>
    <t>ＺＥＢ実現に資する基本要素</t>
    <rPh sb="3" eb="5">
      <t>ジツゲン</t>
    </rPh>
    <rPh sb="6" eb="7">
      <t>シ</t>
    </rPh>
    <rPh sb="9" eb="11">
      <t>キホン</t>
    </rPh>
    <rPh sb="11" eb="13">
      <t>ヨウソ</t>
    </rPh>
    <phoneticPr fontId="3"/>
  </si>
  <si>
    <t>・組織図等で事業体制を示すこと。</t>
    <rPh sb="1" eb="4">
      <t>ソシキズ</t>
    </rPh>
    <rPh sb="4" eb="5">
      <t>トウ</t>
    </rPh>
    <rPh sb="6" eb="8">
      <t>ジギョウ</t>
    </rPh>
    <rPh sb="8" eb="10">
      <t>タイセイ</t>
    </rPh>
    <rPh sb="11" eb="12">
      <t>シメ</t>
    </rPh>
    <phoneticPr fontId="3"/>
  </si>
  <si>
    <t>・申請者が複数の場合は、申請者間の関係がわかるようにすること。</t>
    <phoneticPr fontId="3"/>
  </si>
  <si>
    <t>・ＥＳＣＯ事業及びリース事業の場合は、申請者間の関係にその旨を明記すること。</t>
    <phoneticPr fontId="3"/>
  </si>
  <si>
    <t>※熱源、ポンプ、照明・コンセント、その他、の計量区分ごとにエネルギー計量できること。</t>
    <rPh sb="1" eb="3">
      <t>ネツゲン</t>
    </rPh>
    <rPh sb="8" eb="10">
      <t>ショウメイ</t>
    </rPh>
    <rPh sb="19" eb="20">
      <t>タ</t>
    </rPh>
    <rPh sb="22" eb="24">
      <t>ケイリョウ</t>
    </rPh>
    <rPh sb="24" eb="26">
      <t>クブン</t>
    </rPh>
    <phoneticPr fontId="3"/>
  </si>
  <si>
    <t>・導入後創エネルギー量は、導入前＋新規の値を示す。</t>
    <rPh sb="1" eb="3">
      <t>ドウニュウ</t>
    </rPh>
    <rPh sb="3" eb="4">
      <t>ゴ</t>
    </rPh>
    <rPh sb="4" eb="5">
      <t>ソウ</t>
    </rPh>
    <rPh sb="10" eb="11">
      <t>リョウ</t>
    </rPh>
    <rPh sb="13" eb="15">
      <t>ドウニュウ</t>
    </rPh>
    <rPh sb="15" eb="16">
      <t>マエ</t>
    </rPh>
    <rPh sb="17" eb="19">
      <t>シンキ</t>
    </rPh>
    <rPh sb="20" eb="21">
      <t>アタイ</t>
    </rPh>
    <rPh sb="22" eb="23">
      <t>シメ</t>
    </rPh>
    <phoneticPr fontId="3"/>
  </si>
  <si>
    <t>･導入後創エネルギー量は、導入前＋新規の値を示す。</t>
    <rPh sb="1" eb="3">
      <t>ドウニュウ</t>
    </rPh>
    <rPh sb="3" eb="4">
      <t>ゴ</t>
    </rPh>
    <rPh sb="4" eb="5">
      <t>ソウ</t>
    </rPh>
    <rPh sb="10" eb="11">
      <t>リョウ</t>
    </rPh>
    <rPh sb="13" eb="15">
      <t>ドウニュウ</t>
    </rPh>
    <rPh sb="15" eb="16">
      <t>マエ</t>
    </rPh>
    <rPh sb="17" eb="19">
      <t>シンキ</t>
    </rPh>
    <rPh sb="20" eb="21">
      <t>アタイ</t>
    </rPh>
    <rPh sb="22" eb="23">
      <t>シメ</t>
    </rPh>
    <phoneticPr fontId="3"/>
  </si>
  <si>
    <t>削減量　　ＭＪ/年</t>
    <rPh sb="0" eb="2">
      <t>サクゲン</t>
    </rPh>
    <rPh sb="2" eb="3">
      <t>リョウ</t>
    </rPh>
    <phoneticPr fontId="3"/>
  </si>
  <si>
    <t>削減量　ＭＪ/年</t>
    <rPh sb="0" eb="2">
      <t>サクゲン</t>
    </rPh>
    <rPh sb="2" eb="3">
      <t>リョウ</t>
    </rPh>
    <phoneticPr fontId="3"/>
  </si>
  <si>
    <t>削減量　ＭＪ/年
　（Ｇ）＝（　Ｅ　－　Ｆ　）</t>
    <rPh sb="0" eb="2">
      <t>サクゲン</t>
    </rPh>
    <rPh sb="2" eb="3">
      <t>リョウ</t>
    </rPh>
    <phoneticPr fontId="3"/>
  </si>
  <si>
    <t>ＭＪ/年</t>
    <phoneticPr fontId="3"/>
  </si>
  <si>
    <t>Ａランク取得予定</t>
    <rPh sb="4" eb="6">
      <t>シュトク</t>
    </rPh>
    <rPh sb="6" eb="8">
      <t>ヨテイ</t>
    </rPh>
    <phoneticPr fontId="3"/>
  </si>
  <si>
    <t>Ｂ+ランク取得予定</t>
    <rPh sb="5" eb="7">
      <t>シュトク</t>
    </rPh>
    <rPh sb="7" eb="9">
      <t>ヨテイ</t>
    </rPh>
    <phoneticPr fontId="3"/>
  </si>
  <si>
    <t>Ｂ-ランク取得予定</t>
    <rPh sb="5" eb="7">
      <t>シュトク</t>
    </rPh>
    <rPh sb="7" eb="9">
      <t>ヨテイ</t>
    </rPh>
    <phoneticPr fontId="3"/>
  </si>
  <si>
    <t>Cランク取得予定</t>
    <rPh sb="4" eb="6">
      <t>シュトク</t>
    </rPh>
    <rPh sb="6" eb="8">
      <t>ヨテイ</t>
    </rPh>
    <phoneticPr fontId="3"/>
  </si>
  <si>
    <t>　様式第１</t>
    <phoneticPr fontId="3"/>
  </si>
  <si>
    <t>【記載例1】</t>
    <rPh sb="1" eb="3">
      <t>キサイ</t>
    </rPh>
    <rPh sb="3" eb="4">
      <t>レイ</t>
    </rPh>
    <phoneticPr fontId="3"/>
  </si>
  <si>
    <t>5.チューニングなど運用時への展開</t>
    <rPh sb="10" eb="12">
      <t>ウンヨウ</t>
    </rPh>
    <rPh sb="12" eb="13">
      <t>ジ</t>
    </rPh>
    <rPh sb="15" eb="17">
      <t>テンカイ</t>
    </rPh>
    <phoneticPr fontId="3"/>
  </si>
  <si>
    <t>削減率　　{(HG1－HG2）／HG1}　×　100</t>
    <rPh sb="0" eb="2">
      <t>サクゲン</t>
    </rPh>
    <rPh sb="2" eb="3">
      <t>リツ</t>
    </rPh>
    <phoneticPr fontId="3"/>
  </si>
  <si>
    <t>　（Ｇ´）＝（　Ｅ　－　Ｆ´　）</t>
    <phoneticPr fontId="3"/>
  </si>
  <si>
    <t>( Ｇ´　/　Ｅ ) ×100</t>
    <phoneticPr fontId="3"/>
  </si>
  <si>
    <t>省エネシステム</t>
    <rPh sb="0" eb="1">
      <t>ショウ</t>
    </rPh>
    <phoneticPr fontId="3"/>
  </si>
  <si>
    <t>平成24年</t>
    <rPh sb="0" eb="2">
      <t>ヘイセイ</t>
    </rPh>
    <rPh sb="4" eb="5">
      <t>ネン</t>
    </rPh>
    <phoneticPr fontId="3"/>
  </si>
  <si>
    <t>導入後創エネルギー量　ＭＪ/年　（Ｄ）
（C　＋　新規創ｴﾈ量）</t>
    <rPh sb="2" eb="3">
      <t>ゴ</t>
    </rPh>
    <rPh sb="3" eb="4">
      <t>キズ</t>
    </rPh>
    <rPh sb="9" eb="10">
      <t>リョウ</t>
    </rPh>
    <phoneticPr fontId="3"/>
  </si>
  <si>
    <t>新規創エネルギー量　　ＭＪ/年</t>
    <rPh sb="0" eb="2">
      <t>シンキ</t>
    </rPh>
    <rPh sb="2" eb="3">
      <t>キズ</t>
    </rPh>
    <rPh sb="8" eb="9">
      <t>リョウ</t>
    </rPh>
    <phoneticPr fontId="3"/>
  </si>
  <si>
    <t>ＭＪ/年</t>
    <phoneticPr fontId="3"/>
  </si>
  <si>
    <t>（Ｆ）＝（　Ｂ　－　Ｄ　）</t>
    <phoneticPr fontId="3"/>
  </si>
  <si>
    <t>※３　創ｴﾈﾙｷﾞｰは、全量(自己消費分＋売電分)　計算に含める。</t>
    <rPh sb="12" eb="14">
      <t>ゼンリョウ</t>
    </rPh>
    <rPh sb="15" eb="17">
      <t>ジコ</t>
    </rPh>
    <rPh sb="17" eb="19">
      <t>ショウヒ</t>
    </rPh>
    <rPh sb="19" eb="20">
      <t>ブン</t>
    </rPh>
    <rPh sb="21" eb="23">
      <t>バイデン</t>
    </rPh>
    <rPh sb="23" eb="24">
      <t>ブン</t>
    </rPh>
    <rPh sb="26" eb="28">
      <t>ケイサン</t>
    </rPh>
    <rPh sb="29" eb="30">
      <t>フク</t>
    </rPh>
    <phoneticPr fontId="3"/>
  </si>
  <si>
    <t>(</t>
    <phoneticPr fontId="3"/>
  </si>
  <si>
    <t>⑧</t>
    <phoneticPr fontId="3"/>
  </si>
  <si>
    <t>⑨</t>
    <phoneticPr fontId="3"/>
  </si>
  <si>
    <t>⑫</t>
    <phoneticPr fontId="3"/>
  </si>
  <si>
    <t>⑭</t>
    <phoneticPr fontId="3"/>
  </si>
  <si>
    <t>計算書Ｐ○ ※⑦</t>
    <phoneticPr fontId="3"/>
  </si>
  <si>
    <t>計算書Ｐ○ ※⑨</t>
    <phoneticPr fontId="3"/>
  </si>
  <si>
    <t>計算書Ｐ○ ※⑩</t>
    <phoneticPr fontId="3"/>
  </si>
  <si>
    <t>計算書Ｐ○ ※⑪</t>
    <phoneticPr fontId="3"/>
  </si>
  <si>
    <t>（3）集計</t>
    <rPh sb="3" eb="5">
      <t>シュウケイ</t>
    </rPh>
    <phoneticPr fontId="3"/>
  </si>
  <si>
    <t>（4）ＢＥＭＳ効果</t>
    <rPh sb="7" eb="9">
      <t>コウカ</t>
    </rPh>
    <phoneticPr fontId="3"/>
  </si>
  <si>
    <t>４．省エネルギー量計算のまとめ</t>
    <rPh sb="2" eb="3">
      <t>ショウ</t>
    </rPh>
    <rPh sb="8" eb="9">
      <t>リョウ</t>
    </rPh>
    <rPh sb="9" eb="11">
      <t>ケイサン</t>
    </rPh>
    <phoneticPr fontId="3"/>
  </si>
  <si>
    <t>(2)ＢＥＭＳ導入時　採用システム（ＢＥＭＳ単独導入時における補助対象外設備）</t>
    <rPh sb="11" eb="13">
      <t>サイヨウ</t>
    </rPh>
    <rPh sb="26" eb="27">
      <t>ジ</t>
    </rPh>
    <rPh sb="35" eb="36">
      <t>ガイ</t>
    </rPh>
    <phoneticPr fontId="3"/>
  </si>
  <si>
    <t>(1)ＢＥＭＳ導入　省エネシステム（ＢＥＭＳ単独導入時における補助対象設備）</t>
    <rPh sb="7" eb="9">
      <t>ドウニュウ</t>
    </rPh>
    <rPh sb="10" eb="11">
      <t>ショウ</t>
    </rPh>
    <rPh sb="26" eb="27">
      <t>ジ</t>
    </rPh>
    <phoneticPr fontId="3"/>
  </si>
  <si>
    <t>①②③④⑦⑧⑨⑩</t>
    <phoneticPr fontId="3"/>
  </si>
  <si>
    <t>⑥⑪</t>
    <phoneticPr fontId="3"/>
  </si>
  <si>
    <t>タスク・アンビエント照明設備（ＬＥＤ化）</t>
    <rPh sb="12" eb="14">
      <t>セツビ</t>
    </rPh>
    <rPh sb="18" eb="19">
      <t>カ</t>
    </rPh>
    <phoneticPr fontId="3"/>
  </si>
  <si>
    <t>タスク・アンビエント照明設備（ＬＥＤ化）</t>
    <phoneticPr fontId="3"/>
  </si>
  <si>
    <t>(1)導入するシステム</t>
    <rPh sb="3" eb="5">
      <t>ドウニュウ</t>
    </rPh>
    <phoneticPr fontId="3"/>
  </si>
  <si>
    <t>（４）ＢＥＭＳ効果</t>
    <rPh sb="7" eb="9">
      <t>コウカ</t>
    </rPh>
    <phoneticPr fontId="3"/>
  </si>
  <si>
    <t>９.　年間一次エネルギー削減量・削減率</t>
    <phoneticPr fontId="3"/>
  </si>
  <si>
    <t>中期計画削減量</t>
    <rPh sb="0" eb="2">
      <t>チュウキ</t>
    </rPh>
    <rPh sb="2" eb="4">
      <t>ケイカク</t>
    </rPh>
    <rPh sb="4" eb="6">
      <t>サクゲン</t>
    </rPh>
    <rPh sb="6" eb="7">
      <t>リョウ</t>
    </rPh>
    <phoneticPr fontId="3"/>
  </si>
  <si>
    <t>ＢＥＭＳ単独導入（採用システム含む）</t>
    <rPh sb="4" eb="6">
      <t>タンドク</t>
    </rPh>
    <rPh sb="6" eb="8">
      <t>ドウニュウ</t>
    </rPh>
    <rPh sb="9" eb="11">
      <t>サイヨウ</t>
    </rPh>
    <rPh sb="15" eb="16">
      <t>フク</t>
    </rPh>
    <phoneticPr fontId="3"/>
  </si>
  <si>
    <t>４．省エネルギー量計算のまとめ　（ＢＥＭＳ単独導入（採用システム含む））</t>
    <rPh sb="2" eb="3">
      <t>ショウ</t>
    </rPh>
    <rPh sb="8" eb="9">
      <t>リョウ</t>
    </rPh>
    <rPh sb="9" eb="11">
      <t>ケイサン</t>
    </rPh>
    <phoneticPr fontId="3"/>
  </si>
  <si>
    <t>３．省エネルギー量の算出　（ＢＥＭＳ単独導入（採用システム含む））　</t>
    <phoneticPr fontId="3"/>
  </si>
  <si>
    <t>８．省エネルギー量のまとめ　（中期計画）</t>
    <rPh sb="8" eb="9">
      <t>リョウ</t>
    </rPh>
    <phoneticPr fontId="3"/>
  </si>
  <si>
    <t>ＢＥＭＳ等を用いて運転管理及びシステム制御技術による省エネ効果</t>
    <rPh sb="4" eb="5">
      <t>トウ</t>
    </rPh>
    <rPh sb="6" eb="7">
      <t>モチ</t>
    </rPh>
    <rPh sb="9" eb="11">
      <t>ウンテン</t>
    </rPh>
    <rPh sb="11" eb="13">
      <t>カンリ</t>
    </rPh>
    <rPh sb="13" eb="14">
      <t>オヨ</t>
    </rPh>
    <rPh sb="19" eb="21">
      <t>セイギョ</t>
    </rPh>
    <rPh sb="21" eb="23">
      <t>ギジュツ</t>
    </rPh>
    <rPh sb="26" eb="27">
      <t>ショウ</t>
    </rPh>
    <rPh sb="29" eb="31">
      <t>コウカ</t>
    </rPh>
    <phoneticPr fontId="3"/>
  </si>
  <si>
    <t>５．ＺＥＢ要素別一次エネルギー削減量</t>
    <phoneticPr fontId="3"/>
  </si>
  <si>
    <r>
      <t>省エネルギー計算の根拠　</t>
    </r>
    <r>
      <rPr>
        <b/>
        <sz val="12"/>
        <color indexed="8"/>
        <rFont val="ＭＳ Ｐ明朝"/>
        <family val="1"/>
        <charset val="128"/>
      </rPr>
      <t>【既築】</t>
    </r>
    <rPh sb="0" eb="1">
      <t>ショウ</t>
    </rPh>
    <rPh sb="6" eb="8">
      <t>ケイサン</t>
    </rPh>
    <rPh sb="9" eb="11">
      <t>コンキョ</t>
    </rPh>
    <rPh sb="13" eb="14">
      <t>キ</t>
    </rPh>
    <rPh sb="14" eb="15">
      <t>チク</t>
    </rPh>
    <phoneticPr fontId="3"/>
  </si>
  <si>
    <r>
      <t>省エネルギー計算の根拠　</t>
    </r>
    <r>
      <rPr>
        <b/>
        <sz val="11"/>
        <color indexed="8"/>
        <rFont val="ＭＳ Ｐ明朝"/>
        <family val="1"/>
        <charset val="128"/>
      </rPr>
      <t>【既築】</t>
    </r>
    <rPh sb="0" eb="1">
      <t>ショウ</t>
    </rPh>
    <rPh sb="6" eb="8">
      <t>ケイサン</t>
    </rPh>
    <rPh sb="9" eb="11">
      <t>コンキョ</t>
    </rPh>
    <rPh sb="13" eb="14">
      <t>キ</t>
    </rPh>
    <rPh sb="14" eb="15">
      <t>チク</t>
    </rPh>
    <phoneticPr fontId="3"/>
  </si>
  <si>
    <t>（注）・ＰＡＬ/ＣＥＣ計算書及びその他計算根拠資料、機器仕様を示すカタログの抜粋を添付すること。</t>
    <rPh sb="1" eb="2">
      <t>チュウ</t>
    </rPh>
    <rPh sb="11" eb="13">
      <t>ケイサン</t>
    </rPh>
    <rPh sb="13" eb="14">
      <t>ショ</t>
    </rPh>
    <rPh sb="14" eb="15">
      <t>オヨ</t>
    </rPh>
    <rPh sb="26" eb="28">
      <t>キキ</t>
    </rPh>
    <rPh sb="28" eb="30">
      <t>シヨウ</t>
    </rPh>
    <rPh sb="31" eb="32">
      <t>シメ</t>
    </rPh>
    <rPh sb="38" eb="40">
      <t>バッスイ</t>
    </rPh>
    <rPh sb="41" eb="43">
      <t>テンプ</t>
    </rPh>
    <phoneticPr fontId="3"/>
  </si>
  <si>
    <r>
      <t>省エネルギー計算の根拠　</t>
    </r>
    <r>
      <rPr>
        <b/>
        <sz val="12"/>
        <color indexed="8"/>
        <rFont val="ＭＳ Ｐ明朝"/>
        <family val="1"/>
        <charset val="128"/>
      </rPr>
      <t>【新築・増改築】</t>
    </r>
    <rPh sb="0" eb="1">
      <t>ショウ</t>
    </rPh>
    <rPh sb="6" eb="8">
      <t>ケイサン</t>
    </rPh>
    <rPh sb="9" eb="11">
      <t>コンキョ</t>
    </rPh>
    <rPh sb="13" eb="15">
      <t>シンチク</t>
    </rPh>
    <rPh sb="16" eb="19">
      <t>ゾウカイチク</t>
    </rPh>
    <phoneticPr fontId="3"/>
  </si>
  <si>
    <t>省エネルギー量算出後の設備用途区分毎のエネルギー消費量（3-（1）省エネルギー手法を算入）</t>
    <rPh sb="0" eb="1">
      <t>ショウ</t>
    </rPh>
    <rPh sb="6" eb="7">
      <t>リョウ</t>
    </rPh>
    <rPh sb="7" eb="9">
      <t>サンシュツ</t>
    </rPh>
    <rPh sb="9" eb="10">
      <t>ゴ</t>
    </rPh>
    <rPh sb="42" eb="44">
      <t>サンニュウ</t>
    </rPh>
    <phoneticPr fontId="3"/>
  </si>
  <si>
    <t>省エネルギー量算出後の設備用途区分毎のエネルギー消費量　（3-（1）・（2）省エネルギー手法を算入）</t>
    <rPh sb="0" eb="1">
      <t>ショウ</t>
    </rPh>
    <rPh sb="6" eb="7">
      <t>リョウ</t>
    </rPh>
    <rPh sb="7" eb="9">
      <t>サンシュツ</t>
    </rPh>
    <rPh sb="9" eb="10">
      <t>ゴ</t>
    </rPh>
    <phoneticPr fontId="3"/>
  </si>
  <si>
    <t>（Ｄ）導入後　創エネルギー量（MJ/年）
（C　＋　新規創ｴﾈ量）</t>
    <rPh sb="3" eb="5">
      <t>ドウニュウ</t>
    </rPh>
    <rPh sb="5" eb="6">
      <t>ゴ</t>
    </rPh>
    <rPh sb="7" eb="8">
      <t>キズ</t>
    </rPh>
    <phoneticPr fontId="3"/>
  </si>
  <si>
    <t>新規創エネ量（MJ/年）</t>
    <rPh sb="0" eb="2">
      <t>シンキ</t>
    </rPh>
    <rPh sb="2" eb="3">
      <t>キズ</t>
    </rPh>
    <rPh sb="5" eb="6">
      <t>リョウ</t>
    </rPh>
    <phoneticPr fontId="3"/>
  </si>
  <si>
    <t>省エネルギー量算出後の設備用途区分毎のエネルギー消費量（7-（1）省エネルギー手法を算入）</t>
    <rPh sb="0" eb="1">
      <t>ショウ</t>
    </rPh>
    <rPh sb="6" eb="7">
      <t>リョウ</t>
    </rPh>
    <rPh sb="7" eb="9">
      <t>サンシュツ</t>
    </rPh>
    <rPh sb="9" eb="10">
      <t>ゴ</t>
    </rPh>
    <phoneticPr fontId="3"/>
  </si>
  <si>
    <t>※1　創ｴﾈﾙｷﾞｰとは、自然ｴﾈﾙｷﾞｰを利用した発電とする。</t>
  </si>
  <si>
    <t>※1　創ｴﾈﾙｷﾞｰとは、自然ｴﾈﾙｷﾞｰを利用した発電とする。</t>
    <phoneticPr fontId="3"/>
  </si>
  <si>
    <t>※2　創ｴﾈﾙｷﾞｰは、全量(自己消費分＋売電分)　計算に含める。</t>
    <rPh sb="12" eb="14">
      <t>ゼンリョウ</t>
    </rPh>
    <rPh sb="15" eb="17">
      <t>ジコ</t>
    </rPh>
    <rPh sb="17" eb="19">
      <t>ショウヒ</t>
    </rPh>
    <rPh sb="19" eb="20">
      <t>ブン</t>
    </rPh>
    <rPh sb="21" eb="23">
      <t>バイデン</t>
    </rPh>
    <rPh sb="23" eb="24">
      <t>ブン</t>
    </rPh>
    <rPh sb="26" eb="28">
      <t>ケイサン</t>
    </rPh>
    <rPh sb="29" eb="30">
      <t>フク</t>
    </rPh>
    <phoneticPr fontId="3"/>
  </si>
  <si>
    <t>※1.2　創エネルギー</t>
    <rPh sb="5" eb="6">
      <t>キズ</t>
    </rPh>
    <phoneticPr fontId="3"/>
  </si>
  <si>
    <t>※1　創ｴﾈﾙｷﾞｰとは、自然ｴﾈﾙｷﾞｰを利用した発電とする。</t>
    <phoneticPr fontId="3"/>
  </si>
  <si>
    <t>（Ｆ）＝（　Ｂ　－　Ｄ　）</t>
    <phoneticPr fontId="3"/>
  </si>
  <si>
    <t>（ｃ） 用途区分ごとの削減率合計</t>
    <rPh sb="4" eb="6">
      <t>ヨウト</t>
    </rPh>
    <rPh sb="6" eb="8">
      <t>クブン</t>
    </rPh>
    <rPh sb="11" eb="13">
      <t>サクゲン</t>
    </rPh>
    <rPh sb="13" eb="14">
      <t>リツ</t>
    </rPh>
    <rPh sb="14" eb="16">
      <t>ゴウケイ</t>
    </rPh>
    <phoneticPr fontId="3"/>
  </si>
  <si>
    <t>（ｄ） 軽減率（1　-　ｃ）</t>
    <rPh sb="4" eb="6">
      <t>ケイゲン</t>
    </rPh>
    <rPh sb="6" eb="7">
      <t>リツ</t>
    </rPh>
    <phoneticPr fontId="3"/>
  </si>
  <si>
    <t>（ｅ） BEMS効果後の年間エネルギー消費量（ｂ×ｄ）</t>
    <rPh sb="8" eb="10">
      <t>コウカ</t>
    </rPh>
    <rPh sb="10" eb="11">
      <t>ゴ</t>
    </rPh>
    <rPh sb="21" eb="22">
      <t>リョウ</t>
    </rPh>
    <phoneticPr fontId="3"/>
  </si>
  <si>
    <t>（ｆ） BEMS効果の削減量　（ｂ　-　ｅ）</t>
    <rPh sb="8" eb="10">
      <t>コウカ</t>
    </rPh>
    <rPh sb="11" eb="13">
      <t>サクゲン</t>
    </rPh>
    <rPh sb="13" eb="14">
      <t>リョウ</t>
    </rPh>
    <phoneticPr fontId="3"/>
  </si>
  <si>
    <t>（ｇ） ＢＥＭＳ効果の削減量の合計　（ｆの合計）</t>
    <rPh sb="15" eb="17">
      <t>ゴウケイ</t>
    </rPh>
    <rPh sb="21" eb="23">
      <t>ゴウケイ</t>
    </rPh>
    <phoneticPr fontId="3"/>
  </si>
  <si>
    <t>ＢＥＭＳ効果による削減率（ｇ）/（Ａ）
【削減率は、0％～5％以内とする。】</t>
    <rPh sb="4" eb="6">
      <t>コウカ</t>
    </rPh>
    <phoneticPr fontId="3"/>
  </si>
  <si>
    <t>ＢＥＭＳ効果（ｆ）</t>
    <rPh sb="4" eb="6">
      <t>コウカ</t>
    </rPh>
    <phoneticPr fontId="3"/>
  </si>
  <si>
    <r>
      <t xml:space="preserve">               　    </t>
    </r>
    <r>
      <rPr>
        <sz val="8"/>
        <rFont val="ＭＳ 明朝"/>
        <family val="1"/>
        <charset val="128"/>
      </rPr>
      <t>（ｂ）システム導入後年間
  　　　　　　　　　　　       　　　　エネルギー消費量（Ｂ）   
ＢＥＭＳ効果実施項目と削減率　　</t>
    </r>
    <r>
      <rPr>
        <sz val="11"/>
        <rFont val="ＭＳ 明朝"/>
        <family val="1"/>
        <charset val="128"/>
      </rPr>
      <t xml:space="preserve">
</t>
    </r>
    <rPh sb="76" eb="78">
      <t>コウカ</t>
    </rPh>
    <rPh sb="78" eb="80">
      <t>ジッシ</t>
    </rPh>
    <rPh sb="80" eb="82">
      <t>コウモク</t>
    </rPh>
    <rPh sb="83" eb="85">
      <t>サクゲン</t>
    </rPh>
    <rPh sb="85" eb="86">
      <t>リツ</t>
    </rPh>
    <phoneticPr fontId="3"/>
  </si>
  <si>
    <t>照　　　明</t>
    <rPh sb="0" eb="1">
      <t>アキラ</t>
    </rPh>
    <rPh sb="4" eb="5">
      <t>メイ</t>
    </rPh>
    <phoneticPr fontId="3"/>
  </si>
  <si>
    <t>空　　　調</t>
    <rPh sb="0" eb="1">
      <t>ソラ</t>
    </rPh>
    <rPh sb="4" eb="5">
      <t>チョウ</t>
    </rPh>
    <phoneticPr fontId="3"/>
  </si>
  <si>
    <t>削減量1（MJ/年）</t>
    <rPh sb="0" eb="2">
      <t>サクゲン</t>
    </rPh>
    <rPh sb="2" eb="3">
      <t>リョウ</t>
    </rPh>
    <rPh sb="8" eb="9">
      <t>ネン</t>
    </rPh>
    <phoneticPr fontId="3"/>
  </si>
  <si>
    <t>削減量2 （MJ/年）</t>
    <rPh sb="0" eb="2">
      <t>サクゲン</t>
    </rPh>
    <rPh sb="2" eb="3">
      <t>リョウ</t>
    </rPh>
    <rPh sb="9" eb="10">
      <t>ネン</t>
    </rPh>
    <phoneticPr fontId="3"/>
  </si>
  <si>
    <r>
      <t xml:space="preserve">削減量3
</t>
    </r>
    <r>
      <rPr>
        <sz val="9"/>
        <rFont val="ＭＳ Ｐ明朝"/>
        <family val="1"/>
        <charset val="128"/>
      </rPr>
      <t>（削減量1＋2）</t>
    </r>
    <rPh sb="0" eb="2">
      <t>サクゲン</t>
    </rPh>
    <rPh sb="2" eb="3">
      <t>リョウ</t>
    </rPh>
    <rPh sb="6" eb="8">
      <t>サクゲン</t>
    </rPh>
    <rPh sb="8" eb="9">
      <t>リョウ</t>
    </rPh>
    <phoneticPr fontId="3"/>
  </si>
  <si>
    <t>削減量4（MJ/年）</t>
    <rPh sb="0" eb="2">
      <t>サクゲン</t>
    </rPh>
    <rPh sb="2" eb="3">
      <t>リョウ</t>
    </rPh>
    <rPh sb="8" eb="9">
      <t>ネン</t>
    </rPh>
    <phoneticPr fontId="3"/>
  </si>
  <si>
    <r>
      <t xml:space="preserve">削減量5
</t>
    </r>
    <r>
      <rPr>
        <sz val="8"/>
        <rFont val="ＭＳ Ｐ明朝"/>
        <family val="1"/>
        <charset val="128"/>
      </rPr>
      <t>（=BEMS導入
削減量3）</t>
    </r>
    <rPh sb="0" eb="2">
      <t>サクゲン</t>
    </rPh>
    <rPh sb="2" eb="3">
      <t>リョウ</t>
    </rPh>
    <rPh sb="11" eb="13">
      <t>ドウニュウ</t>
    </rPh>
    <rPh sb="14" eb="16">
      <t>サクゲン</t>
    </rPh>
    <rPh sb="16" eb="17">
      <t>リョウ</t>
    </rPh>
    <phoneticPr fontId="3"/>
  </si>
  <si>
    <t>（</t>
    <phoneticPr fontId="3"/>
  </si>
  <si>
    <t>（25％以上）</t>
    <rPh sb="4" eb="6">
      <t>イジョウ</t>
    </rPh>
    <phoneticPr fontId="3"/>
  </si>
  <si>
    <t>６．ＺＥＢ要素別一次エネルギー削減量</t>
    <phoneticPr fontId="3"/>
  </si>
  <si>
    <t>③④⑤⑥⑦⑧⑨⑩⑪</t>
    <phoneticPr fontId="3"/>
  </si>
  <si>
    <t>・複数年度申請では２年間、３年間の合計。（※中期計画は別紙に記入すること。）</t>
    <rPh sb="3" eb="4">
      <t>ネン</t>
    </rPh>
    <rPh sb="22" eb="24">
      <t>チュウキ</t>
    </rPh>
    <rPh sb="24" eb="26">
      <t>ケイカク</t>
    </rPh>
    <rPh sb="27" eb="29">
      <t>ベッシ</t>
    </rPh>
    <rPh sb="30" eb="32">
      <t>キニュウ</t>
    </rPh>
    <phoneticPr fontId="3"/>
  </si>
  <si>
    <t>入れることで、より一層の省エネを図る。</t>
    <phoneticPr fontId="3"/>
  </si>
  <si>
    <t>の高い省エネ性能を実現する。</t>
    <phoneticPr fontId="3"/>
  </si>
  <si>
    <t>より、ＯＡ機器の内部発熱エネルギーの削減を図る。</t>
    <phoneticPr fontId="3"/>
  </si>
  <si>
    <t>実施。</t>
    <rPh sb="0" eb="2">
      <t>ジッシ</t>
    </rPh>
    <phoneticPr fontId="3"/>
  </si>
  <si>
    <r>
      <t xml:space="preserve">               　       　　　　　　　　　 </t>
    </r>
    <r>
      <rPr>
        <sz val="8"/>
        <rFont val="ＭＳ Ｐ明朝"/>
        <family val="1"/>
        <charset val="128"/>
      </rPr>
      <t>（ｂ）システム導入後年間
  　　　　　　　　　　　              　　　　　　　　　　             　　　エネルギー消費量（Ｂ）  
 ＢＥＭＳ効果実施項目と削減率　　</t>
    </r>
    <r>
      <rPr>
        <sz val="11"/>
        <rFont val="ＭＳ Ｐ明朝"/>
        <family val="1"/>
        <charset val="128"/>
      </rPr>
      <t xml:space="preserve">
</t>
    </r>
    <rPh sb="118" eb="120">
      <t>コウカ</t>
    </rPh>
    <rPh sb="120" eb="122">
      <t>ジッシ</t>
    </rPh>
    <rPh sb="122" eb="124">
      <t>コウモク</t>
    </rPh>
    <rPh sb="125" eb="127">
      <t>サクゲン</t>
    </rPh>
    <rPh sb="127" eb="128">
      <t>リツ</t>
    </rPh>
    <phoneticPr fontId="3"/>
  </si>
  <si>
    <t>（ｇ） ＢＥＭＳ効果の
削減量の合計</t>
    <phoneticPr fontId="3"/>
  </si>
  <si>
    <t>ＢＥＭＳ導入省エネシステム
削減量1の合計値</t>
    <rPh sb="14" eb="16">
      <t>サクゲン</t>
    </rPh>
    <rPh sb="16" eb="17">
      <t>リョウ</t>
    </rPh>
    <rPh sb="19" eb="22">
      <t>ゴウケイチ</t>
    </rPh>
    <phoneticPr fontId="3"/>
  </si>
  <si>
    <t>　--　　--　　--　　--　　--　　--　ステージ　Ⅰ　--　　--　　--　　--　　--　　--　</t>
    <phoneticPr fontId="3"/>
  </si>
  <si>
    <t>　--　　--　　--　　--　　--　　--　ステージ　Ⅱ　--　　--　　--　　--　　--　　--　</t>
    <phoneticPr fontId="3"/>
  </si>
  <si>
    <r>
      <t xml:space="preserve">削減量6
</t>
    </r>
    <r>
      <rPr>
        <sz val="8"/>
        <rFont val="ＭＳ Ｐ明朝"/>
        <family val="1"/>
        <charset val="128"/>
      </rPr>
      <t>（=中期計画削減量4の振り分け）</t>
    </r>
    <rPh sb="0" eb="2">
      <t>サクゲン</t>
    </rPh>
    <rPh sb="2" eb="3">
      <t>リョウ</t>
    </rPh>
    <rPh sb="7" eb="9">
      <t>チュウキ</t>
    </rPh>
    <rPh sb="9" eb="11">
      <t>ケイカク</t>
    </rPh>
    <rPh sb="11" eb="13">
      <t>サクゲン</t>
    </rPh>
    <rPh sb="13" eb="14">
      <t>リョウ</t>
    </rPh>
    <rPh sb="16" eb="17">
      <t>フ</t>
    </rPh>
    <rPh sb="18" eb="19">
      <t>ワ</t>
    </rPh>
    <phoneticPr fontId="3"/>
  </si>
  <si>
    <t>削減量　　（Ｇ´）＝（　Ｅ　－　Ｆ´　）</t>
    <rPh sb="0" eb="2">
      <t>サクゲン</t>
    </rPh>
    <rPh sb="2" eb="3">
      <t>リョウ</t>
    </rPh>
    <phoneticPr fontId="3"/>
  </si>
  <si>
    <t>削減率　( Ｇ´　/　Ｅ ) ×100</t>
    <rPh sb="0" eb="2">
      <t>サクゲン</t>
    </rPh>
    <rPh sb="2" eb="3">
      <t>リツ</t>
    </rPh>
    <phoneticPr fontId="3"/>
  </si>
  <si>
    <t>（Ｆ´）＝（　Ｂ　－　Ｄ´　）</t>
    <phoneticPr fontId="3"/>
  </si>
  <si>
    <t>（※蓄電池は補助対象経費の20％以下とすること。）</t>
    <rPh sb="2" eb="5">
      <t>チクデンチ</t>
    </rPh>
    <rPh sb="6" eb="8">
      <t>ホジョ</t>
    </rPh>
    <rPh sb="8" eb="10">
      <t>タイショウ</t>
    </rPh>
    <rPh sb="10" eb="12">
      <t>ケイヒ</t>
    </rPh>
    <rPh sb="16" eb="18">
      <t>イカ</t>
    </rPh>
    <phoneticPr fontId="3"/>
  </si>
  <si>
    <t>空調</t>
  </si>
  <si>
    <t>換気</t>
  </si>
  <si>
    <t>照明</t>
  </si>
  <si>
    <t>給湯</t>
  </si>
  <si>
    <t>冷蔵/冷凍</t>
  </si>
  <si>
    <t>創エネ</t>
  </si>
  <si>
    <t>その他</t>
  </si>
  <si>
    <t>断熱</t>
    <rPh sb="0" eb="2">
      <t>ダンネツ</t>
    </rPh>
    <phoneticPr fontId="3"/>
  </si>
  <si>
    <t>ＢＥＭＳ</t>
  </si>
  <si>
    <t>ＢＥＭＳ</t>
    <phoneticPr fontId="3"/>
  </si>
  <si>
    <t>蓄電池</t>
    <rPh sb="0" eb="3">
      <t>チクデンチ</t>
    </rPh>
    <phoneticPr fontId="3"/>
  </si>
  <si>
    <t>注）頁を追加して内訳を示すこと。</t>
    <rPh sb="0" eb="1">
      <t>チュウ</t>
    </rPh>
    <rPh sb="2" eb="3">
      <t>ページ</t>
    </rPh>
    <rPh sb="4" eb="6">
      <t>ツイカ</t>
    </rPh>
    <rPh sb="8" eb="10">
      <t>ウチワケ</t>
    </rPh>
    <rPh sb="11" eb="12">
      <t>シメ</t>
    </rPh>
    <phoneticPr fontId="2"/>
  </si>
  <si>
    <t>右記記入例参照</t>
    <rPh sb="0" eb="2">
      <t>ウキ</t>
    </rPh>
    <rPh sb="2" eb="4">
      <t>キニュウ</t>
    </rPh>
    <rPh sb="4" eb="5">
      <t>レイ</t>
    </rPh>
    <rPh sb="5" eb="7">
      <t>サンショウ</t>
    </rPh>
    <phoneticPr fontId="2"/>
  </si>
  <si>
    <t>　--　　--　　--　　--　　--　　--　ステージ　Ⅰ　--　　--　　--　　--　　--　　--　</t>
    <phoneticPr fontId="3"/>
  </si>
  <si>
    <t>◎ＢＥＭＳ単独導入　削減率（ＢＥＭＳの評価のみとする。）</t>
    <rPh sb="10" eb="12">
      <t>サクゲン</t>
    </rPh>
    <rPh sb="12" eb="13">
      <t>リツ</t>
    </rPh>
    <phoneticPr fontId="3"/>
  </si>
  <si>
    <t>導入前エネルギー消費量
（MJ/年）（Ｅ）</t>
    <phoneticPr fontId="3"/>
  </si>
  <si>
    <t>ＢＥＭＳ導入　削減率　
（削減量1の合計　+　ｇ）　／　（Ｅ）　</t>
    <rPh sb="13" eb="15">
      <t>サクゲン</t>
    </rPh>
    <rPh sb="15" eb="16">
      <t>リョウ</t>
    </rPh>
    <rPh sb="18" eb="20">
      <t>ゴウケイ</t>
    </rPh>
    <phoneticPr fontId="3"/>
  </si>
  <si>
    <t>（1％以上）</t>
    <phoneticPr fontId="3"/>
  </si>
  <si>
    <r>
      <rPr>
        <sz val="6"/>
        <rFont val="ＭＳ Ｐ明朝"/>
        <family val="1"/>
        <charset val="128"/>
      </rPr>
      <t>導入後エネルギー消費量（MJ/年）　（Ｂ）</t>
    </r>
    <r>
      <rPr>
        <sz val="8"/>
        <rFont val="ＭＳ Ｐ明朝"/>
        <family val="1"/>
        <charset val="128"/>
      </rPr>
      <t xml:space="preserve">
</t>
    </r>
    <r>
      <rPr>
        <sz val="6"/>
        <rFont val="ＭＳ Ｐ明朝"/>
        <family val="1"/>
        <charset val="128"/>
      </rPr>
      <t>（Ａ　-　削減量）</t>
    </r>
    <rPh sb="0" eb="2">
      <t>ドウニュウ</t>
    </rPh>
    <rPh sb="2" eb="3">
      <t>ゴ</t>
    </rPh>
    <rPh sb="27" eb="29">
      <t>サクゲン</t>
    </rPh>
    <rPh sb="29" eb="30">
      <t>リョウ</t>
    </rPh>
    <phoneticPr fontId="3"/>
  </si>
  <si>
    <t>７．省エネルギー量の算出　</t>
    <phoneticPr fontId="3"/>
  </si>
  <si>
    <t>（2）集計　（中期計画）　</t>
    <rPh sb="3" eb="5">
      <t>シュウケイ</t>
    </rPh>
    <phoneticPr fontId="3"/>
  </si>
  <si>
    <t>ＢＥＭＳ効果による削減率（ｇ）/（Ａ）　
【削減率は、0％～5％以内とする。】</t>
    <rPh sb="4" eb="6">
      <t>コウカ</t>
    </rPh>
    <phoneticPr fontId="3"/>
  </si>
  <si>
    <t>ＺＥＢ要素別一次エネルギー削減量計算例 （計算例によらず独自の計算にて求めても良い。）</t>
    <phoneticPr fontId="3"/>
  </si>
  <si>
    <t>ＢＥＭＳ効果（（ｇ）÷1000）</t>
    <rPh sb="4" eb="6">
      <t>コウカ</t>
    </rPh>
    <phoneticPr fontId="3"/>
  </si>
  <si>
    <r>
      <t xml:space="preserve">             　       </t>
    </r>
    <r>
      <rPr>
        <sz val="8"/>
        <rFont val="ＭＳ 明朝"/>
        <family val="1"/>
        <charset val="128"/>
      </rPr>
      <t>（ｂ）システム導入後年間
  　　　　　　　　       　　　　       　　　エネルギー消費量（Ｂ）   
ＢＥＭＳ効果実施項目と削減率　　</t>
    </r>
    <r>
      <rPr>
        <sz val="11"/>
        <rFont val="ＭＳ 明朝"/>
        <family val="1"/>
        <charset val="128"/>
      </rPr>
      <t xml:space="preserve">
</t>
    </r>
    <rPh sb="84" eb="86">
      <t>コウカ</t>
    </rPh>
    <rPh sb="86" eb="88">
      <t>ジッシ</t>
    </rPh>
    <rPh sb="88" eb="90">
      <t>コウモク</t>
    </rPh>
    <rPh sb="91" eb="93">
      <t>サクゲン</t>
    </rPh>
    <rPh sb="93" eb="94">
      <t>リツ</t>
    </rPh>
    <phoneticPr fontId="3"/>
  </si>
  <si>
    <t>ＢＥＭＳ効果（ｇ）÷1000</t>
    <rPh sb="4" eb="6">
      <t>コウカ</t>
    </rPh>
    <phoneticPr fontId="3"/>
  </si>
  <si>
    <t>①②③④⑤⑧</t>
    <phoneticPr fontId="3"/>
  </si>
  <si>
    <t>⑬⑭⑮⑯</t>
    <phoneticPr fontId="3"/>
  </si>
  <si>
    <t>←削減量の合計値と上記、省エネシステム3-（1）の合計値とはイコールになること</t>
    <rPh sb="1" eb="3">
      <t>サクゲン</t>
    </rPh>
    <rPh sb="3" eb="4">
      <t>リョウ</t>
    </rPh>
    <rPh sb="5" eb="8">
      <t>ゴウケイチ</t>
    </rPh>
    <rPh sb="9" eb="11">
      <t>ジョウキ</t>
    </rPh>
    <rPh sb="12" eb="13">
      <t>ショウ</t>
    </rPh>
    <rPh sb="25" eb="28">
      <t>ゴウケイチ</t>
    </rPh>
    <phoneticPr fontId="3"/>
  </si>
  <si>
    <t>←22年～２4年の３年間で構いません。</t>
    <rPh sb="3" eb="4">
      <t>ネン</t>
    </rPh>
    <rPh sb="7" eb="8">
      <t>ネン</t>
    </rPh>
    <rPh sb="10" eb="12">
      <t>ネンカン</t>
    </rPh>
    <rPh sb="13" eb="14">
      <t>カマ</t>
    </rPh>
    <phoneticPr fontId="3"/>
  </si>
  <si>
    <t xml:space="preserve">←・ガス（種別・単位）、油（種別）を明記すること
　 ・空欄に追加でエネルギー消費量を計上する場合は、一次エネルギー量に換算して
　　一次エネルギー合計値欄に算入してください。
</t>
    <rPh sb="5" eb="7">
      <t>シュベツ</t>
    </rPh>
    <rPh sb="8" eb="10">
      <t>タンイ</t>
    </rPh>
    <rPh sb="12" eb="13">
      <t>アブラ</t>
    </rPh>
    <rPh sb="14" eb="16">
      <t>シュベツ</t>
    </rPh>
    <rPh sb="18" eb="20">
      <t>メイキ</t>
    </rPh>
    <rPh sb="28" eb="30">
      <t>クウラン</t>
    </rPh>
    <rPh sb="39" eb="42">
      <t>ショウヒリョウ</t>
    </rPh>
    <rPh sb="58" eb="59">
      <t>リョウ</t>
    </rPh>
    <rPh sb="77" eb="78">
      <t>ラン</t>
    </rPh>
    <phoneticPr fontId="3"/>
  </si>
  <si>
    <t xml:space="preserve">
←・ガス（種別・単位）、油（種別）を明記すること
　 ・空欄に追加でエネルギー消費量を計上する場合は、一次エネルギー量に換算して
　　一次エネルギー合計値欄に算入してください。
</t>
    <rPh sb="6" eb="8">
      <t>シュベツ</t>
    </rPh>
    <rPh sb="9" eb="11">
      <t>タンイ</t>
    </rPh>
    <rPh sb="13" eb="14">
      <t>アブラ</t>
    </rPh>
    <rPh sb="15" eb="17">
      <t>シュベツ</t>
    </rPh>
    <rPh sb="19" eb="21">
      <t>メイキ</t>
    </rPh>
    <rPh sb="29" eb="31">
      <t>クウラン</t>
    </rPh>
    <rPh sb="40" eb="43">
      <t>ショウヒリョウ</t>
    </rPh>
    <rPh sb="59" eb="60">
      <t>リョウ</t>
    </rPh>
    <rPh sb="78" eb="79">
      <t>ラン</t>
    </rPh>
    <phoneticPr fontId="3"/>
  </si>
  <si>
    <t>←１％未満の場合は、3-（1）　ＢＥＭＳ導入　省エネシステム、又はＢＥＭＳ効果の用途別削減率を見直してください。</t>
    <phoneticPr fontId="3"/>
  </si>
  <si>
    <t>←（単位に気を付けること） 　　　</t>
    <phoneticPr fontId="3"/>
  </si>
  <si>
    <t>←削減量3の合計値は、上表3-（1）・（2）の削減量1・2の合計値を合わせた値はイコールになること</t>
    <rPh sb="1" eb="3">
      <t>サクゲン</t>
    </rPh>
    <rPh sb="3" eb="4">
      <t>リョウ</t>
    </rPh>
    <rPh sb="6" eb="9">
      <t>ゴウケイチ</t>
    </rPh>
    <rPh sb="11" eb="12">
      <t>ウエ</t>
    </rPh>
    <rPh sb="12" eb="13">
      <t>ヒョウ</t>
    </rPh>
    <rPh sb="23" eb="25">
      <t>サクゲン</t>
    </rPh>
    <rPh sb="25" eb="26">
      <t>リョウ</t>
    </rPh>
    <rPh sb="30" eb="32">
      <t>ゴウケイ</t>
    </rPh>
    <rPh sb="32" eb="33">
      <t>チ</t>
    </rPh>
    <rPh sb="34" eb="35">
      <t>ア</t>
    </rPh>
    <rPh sb="38" eb="39">
      <t>アタイ</t>
    </rPh>
    <phoneticPr fontId="3"/>
  </si>
  <si>
    <t>←削減量6の合計値は、上表7-（1）の削減量6の合計値とイコールになること</t>
    <rPh sb="1" eb="3">
      <t>サクゲン</t>
    </rPh>
    <rPh sb="3" eb="4">
      <t>リョウ</t>
    </rPh>
    <rPh sb="6" eb="9">
      <t>ゴウケイチ</t>
    </rPh>
    <rPh sb="11" eb="12">
      <t>ウエ</t>
    </rPh>
    <rPh sb="12" eb="13">
      <t>ヒョウ</t>
    </rPh>
    <rPh sb="19" eb="21">
      <t>サクゲン</t>
    </rPh>
    <rPh sb="21" eb="22">
      <t>リョウ</t>
    </rPh>
    <rPh sb="24" eb="26">
      <t>ゴウケイ</t>
    </rPh>
    <rPh sb="26" eb="27">
      <t>チ</t>
    </rPh>
    <phoneticPr fontId="3"/>
  </si>
  <si>
    <t>←自動計算あり　少数点第二位切り捨て</t>
    <rPh sb="1" eb="3">
      <t>ジドウ</t>
    </rPh>
    <rPh sb="3" eb="5">
      <t>ケイサン</t>
    </rPh>
    <rPh sb="8" eb="10">
      <t>ショウスウ</t>
    </rPh>
    <rPh sb="10" eb="11">
      <t>テン</t>
    </rPh>
    <rPh sb="11" eb="12">
      <t>ダイ</t>
    </rPh>
    <rPh sb="12" eb="14">
      <t>ニイ</t>
    </rPh>
    <rPh sb="14" eb="15">
      <t>キ</t>
    </rPh>
    <rPh sb="16" eb="17">
      <t>ス</t>
    </rPh>
    <phoneticPr fontId="3"/>
  </si>
  <si>
    <t>←自動計算あり　</t>
    <rPh sb="1" eb="3">
      <t>ジドウ</t>
    </rPh>
    <rPh sb="3" eb="5">
      <t>ケイサン</t>
    </rPh>
    <phoneticPr fontId="3"/>
  </si>
  <si>
    <t>←郵便番号は忘れずに入力すること</t>
    <rPh sb="1" eb="5">
      <t>ユウビンバンゴウ</t>
    </rPh>
    <rPh sb="6" eb="7">
      <t>ワス</t>
    </rPh>
    <rPh sb="10" eb="12">
      <t>ニュウリョク</t>
    </rPh>
    <phoneticPr fontId="2"/>
  </si>
  <si>
    <t>はじめに戻る</t>
    <rPh sb="4" eb="5">
      <t>モド</t>
    </rPh>
    <phoneticPr fontId="3"/>
  </si>
  <si>
    <t>←建物の名称</t>
    <rPh sb="1" eb="3">
      <t>タテモノ</t>
    </rPh>
    <rPh sb="4" eb="6">
      <t>メイショウ</t>
    </rPh>
    <phoneticPr fontId="2"/>
  </si>
  <si>
    <t>←郵便物が届く住所を記入すること。</t>
    <rPh sb="1" eb="4">
      <t>ユウビンブツ</t>
    </rPh>
    <rPh sb="5" eb="6">
      <t>トド</t>
    </rPh>
    <rPh sb="7" eb="9">
      <t>ジュウショ</t>
    </rPh>
    <rPh sb="10" eb="12">
      <t>キニュウ</t>
    </rPh>
    <phoneticPr fontId="2"/>
  </si>
  <si>
    <t>←西暦で記入すること。</t>
    <rPh sb="1" eb="3">
      <t>セイレキ</t>
    </rPh>
    <rPh sb="4" eb="6">
      <t>キニュウ</t>
    </rPh>
    <phoneticPr fontId="2"/>
  </si>
  <si>
    <t>←最寄駅からのアクセス方法も必ず記入すること。</t>
    <rPh sb="1" eb="3">
      <t>モヨリ</t>
    </rPh>
    <rPh sb="3" eb="4">
      <t>エキ</t>
    </rPh>
    <rPh sb="11" eb="13">
      <t>ホウホウ</t>
    </rPh>
    <rPh sb="14" eb="15">
      <t>カナラ</t>
    </rPh>
    <rPh sb="16" eb="18">
      <t>キニュウ</t>
    </rPh>
    <phoneticPr fontId="2"/>
  </si>
  <si>
    <t>←他の補助金に申請をしている場合は、その補助金名と内容を記入すること。</t>
    <rPh sb="1" eb="2">
      <t>タ</t>
    </rPh>
    <rPh sb="3" eb="6">
      <t>ホジョキン</t>
    </rPh>
    <rPh sb="7" eb="9">
      <t>シンセイ</t>
    </rPh>
    <rPh sb="14" eb="16">
      <t>バアイ</t>
    </rPh>
    <rPh sb="20" eb="23">
      <t>ホジョキン</t>
    </rPh>
    <rPh sb="23" eb="24">
      <t>メイ</t>
    </rPh>
    <rPh sb="25" eb="27">
      <t>ナイヨウ</t>
    </rPh>
    <rPh sb="28" eb="30">
      <t>キニュウ</t>
    </rPh>
    <phoneticPr fontId="2"/>
  </si>
  <si>
    <t>1枚で書ききれない場合は、シートをコピーしてページ数を増やすこと</t>
    <rPh sb="1" eb="2">
      <t>マイ</t>
    </rPh>
    <rPh sb="3" eb="4">
      <t>カ</t>
    </rPh>
    <rPh sb="9" eb="11">
      <t>バアイ</t>
    </rPh>
    <rPh sb="25" eb="26">
      <t>スウ</t>
    </rPh>
    <rPh sb="27" eb="28">
      <t>フ</t>
    </rPh>
    <phoneticPr fontId="3"/>
  </si>
  <si>
    <t>←新規導入もしくは、既存で導入していない場合は「なし」と記入</t>
    <rPh sb="1" eb="3">
      <t>シンキ</t>
    </rPh>
    <rPh sb="3" eb="5">
      <t>ドウニュウ</t>
    </rPh>
    <rPh sb="10" eb="12">
      <t>キゾン</t>
    </rPh>
    <rPh sb="13" eb="15">
      <t>ドウニュウ</t>
    </rPh>
    <rPh sb="20" eb="22">
      <t>バアイ</t>
    </rPh>
    <rPh sb="28" eb="30">
      <t>キニュウ</t>
    </rPh>
    <phoneticPr fontId="3"/>
  </si>
  <si>
    <t>←システム制御技術の内容をわかりやすく記入すること</t>
    <rPh sb="5" eb="7">
      <t>セイギョ</t>
    </rPh>
    <rPh sb="7" eb="9">
      <t>ギジュツ</t>
    </rPh>
    <rPh sb="19" eb="21">
      <t>キニュウ</t>
    </rPh>
    <phoneticPr fontId="3"/>
  </si>
  <si>
    <t>←計算単位に気を付けること</t>
    <rPh sb="1" eb="3">
      <t>ケイサン</t>
    </rPh>
    <rPh sb="3" eb="5">
      <t>タンイ</t>
    </rPh>
    <rPh sb="6" eb="7">
      <t>キ</t>
    </rPh>
    <rPh sb="8" eb="9">
      <t>ツ</t>
    </rPh>
    <phoneticPr fontId="3"/>
  </si>
  <si>
    <t>←人と照明を除く発熱量</t>
    <rPh sb="1" eb="2">
      <t>ヒト</t>
    </rPh>
    <rPh sb="3" eb="5">
      <t>ショウメイ</t>
    </rPh>
    <rPh sb="6" eb="7">
      <t>ノゾ</t>
    </rPh>
    <rPh sb="8" eb="10">
      <t>ハツネツ</t>
    </rPh>
    <rPh sb="10" eb="11">
      <t>リョウ</t>
    </rPh>
    <phoneticPr fontId="3"/>
  </si>
  <si>
    <t>←総工事費（建築から設備・工事全ての金額）</t>
    <rPh sb="1" eb="2">
      <t>ソウ</t>
    </rPh>
    <rPh sb="2" eb="5">
      <t>コウジヒ</t>
    </rPh>
    <rPh sb="6" eb="8">
      <t>ケンチク</t>
    </rPh>
    <rPh sb="10" eb="12">
      <t>セツビ</t>
    </rPh>
    <rPh sb="13" eb="15">
      <t>コウジ</t>
    </rPh>
    <rPh sb="15" eb="16">
      <t>スベ</t>
    </rPh>
    <rPh sb="18" eb="20">
      <t>キンガク</t>
    </rPh>
    <phoneticPr fontId="3"/>
  </si>
  <si>
    <t>←総工事費の内、設備に係る設備・工事費</t>
    <rPh sb="1" eb="2">
      <t>ソウ</t>
    </rPh>
    <rPh sb="2" eb="5">
      <t>コウジヒ</t>
    </rPh>
    <rPh sb="6" eb="7">
      <t>ウチ</t>
    </rPh>
    <rPh sb="8" eb="10">
      <t>セツビ</t>
    </rPh>
    <rPh sb="11" eb="12">
      <t>カカ</t>
    </rPh>
    <rPh sb="13" eb="15">
      <t>セツビ</t>
    </rPh>
    <rPh sb="16" eb="18">
      <t>コウジ</t>
    </rPh>
    <rPh sb="18" eb="19">
      <t>ヒ</t>
    </rPh>
    <phoneticPr fontId="3"/>
  </si>
  <si>
    <t>( Ｇ　/　Ｅ ) ×100</t>
    <phoneticPr fontId="3"/>
  </si>
  <si>
    <t>　・ステージＩ・・・・・・・（ＢＥＭＳ単独導入）</t>
    <rPh sb="19" eb="21">
      <t>タンドク</t>
    </rPh>
    <rPh sb="21" eb="23">
      <t>ドウニュウ</t>
    </rPh>
    <phoneticPr fontId="3"/>
  </si>
  <si>
    <t>　・ステージⅡ・・・・・・（将来分）</t>
    <rPh sb="14" eb="16">
      <t>ショウライ</t>
    </rPh>
    <rPh sb="16" eb="17">
      <t>ブン</t>
    </rPh>
    <phoneticPr fontId="3"/>
  </si>
  <si>
    <t>　・ステージⅠ+Ⅱ・・・（中期計画）</t>
    <rPh sb="13" eb="15">
      <t>チュウキ</t>
    </rPh>
    <rPh sb="15" eb="17">
      <t>ケイカク</t>
    </rPh>
    <phoneticPr fontId="3"/>
  </si>
  <si>
    <t>(1)採用システム（将来分）</t>
    <rPh sb="3" eb="5">
      <t>サイヨウ</t>
    </rPh>
    <rPh sb="10" eb="12">
      <t>ショウライ</t>
    </rPh>
    <rPh sb="12" eb="13">
      <t>ブン</t>
    </rPh>
    <phoneticPr fontId="3"/>
  </si>
  <si>
    <t>将来分</t>
    <rPh sb="0" eb="2">
      <t>ショウライ</t>
    </rPh>
    <rPh sb="2" eb="3">
      <t>ブン</t>
    </rPh>
    <phoneticPr fontId="3"/>
  </si>
  <si>
    <r>
      <rPr>
        <sz val="7"/>
        <rFont val="ＭＳ Ｐ明朝"/>
        <family val="1"/>
        <charset val="128"/>
      </rPr>
      <t>（Ｄ´）導入後　創エネルギー量　</t>
    </r>
    <r>
      <rPr>
        <sz val="8"/>
        <rFont val="ＭＳ Ｐ明朝"/>
        <family val="1"/>
        <charset val="128"/>
      </rPr>
      <t>（</t>
    </r>
    <r>
      <rPr>
        <sz val="6"/>
        <rFont val="ＭＳ Ｐ明朝"/>
        <family val="1"/>
        <charset val="128"/>
      </rPr>
      <t xml:space="preserve">MJ/年）
</t>
    </r>
    <r>
      <rPr>
        <sz val="8"/>
        <rFont val="ＭＳ Ｐ明朝"/>
        <family val="1"/>
        <charset val="128"/>
      </rPr>
      <t>（C　＋　新規創ｴﾈ量）</t>
    </r>
    <rPh sb="4" eb="6">
      <t>ドウニュウ</t>
    </rPh>
    <rPh sb="6" eb="7">
      <t>ゴ</t>
    </rPh>
    <rPh sb="8" eb="9">
      <t>キズ</t>
    </rPh>
    <phoneticPr fontId="3"/>
  </si>
  <si>
    <t>--　　--　　--　　--　　--　　--　ステージ　Ⅰ+Ⅱ　--　　--　　--　　--　　--　　--</t>
    <phoneticPr fontId="3"/>
  </si>
  <si>
    <t>ＢＥＭＳ単独導入時</t>
    <rPh sb="4" eb="6">
      <t>タンドク</t>
    </rPh>
    <rPh sb="6" eb="8">
      <t>ドウニュウ</t>
    </rPh>
    <rPh sb="8" eb="9">
      <t>ジ</t>
    </rPh>
    <phoneticPr fontId="3"/>
  </si>
  <si>
    <r>
      <t xml:space="preserve">新規創エネ量（MJ/年）
</t>
    </r>
    <r>
      <rPr>
        <sz val="8"/>
        <rFont val="ＭＳ Ｐ明朝"/>
        <family val="1"/>
        <charset val="128"/>
      </rPr>
      <t>（ＢＥＭＳ単独導入時）</t>
    </r>
    <rPh sb="0" eb="2">
      <t>シンキ</t>
    </rPh>
    <rPh sb="2" eb="3">
      <t>キズ</t>
    </rPh>
    <rPh sb="5" eb="6">
      <t>リョウ</t>
    </rPh>
    <rPh sb="18" eb="20">
      <t>タンドク</t>
    </rPh>
    <rPh sb="20" eb="22">
      <t>ドウニュウ</t>
    </rPh>
    <rPh sb="22" eb="23">
      <t>ジ</t>
    </rPh>
    <phoneticPr fontId="3"/>
  </si>
  <si>
    <t>本計算書で中期計画も算出するため、ステ
ージⅠ・Ⅱのプロセスに分けて計算を行う。</t>
    <rPh sb="0" eb="1">
      <t>ホン</t>
    </rPh>
    <rPh sb="1" eb="3">
      <t>ケイサン</t>
    </rPh>
    <rPh sb="3" eb="4">
      <t>カ</t>
    </rPh>
    <rPh sb="5" eb="7">
      <t>チュウキ</t>
    </rPh>
    <rPh sb="7" eb="9">
      <t>ケイカク</t>
    </rPh>
    <rPh sb="10" eb="12">
      <t>サンシュツ</t>
    </rPh>
    <rPh sb="31" eb="32">
      <t>ワ</t>
    </rPh>
    <rPh sb="34" eb="36">
      <t>ケイサン</t>
    </rPh>
    <rPh sb="37" eb="38">
      <t>オコナ</t>
    </rPh>
    <phoneticPr fontId="3"/>
  </si>
  <si>
    <t>ZEB化推進</t>
  </si>
  <si>
    <t>既築</t>
  </si>
  <si>
    <t>単年度</t>
  </si>
  <si>
    <t>×××株式会社　　東京事務所ビルＺＥＢ化事業</t>
  </si>
  <si>
    <t>×××株式会社</t>
  </si>
  <si>
    <t>×××株式会社 東京事務所ビル</t>
  </si>
  <si>
    <t>事務所</t>
  </si>
  <si>
    <t>Ｓランク取得予定</t>
  </si>
  <si>
    <t>第二種エネルギー管理指定工場</t>
  </si>
  <si>
    <t>東京電力</t>
  </si>
  <si>
    <t>ＳＲＣ造</t>
  </si>
  <si>
    <t>ＪＲ山手線　新橋駅
バス　　○○××行
××○下車　　徒歩■■分</t>
    <phoneticPr fontId="3"/>
  </si>
  <si>
    <t>ZEB化推進</t>
    <phoneticPr fontId="3"/>
  </si>
  <si>
    <t>平成22年</t>
  </si>
  <si>
    <t>平成23年</t>
  </si>
  <si>
    <t>平成24年</t>
  </si>
  <si>
    <t>　　　</t>
  </si>
  <si>
    <t xml:space="preserve">    </t>
  </si>
  <si>
    <r>
      <rPr>
        <sz val="10.5"/>
        <rFont val="ＭＳ 明朝"/>
        <family val="1"/>
        <charset val="128"/>
      </rPr>
      <t>１／３</t>
    </r>
    <r>
      <rPr>
        <sz val="10.5"/>
        <color indexed="10"/>
        <rFont val="ＭＳ 明朝"/>
        <family val="1"/>
        <charset val="128"/>
      </rPr>
      <t xml:space="preserve">
</t>
    </r>
    <phoneticPr fontId="3"/>
  </si>
  <si>
    <t>←別紙1の値を反映</t>
    <rPh sb="1" eb="3">
      <t>ベッシ</t>
    </rPh>
    <rPh sb="5" eb="6">
      <t>アタイ</t>
    </rPh>
    <rPh sb="7" eb="9">
      <t>ハンエイ</t>
    </rPh>
    <phoneticPr fontId="3"/>
  </si>
  <si>
    <t>その他（</t>
    <rPh sb="2" eb="3">
      <t>タ</t>
    </rPh>
    <phoneticPr fontId="3"/>
  </si>
  <si>
    <t>）</t>
    <phoneticPr fontId="3"/>
  </si>
  <si>
    <r>
      <t>・ＢＥＭＳ単独の場合　　補助対象設備＝赤色　（中期計画＝</t>
    </r>
    <r>
      <rPr>
        <sz val="16"/>
        <color rgb="FF3648F2"/>
        <rFont val="ＭＳ ゴシック"/>
        <family val="3"/>
        <charset val="128"/>
      </rPr>
      <t>青色の破線</t>
    </r>
    <r>
      <rPr>
        <sz val="16"/>
        <color rgb="FFFF0000"/>
        <rFont val="ＭＳ ゴシック"/>
        <family val="3"/>
        <charset val="128"/>
      </rPr>
      <t>）</t>
    </r>
    <rPh sb="5" eb="7">
      <t>タンドク</t>
    </rPh>
    <rPh sb="8" eb="10">
      <t>バアイ</t>
    </rPh>
    <rPh sb="23" eb="25">
      <t>チュウキ</t>
    </rPh>
    <rPh sb="25" eb="27">
      <t>ケイカク</t>
    </rPh>
    <rPh sb="28" eb="30">
      <t>アオイロ</t>
    </rPh>
    <rPh sb="31" eb="33">
      <t>ハセン</t>
    </rPh>
    <phoneticPr fontId="3"/>
  </si>
  <si>
    <r>
      <t>・ＺＥＢ化推進の場合　　補助対象設備＝赤色　（複数年度の場合　２年度目補助対象設備＝</t>
    </r>
    <r>
      <rPr>
        <sz val="16"/>
        <color rgb="FF3648F2"/>
        <rFont val="ＭＳ ゴシック"/>
        <family val="3"/>
        <charset val="128"/>
      </rPr>
      <t>青色</t>
    </r>
    <r>
      <rPr>
        <sz val="16"/>
        <color rgb="FFFF0000"/>
        <rFont val="ＭＳ ゴシック"/>
        <family val="3"/>
        <charset val="128"/>
      </rPr>
      <t>、３年目補助対象設備＝</t>
    </r>
    <r>
      <rPr>
        <sz val="16"/>
        <color rgb="FF00B050"/>
        <rFont val="ＭＳ ゴシック"/>
        <family val="3"/>
        <charset val="128"/>
      </rPr>
      <t>緑色</t>
    </r>
    <r>
      <rPr>
        <sz val="16"/>
        <color rgb="FFFF0000"/>
        <rFont val="ＭＳ ゴシック"/>
        <family val="3"/>
        <charset val="128"/>
      </rPr>
      <t>）</t>
    </r>
    <rPh sb="4" eb="5">
      <t>カ</t>
    </rPh>
    <rPh sb="5" eb="7">
      <t>スイシン</t>
    </rPh>
    <rPh sb="8" eb="10">
      <t>バアイ</t>
    </rPh>
    <rPh sb="46" eb="48">
      <t>ネンメ</t>
    </rPh>
    <rPh sb="48" eb="50">
      <t>ホジョ</t>
    </rPh>
    <rPh sb="50" eb="52">
      <t>タイショウ</t>
    </rPh>
    <rPh sb="52" eb="54">
      <t>セツビ</t>
    </rPh>
    <rPh sb="55" eb="56">
      <t>ミドリ</t>
    </rPh>
    <rPh sb="56" eb="57">
      <t>イロ</t>
    </rPh>
    <phoneticPr fontId="3"/>
  </si>
  <si>
    <t>　 該当しない場合には「なし」と記入すること</t>
    <phoneticPr fontId="3"/>
  </si>
  <si>
    <t>←事業工程や、土地や建物の取得に関する問題等、事業運営上の問題があれば記入すること。
　 該当しない場合には「なし」と記入すること
　　</t>
    <rPh sb="1" eb="3">
      <t>ジギョウ</t>
    </rPh>
    <rPh sb="3" eb="5">
      <t>コウテイ</t>
    </rPh>
    <rPh sb="7" eb="9">
      <t>トチ</t>
    </rPh>
    <rPh sb="10" eb="12">
      <t>タテモノ</t>
    </rPh>
    <rPh sb="13" eb="15">
      <t>シュトク</t>
    </rPh>
    <rPh sb="16" eb="17">
      <t>カン</t>
    </rPh>
    <rPh sb="19" eb="21">
      <t>モンダイ</t>
    </rPh>
    <rPh sb="21" eb="22">
      <t>トウ</t>
    </rPh>
    <rPh sb="23" eb="25">
      <t>ジギョウ</t>
    </rPh>
    <rPh sb="25" eb="27">
      <t>ウンエイ</t>
    </rPh>
    <rPh sb="27" eb="28">
      <t>ジョウ</t>
    </rPh>
    <rPh sb="29" eb="31">
      <t>モンダイ</t>
    </rPh>
    <rPh sb="35" eb="37">
      <t>キニュウ</t>
    </rPh>
    <phoneticPr fontId="2"/>
  </si>
  <si>
    <t>←該当しない場合には「なし」と記入すること</t>
    <phoneticPr fontId="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</si>
  <si>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</si>
  <si>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</si>
  <si>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</si>
  <si>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</si>
  <si>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</si>
  <si>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</si>
  <si>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</si>
  <si>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</si>
  <si>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</si>
  <si>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</si>
  <si>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</si>
  <si>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</si>
  <si>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</si>
  <si>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</si>
  <si>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</si>
  <si>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</si>
  <si>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</si>
  <si>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</si>
  <si>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</si>
  <si>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</si>
  <si>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</si>
  <si>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</si>
  <si>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</si>
  <si>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</si>
  <si>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</si>
  <si>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</si>
  <si>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</si>
  <si>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</si>
  <si>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</si>
  <si>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</si>
  <si>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</si>
  <si>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</si>
  <si>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</si>
  <si>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</si>
  <si>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</si>
  <si>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</si>
  <si>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</si>
  <si>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</si>
  <si>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</si>
  <si>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</si>
  <si>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</si>
  <si>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</si>
  <si>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</si>
  <si>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</si>
  <si>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</si>
  <si>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</si>
  <si>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</si>
  <si>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2.内部発熱の削減</t>
    <rPh sb="2" eb="4">
      <t>ナイブ</t>
    </rPh>
    <rPh sb="4" eb="6">
      <t>ハツネツ</t>
    </rPh>
    <rPh sb="7" eb="9">
      <t>サクゲン</t>
    </rPh>
    <phoneticPr fontId="3"/>
  </si>
  <si>
    <t>　都道府県名はプルダウンで選択してください。</t>
    <rPh sb="1" eb="5">
      <t>トドウフケン</t>
    </rPh>
    <rPh sb="5" eb="6">
      <t>ナ</t>
    </rPh>
    <rPh sb="13" eb="15">
      <t>センタク</t>
    </rPh>
    <phoneticPr fontId="3"/>
  </si>
  <si>
    <t>←交付申請書（本文）の3.採用システムで記載したシステムの内容をわかりやすく記入すること。
　ＺＥＢ実現に資する基本要素・区分・補助対象はプルダウンで選択してください。
　</t>
    <rPh sb="38" eb="40">
      <t>キニュウ</t>
    </rPh>
    <rPh sb="53" eb="54">
      <t>シ</t>
    </rPh>
    <rPh sb="56" eb="58">
      <t>キホン</t>
    </rPh>
    <rPh sb="61" eb="63">
      <t>クブン</t>
    </rPh>
    <rPh sb="64" eb="66">
      <t>ホジョ</t>
    </rPh>
    <rPh sb="66" eb="68">
      <t>タイショウ</t>
    </rPh>
    <phoneticPr fontId="3"/>
  </si>
  <si>
    <t>　エネルギーの使用の合理化に関する法律における数値基準を参考に対象となる建築物の数値基準を出す。</t>
    <phoneticPr fontId="3"/>
  </si>
  <si>
    <t>←自動計算あり（小数点切り捨て処理）</t>
    <rPh sb="1" eb="3">
      <t>ジドウ</t>
    </rPh>
    <rPh sb="3" eb="5">
      <t>ケイサン</t>
    </rPh>
    <rPh sb="8" eb="11">
      <t>ショウスウテン</t>
    </rPh>
    <rPh sb="11" eb="12">
      <t>キ</t>
    </rPh>
    <rPh sb="13" eb="14">
      <t>ス</t>
    </rPh>
    <rPh sb="15" eb="17">
      <t>ショリ</t>
    </rPh>
    <phoneticPr fontId="3"/>
  </si>
  <si>
    <t>１．</t>
    <phoneticPr fontId="3"/>
  </si>
  <si>
    <t>中期計画後</t>
    <rPh sb="0" eb="1">
      <t>チュウ</t>
    </rPh>
    <rPh sb="2" eb="4">
      <t>ケイカク</t>
    </rPh>
    <rPh sb="4" eb="5">
      <t>ゴ</t>
    </rPh>
    <phoneticPr fontId="3"/>
  </si>
  <si>
    <t>　中期計画後</t>
    <rPh sb="1" eb="2">
      <t>チュウ</t>
    </rPh>
    <rPh sb="3" eb="5">
      <t>ケイカク</t>
    </rPh>
    <rPh sb="5" eb="6">
      <t>ゴ</t>
    </rPh>
    <phoneticPr fontId="3"/>
  </si>
  <si>
    <t>ＭＪ/㎡・年</t>
    <phoneticPr fontId="3"/>
  </si>
  <si>
    <t>←複数年度の場合、25年度分のみを記入する</t>
    <rPh sb="1" eb="3">
      <t>フクスウ</t>
    </rPh>
    <rPh sb="3" eb="5">
      <t>ネンド</t>
    </rPh>
    <rPh sb="6" eb="8">
      <t>バアイ</t>
    </rPh>
    <rPh sb="11" eb="13">
      <t>ネンド</t>
    </rPh>
    <rPh sb="13" eb="14">
      <t>ブン</t>
    </rPh>
    <rPh sb="17" eb="19">
      <t>キニュウ</t>
    </rPh>
    <phoneticPr fontId="2"/>
  </si>
  <si>
    <t>←複数年度の場合、26年度分のみを記入する</t>
    <rPh sb="1" eb="3">
      <t>フクスウ</t>
    </rPh>
    <rPh sb="3" eb="5">
      <t>ネンド</t>
    </rPh>
    <rPh sb="6" eb="8">
      <t>バアイ</t>
    </rPh>
    <rPh sb="11" eb="13">
      <t>ネンド</t>
    </rPh>
    <rPh sb="13" eb="14">
      <t>ブン</t>
    </rPh>
    <rPh sb="17" eb="19">
      <t>キニュウ</t>
    </rPh>
    <phoneticPr fontId="2"/>
  </si>
  <si>
    <t>（４）システム制御技術（該当しない項目は　－　を記入する）</t>
    <rPh sb="7" eb="9">
      <t>セイギョ</t>
    </rPh>
    <rPh sb="9" eb="11">
      <t>ギジュツ</t>
    </rPh>
    <rPh sb="12" eb="14">
      <t>ガイトウ</t>
    </rPh>
    <rPh sb="17" eb="19">
      <t>コウモク</t>
    </rPh>
    <rPh sb="24" eb="26">
      <t>キニュウ</t>
    </rPh>
    <phoneticPr fontId="3"/>
  </si>
  <si>
    <t>（Ｅ）＝（　Ａ　-　Ｃ　）</t>
    <phoneticPr fontId="3"/>
  </si>
  <si>
    <t>％</t>
    <phoneticPr fontId="3"/>
  </si>
  <si>
    <r>
      <t>←申請者が管理するために付す番号</t>
    </r>
    <r>
      <rPr>
        <b/>
        <sz val="11"/>
        <color rgb="FFFF0000"/>
        <rFont val="ＭＳ 明朝"/>
        <family val="1"/>
        <charset val="128"/>
      </rPr>
      <t>（必要がなければ消すこと）</t>
    </r>
    <rPh sb="5" eb="7">
      <t>カンリ</t>
    </rPh>
    <rPh sb="12" eb="13">
      <t>フ</t>
    </rPh>
    <rPh sb="14" eb="16">
      <t>バンゴウ</t>
    </rPh>
    <rPh sb="17" eb="19">
      <t>ヒツヨウ</t>
    </rPh>
    <rPh sb="18" eb="19">
      <t>ヨウ</t>
    </rPh>
    <rPh sb="24" eb="25">
      <t>ケ</t>
    </rPh>
    <phoneticPr fontId="3"/>
  </si>
  <si>
    <r>
      <t>←システム制御技術の計画がない場合は、</t>
    </r>
    <r>
      <rPr>
        <b/>
        <sz val="11"/>
        <color rgb="FFFF0000"/>
        <rFont val="ＭＳ Ｐゴシック"/>
        <family val="3"/>
        <charset val="128"/>
      </rPr>
      <t>「なし」</t>
    </r>
    <r>
      <rPr>
        <b/>
        <sz val="11"/>
        <rFont val="ＭＳ Ｐゴシック"/>
        <family val="3"/>
        <charset val="128"/>
      </rPr>
      <t>と記入してください。</t>
    </r>
    <rPh sb="5" eb="7">
      <t>セイギョ</t>
    </rPh>
    <rPh sb="7" eb="9">
      <t>ギジュツ</t>
    </rPh>
    <rPh sb="10" eb="12">
      <t>ケイカク</t>
    </rPh>
    <rPh sb="15" eb="17">
      <t>バアイ</t>
    </rPh>
    <rPh sb="24" eb="26">
      <t>キニュウ</t>
    </rPh>
    <phoneticPr fontId="3"/>
  </si>
  <si>
    <t>←複数年度の場合、27年度分のみを記入する</t>
    <rPh sb="1" eb="3">
      <t>フクスウ</t>
    </rPh>
    <rPh sb="3" eb="5">
      <t>ネンド</t>
    </rPh>
    <rPh sb="6" eb="8">
      <t>バアイ</t>
    </rPh>
    <rPh sb="11" eb="13">
      <t>ネンド</t>
    </rPh>
    <rPh sb="13" eb="14">
      <t>ブン</t>
    </rPh>
    <rPh sb="17" eb="19">
      <t>キニュウ</t>
    </rPh>
    <phoneticPr fontId="2"/>
  </si>
  <si>
    <t>７、太陽光発電</t>
    <rPh sb="2" eb="4">
      <t>タイヨウ</t>
    </rPh>
    <rPh sb="4" eb="5">
      <t>ヒカリ</t>
    </rPh>
    <rPh sb="5" eb="7">
      <t>ハツデン</t>
    </rPh>
    <phoneticPr fontId="3"/>
  </si>
  <si>
    <t>４．工事概略予算書　</t>
    <rPh sb="2" eb="4">
      <t>コウジ</t>
    </rPh>
    <rPh sb="4" eb="6">
      <t>ガイリャク</t>
    </rPh>
    <rPh sb="6" eb="8">
      <t>ヨサン</t>
    </rPh>
    <rPh sb="8" eb="9">
      <t>ショ</t>
    </rPh>
    <phoneticPr fontId="3"/>
  </si>
  <si>
    <t>補助事業に要する経費</t>
    <phoneticPr fontId="3"/>
  </si>
  <si>
    <t>←ＥＳＣＯ事業及びリース事業の場合は、申請者間の関係にその旨を明記すること。</t>
    <phoneticPr fontId="3"/>
  </si>
  <si>
    <r>
      <t xml:space="preserve">【注意事項】
・印刷範囲を設定済み。
</t>
    </r>
    <r>
      <rPr>
        <b/>
        <sz val="11"/>
        <color rgb="FFFF0000"/>
        <rFont val="ＭＳ 明朝"/>
        <family val="1"/>
        <charset val="128"/>
      </rPr>
      <t>・色が付いてる項目は入力が必要です。</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色つきのセルは色をとること。</t>
    </r>
    <r>
      <rPr>
        <b/>
        <sz val="11"/>
        <rFont val="ＭＳ 明朝"/>
        <family val="1"/>
        <charset val="128"/>
      </rPr>
      <t xml:space="preserve">
・申請者が複数の場合は全員署名捺印により申請。</t>
    </r>
    <rPh sb="1" eb="3">
      <t>チュウイ</t>
    </rPh>
    <rPh sb="3" eb="5">
      <t>ジコウ</t>
    </rPh>
    <rPh sb="8" eb="10">
      <t>インサツ</t>
    </rPh>
    <rPh sb="10" eb="12">
      <t>ハンイ</t>
    </rPh>
    <rPh sb="13" eb="15">
      <t>セッテイ</t>
    </rPh>
    <rPh sb="15" eb="16">
      <t>ズ</t>
    </rPh>
    <rPh sb="20" eb="21">
      <t>イロ</t>
    </rPh>
    <rPh sb="22" eb="23">
      <t>ツ</t>
    </rPh>
    <rPh sb="26" eb="28">
      <t>コウモク</t>
    </rPh>
    <rPh sb="29" eb="31">
      <t>ニュウリョク</t>
    </rPh>
    <rPh sb="32" eb="34">
      <t>ヒツヨウ</t>
    </rPh>
    <rPh sb="40" eb="41">
      <t>イロ</t>
    </rPh>
    <rPh sb="44" eb="46">
      <t>ジドウ</t>
    </rPh>
    <rPh sb="46" eb="48">
      <t>ハンエイ</t>
    </rPh>
    <rPh sb="48" eb="50">
      <t>カショ</t>
    </rPh>
    <rPh sb="55" eb="57">
      <t>ナイヨウ</t>
    </rPh>
    <rPh sb="58" eb="60">
      <t>ジュウブン</t>
    </rPh>
    <rPh sb="61" eb="63">
      <t>カクニン</t>
    </rPh>
    <rPh sb="97" eb="100">
      <t>シンセイシャ</t>
    </rPh>
    <rPh sb="101" eb="103">
      <t>フクスウ</t>
    </rPh>
    <rPh sb="104" eb="106">
      <t>バアイ</t>
    </rPh>
    <rPh sb="107" eb="109">
      <t>ゼンイン</t>
    </rPh>
    <rPh sb="109" eb="111">
      <t>ショメイ</t>
    </rPh>
    <rPh sb="111" eb="113">
      <t>ナツイン</t>
    </rPh>
    <rPh sb="116" eb="118">
      <t>シンセイ</t>
    </rPh>
    <phoneticPr fontId="3"/>
  </si>
  <si>
    <r>
      <t>←基本要素の計画がない場合は、</t>
    </r>
    <r>
      <rPr>
        <b/>
        <sz val="11"/>
        <color rgb="FFFF0000"/>
        <rFont val="ＭＳ Ｐゴシック"/>
        <family val="3"/>
        <charset val="128"/>
      </rPr>
      <t>「なし」</t>
    </r>
    <r>
      <rPr>
        <b/>
        <sz val="11"/>
        <rFont val="ＭＳ Ｐゴシック"/>
        <family val="3"/>
        <charset val="128"/>
      </rPr>
      <t>と記入してください。</t>
    </r>
    <rPh sb="1" eb="3">
      <t>キホン</t>
    </rPh>
    <rPh sb="3" eb="5">
      <t>ヨウソ</t>
    </rPh>
    <rPh sb="6" eb="8">
      <t>ケイカク</t>
    </rPh>
    <rPh sb="11" eb="13">
      <t>バアイ</t>
    </rPh>
    <rPh sb="20" eb="22">
      <t>キニュウ</t>
    </rPh>
    <phoneticPr fontId="3"/>
  </si>
  <si>
    <r>
      <t xml:space="preserve">・印刷範囲を設定済み。
</t>
    </r>
    <r>
      <rPr>
        <b/>
        <sz val="11"/>
        <color rgb="FFFF0000"/>
        <rFont val="ＭＳ Ｐ明朝"/>
        <family val="1"/>
        <charset val="128"/>
      </rPr>
      <t>・色が付いている項目が入力必要な個所</t>
    </r>
    <r>
      <rPr>
        <sz val="11"/>
        <rFont val="ＭＳ Ｐ明朝"/>
        <family val="1"/>
        <charset val="128"/>
      </rPr>
      <t xml:space="preserve">
　（色なしは自動反映箇所であるが、内容は十分に確認すること）
・出力（印刷）する際は</t>
    </r>
    <r>
      <rPr>
        <sz val="11"/>
        <color rgb="FFFF0000"/>
        <rFont val="ＭＳ Ｐ明朝"/>
        <family val="1"/>
        <charset val="128"/>
      </rPr>
      <t>、</t>
    </r>
    <r>
      <rPr>
        <b/>
        <sz val="11"/>
        <color rgb="FFFF0000"/>
        <rFont val="ＭＳ Ｐ明朝"/>
        <family val="1"/>
        <charset val="128"/>
      </rPr>
      <t>全ての文字を黒とし、色つきのセルは色をとること。</t>
    </r>
    <phoneticPr fontId="3"/>
  </si>
  <si>
    <r>
      <t>・印刷範囲を設定済み。
・</t>
    </r>
    <r>
      <rPr>
        <b/>
        <sz val="11"/>
        <color rgb="FFFF0000"/>
        <rFont val="ＭＳ Ｐ明朝"/>
        <family val="1"/>
        <charset val="128"/>
      </rPr>
      <t>色が付いている項目が入力必要な個所</t>
    </r>
    <r>
      <rPr>
        <b/>
        <sz val="11"/>
        <rFont val="ＭＳ Ｐ明朝"/>
        <family val="1"/>
        <charset val="128"/>
      </rPr>
      <t xml:space="preserve">
　（色なしは自動反映箇所であるが、内容は十分に確認すること）
・出力（印刷）する際は</t>
    </r>
    <r>
      <rPr>
        <b/>
        <sz val="11"/>
        <color rgb="FFFF0000"/>
        <rFont val="ＭＳ Ｐ明朝"/>
        <family val="1"/>
        <charset val="128"/>
      </rPr>
      <t>、色つきのセルは色をとる</t>
    </r>
    <r>
      <rPr>
        <b/>
        <sz val="11"/>
        <rFont val="ＭＳ Ｐ明朝"/>
        <family val="1"/>
        <charset val="128"/>
      </rPr>
      <t>こと。</t>
    </r>
    <phoneticPr fontId="3"/>
  </si>
  <si>
    <r>
      <t>建物所有者と設備設置者が違く、</t>
    </r>
    <r>
      <rPr>
        <b/>
        <u/>
        <sz val="11"/>
        <color rgb="FFFF0000"/>
        <rFont val="ＭＳ 明朝"/>
        <family val="1"/>
        <charset val="128"/>
      </rPr>
      <t>設備所有者が申請する場合に提出が必要</t>
    </r>
    <rPh sb="0" eb="2">
      <t>タテモノ</t>
    </rPh>
    <rPh sb="2" eb="5">
      <t>ショユウシャ</t>
    </rPh>
    <rPh sb="6" eb="8">
      <t>セツビ</t>
    </rPh>
    <rPh sb="8" eb="10">
      <t>セッチ</t>
    </rPh>
    <rPh sb="10" eb="11">
      <t>シャ</t>
    </rPh>
    <rPh sb="12" eb="13">
      <t>チガ</t>
    </rPh>
    <rPh sb="15" eb="17">
      <t>セツビ</t>
    </rPh>
    <rPh sb="17" eb="20">
      <t>ショユウシャ</t>
    </rPh>
    <rPh sb="21" eb="23">
      <t>シンセイ</t>
    </rPh>
    <rPh sb="25" eb="27">
      <t>バアイ</t>
    </rPh>
    <rPh sb="28" eb="30">
      <t>テイシュツ</t>
    </rPh>
    <rPh sb="31" eb="33">
      <t>ヒツヨウ</t>
    </rPh>
    <phoneticPr fontId="3"/>
  </si>
  <si>
    <t>【注意事項】
※印刷範囲を設定済み。</t>
    <rPh sb="1" eb="3">
      <t>チュウイ</t>
    </rPh>
    <rPh sb="3" eb="5">
      <t>ジコウ</t>
    </rPh>
    <rPh sb="8" eb="10">
      <t>インサツ</t>
    </rPh>
    <rPh sb="10" eb="12">
      <t>ハンイ</t>
    </rPh>
    <rPh sb="13" eb="15">
      <t>セッテイ</t>
    </rPh>
    <rPh sb="15" eb="16">
      <t>ズ</t>
    </rPh>
    <phoneticPr fontId="3"/>
  </si>
  <si>
    <r>
      <rPr>
        <b/>
        <sz val="11"/>
        <color rgb="FFFF0000"/>
        <rFont val="ＭＳ 明朝"/>
        <family val="1"/>
        <charset val="128"/>
      </rPr>
      <t>←事業者登記簿謄本（商業登記簿謄本）に記載されている商号・名称と
　 一致していること</t>
    </r>
    <r>
      <rPr>
        <b/>
        <sz val="11"/>
        <color rgb="FFFFFF00"/>
        <rFont val="ＭＳ 明朝"/>
        <family val="1"/>
        <charset val="128"/>
      </rPr>
      <t xml:space="preserve">
</t>
    </r>
    <r>
      <rPr>
        <b/>
        <sz val="11"/>
        <rFont val="ＭＳ 明朝"/>
        <family val="1"/>
        <charset val="128"/>
      </rPr>
      <t>　※(株)等略表示はしないこと</t>
    </r>
    <phoneticPr fontId="3"/>
  </si>
  <si>
    <r>
      <t>←申請者が管理するために付す番号。</t>
    </r>
    <r>
      <rPr>
        <b/>
        <sz val="11"/>
        <color rgb="FFFF0000"/>
        <rFont val="ＭＳ 明朝"/>
        <family val="1"/>
        <charset val="128"/>
      </rPr>
      <t>必要がなければ消すこと。</t>
    </r>
    <rPh sb="5" eb="7">
      <t>カンリ</t>
    </rPh>
    <rPh sb="12" eb="13">
      <t>フ</t>
    </rPh>
    <rPh sb="14" eb="16">
      <t>バンゴウ</t>
    </rPh>
    <rPh sb="17" eb="19">
      <t>ヒツヨウ</t>
    </rPh>
    <rPh sb="24" eb="25">
      <t>ケ</t>
    </rPh>
    <phoneticPr fontId="3"/>
  </si>
  <si>
    <t>←簡素で分かりやすい表現とすること。（概ね２５字以内）仮称等の表現は不可。
　　ESCO事業はESCOの文字を入れてください。</t>
    <rPh sb="1" eb="3">
      <t>カンソ</t>
    </rPh>
    <rPh sb="4" eb="5">
      <t>ワ</t>
    </rPh>
    <rPh sb="10" eb="12">
      <t>ヒョウゲン</t>
    </rPh>
    <rPh sb="19" eb="20">
      <t>オオム</t>
    </rPh>
    <rPh sb="23" eb="24">
      <t>ジ</t>
    </rPh>
    <rPh sb="24" eb="26">
      <t>イナイ</t>
    </rPh>
    <rPh sb="27" eb="29">
      <t>カショウ</t>
    </rPh>
    <rPh sb="29" eb="30">
      <t>トウ</t>
    </rPh>
    <rPh sb="31" eb="33">
      <t>ヒョウゲン</t>
    </rPh>
    <rPh sb="34" eb="36">
      <t>フカ</t>
    </rPh>
    <rPh sb="44" eb="46">
      <t>ジギョウ</t>
    </rPh>
    <rPh sb="52" eb="54">
      <t>モジ</t>
    </rPh>
    <rPh sb="55" eb="56">
      <t>イ</t>
    </rPh>
    <phoneticPr fontId="3"/>
  </si>
  <si>
    <t>←２年度事業の最終事業完了日は平成２７年１月３１日以前の日付とする。
３年度事業の最終事業完了日は平成２８年１月３１日以前の日付とする。</t>
    <rPh sb="2" eb="4">
      <t>ネンド</t>
    </rPh>
    <rPh sb="4" eb="6">
      <t>ジギョウ</t>
    </rPh>
    <rPh sb="7" eb="9">
      <t>サイシュウ</t>
    </rPh>
    <rPh sb="9" eb="11">
      <t>ジギョウ</t>
    </rPh>
    <rPh sb="11" eb="14">
      <t>カンリョウビ</t>
    </rPh>
    <rPh sb="15" eb="17">
      <t>ヘイセイ</t>
    </rPh>
    <rPh sb="19" eb="20">
      <t>ネン</t>
    </rPh>
    <rPh sb="21" eb="22">
      <t>ガツ</t>
    </rPh>
    <rPh sb="24" eb="25">
      <t>ニチ</t>
    </rPh>
    <rPh sb="25" eb="27">
      <t>イゼン</t>
    </rPh>
    <rPh sb="28" eb="30">
      <t>ヒヅケ</t>
    </rPh>
    <rPh sb="36" eb="38">
      <t>ネンド</t>
    </rPh>
    <rPh sb="38" eb="40">
      <t>ジギョウ</t>
    </rPh>
    <rPh sb="41" eb="43">
      <t>サイシュウ</t>
    </rPh>
    <rPh sb="43" eb="45">
      <t>ジギョウ</t>
    </rPh>
    <rPh sb="45" eb="48">
      <t>カンリョウビ</t>
    </rPh>
    <rPh sb="49" eb="51">
      <t>ヘイセイ</t>
    </rPh>
    <rPh sb="53" eb="54">
      <t>ネン</t>
    </rPh>
    <rPh sb="55" eb="56">
      <t>ガツ</t>
    </rPh>
    <rPh sb="58" eb="59">
      <t>ニチ</t>
    </rPh>
    <rPh sb="59" eb="61">
      <t>イゼン</t>
    </rPh>
    <rPh sb="62" eb="64">
      <t>ヒヅケ</t>
    </rPh>
    <phoneticPr fontId="3"/>
  </si>
  <si>
    <t>←導入前に昼間と夜間の電力原単位を用いる場合、導入後も、昼間と夜間の原単位を用いること。導入後の効果を昼間、
夜間に区分できない場合は、全電力を一般値（9.76MJ/kWh）を用いること。</t>
    <rPh sb="1" eb="4">
      <t>ドウニュウマエ</t>
    </rPh>
    <rPh sb="5" eb="7">
      <t>チュウカン</t>
    </rPh>
    <rPh sb="8" eb="10">
      <t>ヤカン</t>
    </rPh>
    <rPh sb="11" eb="13">
      <t>デンリョク</t>
    </rPh>
    <rPh sb="13" eb="16">
      <t>ゲンタンイ</t>
    </rPh>
    <rPh sb="17" eb="18">
      <t>モチ</t>
    </rPh>
    <rPh sb="20" eb="22">
      <t>バアイ</t>
    </rPh>
    <rPh sb="23" eb="26">
      <t>ドウニュウゴ</t>
    </rPh>
    <rPh sb="28" eb="30">
      <t>ヒルマ</t>
    </rPh>
    <rPh sb="31" eb="33">
      <t>ヤカン</t>
    </rPh>
    <rPh sb="34" eb="37">
      <t>ゲンタンイ</t>
    </rPh>
    <rPh sb="38" eb="39">
      <t>モチ</t>
    </rPh>
    <rPh sb="44" eb="47">
      <t>ドウニュウゴ</t>
    </rPh>
    <rPh sb="48" eb="50">
      <t>コウカ</t>
    </rPh>
    <rPh sb="51" eb="53">
      <t>ヒルマ</t>
    </rPh>
    <rPh sb="55" eb="57">
      <t>ヤカン</t>
    </rPh>
    <rPh sb="58" eb="60">
      <t>クブン</t>
    </rPh>
    <rPh sb="64" eb="66">
      <t>バアイ</t>
    </rPh>
    <rPh sb="68" eb="69">
      <t>ゼン</t>
    </rPh>
    <rPh sb="69" eb="71">
      <t>デンリョク</t>
    </rPh>
    <rPh sb="72" eb="74">
      <t>イッパン</t>
    </rPh>
    <rPh sb="74" eb="75">
      <t>チ</t>
    </rPh>
    <rPh sb="88" eb="89">
      <t>モチ</t>
    </rPh>
    <phoneticPr fontId="3"/>
  </si>
  <si>
    <t>（単位に気を付けること）</t>
    <phoneticPr fontId="3"/>
  </si>
  <si>
    <t>最終の設備用途別の削減量（システム提案概要転記ﾃﾞｰﾀｰ）</t>
    <rPh sb="0" eb="2">
      <t>サイシュウ</t>
    </rPh>
    <rPh sb="3" eb="5">
      <t>セツビ</t>
    </rPh>
    <rPh sb="5" eb="7">
      <t>ヨウト</t>
    </rPh>
    <rPh sb="7" eb="8">
      <t>ベツ</t>
    </rPh>
    <rPh sb="9" eb="11">
      <t>サクゲン</t>
    </rPh>
    <rPh sb="11" eb="12">
      <t>リョウ</t>
    </rPh>
    <rPh sb="17" eb="19">
      <t>テイアン</t>
    </rPh>
    <rPh sb="19" eb="21">
      <t>ガイヨウ</t>
    </rPh>
    <rPh sb="21" eb="23">
      <t>テンキ</t>
    </rPh>
    <phoneticPr fontId="3"/>
  </si>
  <si>
    <t>最終の設備用途別の削減量（システム提案概要転記用ﾃﾞｰﾀｰ）</t>
    <rPh sb="0" eb="2">
      <t>サイシュウ</t>
    </rPh>
    <rPh sb="3" eb="5">
      <t>セツビ</t>
    </rPh>
    <rPh sb="5" eb="7">
      <t>ヨウト</t>
    </rPh>
    <rPh sb="7" eb="8">
      <t>ベツ</t>
    </rPh>
    <rPh sb="9" eb="11">
      <t>サクゲン</t>
    </rPh>
    <rPh sb="11" eb="12">
      <t>リョウ</t>
    </rPh>
    <rPh sb="17" eb="19">
      <t>テイアン</t>
    </rPh>
    <rPh sb="19" eb="21">
      <t>ガイヨウ</t>
    </rPh>
    <rPh sb="21" eb="23">
      <t>テンキ</t>
    </rPh>
    <rPh sb="23" eb="24">
      <t>ヨウ</t>
    </rPh>
    <phoneticPr fontId="3"/>
  </si>
  <si>
    <t>←25年度の合計値は、補助事業に要する経費合計と同じ金額となること。</t>
    <rPh sb="3" eb="5">
      <t>ネンド</t>
    </rPh>
    <rPh sb="6" eb="8">
      <t>ゴウケイ</t>
    </rPh>
    <rPh sb="8" eb="9">
      <t>チ</t>
    </rPh>
    <phoneticPr fontId="3"/>
  </si>
  <si>
    <t>←システム名は、要素Ｎｏ-システムＮｏ．をシステム名の前に必ずつけること。</t>
    <rPh sb="5" eb="6">
      <t>ナ</t>
    </rPh>
    <phoneticPr fontId="3"/>
  </si>
  <si>
    <r>
      <t xml:space="preserve">             　       </t>
    </r>
    <r>
      <rPr>
        <sz val="8"/>
        <rFont val="ＭＳ 明朝"/>
        <family val="1"/>
        <charset val="128"/>
      </rPr>
      <t>（ｂ）システム導入後年間
  　　　　　　　       　　　　       　　　エネルギー消費量（Ｂ）   
ＢＥＭＳ効果実施項目と削減率　　</t>
    </r>
    <r>
      <rPr>
        <sz val="11"/>
        <rFont val="ＭＳ 明朝"/>
        <family val="1"/>
        <charset val="128"/>
      </rPr>
      <t xml:space="preserve">
</t>
    </r>
    <rPh sb="83" eb="85">
      <t>コウカ</t>
    </rPh>
    <rPh sb="85" eb="87">
      <t>ジッシ</t>
    </rPh>
    <rPh sb="87" eb="89">
      <t>コウモク</t>
    </rPh>
    <rPh sb="90" eb="92">
      <t>サクゲン</t>
    </rPh>
    <rPh sb="92" eb="93">
      <t>リツ</t>
    </rPh>
    <phoneticPr fontId="3"/>
  </si>
  <si>
    <t>３．省エネルギー量の算出</t>
    <phoneticPr fontId="3"/>
  </si>
  <si>
    <t>←（単位に気を付けること） 　　</t>
    <phoneticPr fontId="3"/>
  </si>
  <si>
    <t>←1.2.3の合計値は、３．省エネルギー量の算出（3）削減量の合計値と同じ。(単位に注意）</t>
    <rPh sb="7" eb="10">
      <t>ゴウケイチ</t>
    </rPh>
    <rPh sb="35" eb="36">
      <t>オナ</t>
    </rPh>
    <rPh sb="39" eb="41">
      <t>タンイ</t>
    </rPh>
    <rPh sb="42" eb="44">
      <t>チュウイ</t>
    </rPh>
    <phoneticPr fontId="3"/>
  </si>
  <si>
    <t>4.創エネルギー（（新規創エネ量）÷1000）</t>
  </si>
  <si>
    <t>4.創エネルギー（（新規創エネ量）÷1000）</t>
    <rPh sb="10" eb="12">
      <t>シンキ</t>
    </rPh>
    <rPh sb="12" eb="13">
      <t>キズ</t>
    </rPh>
    <rPh sb="15" eb="16">
      <t>リョウ</t>
    </rPh>
    <phoneticPr fontId="3"/>
  </si>
  <si>
    <t>4.創エネルギー（（新規創エネ量）÷1000）</t>
    <phoneticPr fontId="3"/>
  </si>
  <si>
    <t>導入後創エネルギー量</t>
    <rPh sb="2" eb="3">
      <t>ゴ</t>
    </rPh>
    <phoneticPr fontId="3"/>
  </si>
  <si>
    <t>1.建築（外皮）性能の向上（   ）</t>
    <rPh sb="11" eb="13">
      <t>コウジョウ</t>
    </rPh>
    <phoneticPr fontId="3"/>
  </si>
  <si>
    <t>4.創エネルギーの導入・その他（  ）</t>
    <rPh sb="2" eb="3">
      <t>ソウ</t>
    </rPh>
    <rPh sb="9" eb="11">
      <t>ドウニュウ</t>
    </rPh>
    <rPh sb="14" eb="15">
      <t>タ</t>
    </rPh>
    <phoneticPr fontId="3"/>
  </si>
  <si>
    <t>平成２５年度　住宅・ビルの革新的省エネ技術導入促進事業　　　　　　　　　　　　　　　　　　　　　　　　　　　　　　　　　　　　　　　　　　　　　　　　　　　　　　　　　　　　　　　　　　　（ネット・ゼロ・エネルギー・ビル実証事業）申請書類</t>
    <rPh sb="13" eb="16">
      <t>カクシンテキ</t>
    </rPh>
    <rPh sb="16" eb="17">
      <t>ショウ</t>
    </rPh>
    <rPh sb="19" eb="21">
      <t>ギジュツ</t>
    </rPh>
    <rPh sb="21" eb="23">
      <t>ドウニュウ</t>
    </rPh>
    <rPh sb="23" eb="25">
      <t>ソクシン</t>
    </rPh>
    <rPh sb="25" eb="27">
      <t>ジギョウ</t>
    </rPh>
    <rPh sb="115" eb="117">
      <t>シンセイ</t>
    </rPh>
    <rPh sb="117" eb="119">
      <t>ショルイ</t>
    </rPh>
    <phoneticPr fontId="3"/>
  </si>
  <si>
    <t>■申請にあたっては、「公募要領」をよく理解した上で作成してください。</t>
    <rPh sb="25" eb="27">
      <t>サクセイ</t>
    </rPh>
    <phoneticPr fontId="3"/>
  </si>
  <si>
    <r>
      <t>■本ファイルは公募にあたって必要な定型書類です。</t>
    </r>
    <r>
      <rPr>
        <b/>
        <sz val="11"/>
        <color rgb="FFFF0000"/>
        <rFont val="ＭＳ Ｐ明朝"/>
        <family val="1"/>
        <charset val="128"/>
      </rPr>
      <t>集録されていない書類は、自由様式</t>
    </r>
    <r>
      <rPr>
        <b/>
        <sz val="11"/>
        <color theme="1"/>
        <rFont val="ＭＳ Ｐ明朝"/>
        <family val="1"/>
        <charset val="128"/>
      </rPr>
      <t>となりますので、各自でご用意ください。</t>
    </r>
    <rPh sb="17" eb="19">
      <t>テイケイ</t>
    </rPh>
    <rPh sb="19" eb="21">
      <t>ショルイ</t>
    </rPh>
    <phoneticPr fontId="3"/>
  </si>
  <si>
    <r>
      <t>■</t>
    </r>
    <r>
      <rPr>
        <b/>
        <sz val="11"/>
        <color indexed="10"/>
        <rFont val="ＭＳ Ｐ明朝"/>
        <family val="1"/>
        <charset val="128"/>
      </rPr>
      <t>シート保護解除の方法</t>
    </r>
    <r>
      <rPr>
        <b/>
        <sz val="11"/>
        <color indexed="8"/>
        <rFont val="ＭＳ Ｐ明朝"/>
        <family val="1"/>
        <charset val="128"/>
      </rPr>
      <t xml:space="preserve">
　[ツール]→[保護]→[シート保護の解除]　又は[校閲]→[シート保護の解除]でロック解除されます。　
　なお、</t>
    </r>
    <r>
      <rPr>
        <b/>
        <sz val="11"/>
        <color indexed="12"/>
        <rFont val="ＭＳ Ｐ明朝"/>
        <family val="1"/>
        <charset val="128"/>
      </rPr>
      <t>保護を解除すると自動反映箇所が反映されない</t>
    </r>
    <r>
      <rPr>
        <b/>
        <sz val="11"/>
        <color indexed="8"/>
        <rFont val="ＭＳ Ｐ明朝"/>
        <family val="1"/>
        <charset val="128"/>
      </rPr>
      <t>こともあります。</t>
    </r>
    <rPh sb="4" eb="6">
      <t>ホゴ</t>
    </rPh>
    <rPh sb="6" eb="8">
      <t>カイジョ</t>
    </rPh>
    <rPh sb="9" eb="11">
      <t>ホウホウ</t>
    </rPh>
    <rPh sb="20" eb="22">
      <t>ホゴ</t>
    </rPh>
    <rPh sb="28" eb="30">
      <t>ホゴ</t>
    </rPh>
    <rPh sb="31" eb="33">
      <t>カイジョ</t>
    </rPh>
    <rPh sb="35" eb="36">
      <t>マタ</t>
    </rPh>
    <rPh sb="38" eb="40">
      <t>コウエツ</t>
    </rPh>
    <rPh sb="46" eb="48">
      <t>ホゴ</t>
    </rPh>
    <rPh sb="49" eb="51">
      <t>カイジョ</t>
    </rPh>
    <rPh sb="56" eb="58">
      <t>カイジョ</t>
    </rPh>
    <rPh sb="69" eb="71">
      <t>ホゴ</t>
    </rPh>
    <rPh sb="72" eb="74">
      <t>カイジョ</t>
    </rPh>
    <rPh sb="77" eb="79">
      <t>ジドウ</t>
    </rPh>
    <rPh sb="79" eb="81">
      <t>ハンエイ</t>
    </rPh>
    <rPh sb="81" eb="83">
      <t>カショ</t>
    </rPh>
    <rPh sb="84" eb="86">
      <t>ハンエイ</t>
    </rPh>
    <phoneticPr fontId="3"/>
  </si>
  <si>
    <r>
      <t>■資料区分　／　</t>
    </r>
    <r>
      <rPr>
        <b/>
        <sz val="11"/>
        <color rgb="FFFF0000"/>
        <rFont val="ＭＳ Ｐ明朝"/>
        <family val="1"/>
        <charset val="128"/>
      </rPr>
      <t>全：全事業に対して提出が必要です。　</t>
    </r>
    <r>
      <rPr>
        <b/>
        <sz val="11"/>
        <color theme="1"/>
        <rFont val="ＭＳ Ｐ明朝"/>
        <family val="1"/>
        <charset val="128"/>
      </rPr>
      <t xml:space="preserve">該：該当する事業に対して提出が必要です。
</t>
    </r>
    <phoneticPr fontId="3"/>
  </si>
  <si>
    <r>
      <t>■</t>
    </r>
    <r>
      <rPr>
        <b/>
        <sz val="11"/>
        <color indexed="10"/>
        <rFont val="ＭＳ Ｐ明朝"/>
        <family val="1"/>
        <charset val="128"/>
      </rPr>
      <t>作成したデータ（本様式）を収録したCD-ROMを正本に添付して提出して下さい。</t>
    </r>
    <rPh sb="1" eb="3">
      <t>サクセイ</t>
    </rPh>
    <rPh sb="9" eb="10">
      <t>ホン</t>
    </rPh>
    <rPh sb="10" eb="12">
      <t>ヨウシキ</t>
    </rPh>
    <rPh sb="14" eb="16">
      <t>シュウロク</t>
    </rPh>
    <rPh sb="25" eb="27">
      <t>セイホン</t>
    </rPh>
    <rPh sb="28" eb="30">
      <t>テンプ</t>
    </rPh>
    <rPh sb="32" eb="34">
      <t>テイシュツ</t>
    </rPh>
    <rPh sb="36" eb="37">
      <t>クダ</t>
    </rPh>
    <phoneticPr fontId="3"/>
  </si>
  <si>
    <t>Ｎｏ.</t>
    <phoneticPr fontId="3"/>
  </si>
  <si>
    <t>インデックス名</t>
    <rPh sb="6" eb="7">
      <t>メイ</t>
    </rPh>
    <phoneticPr fontId="3"/>
  </si>
  <si>
    <t>*</t>
    <phoneticPr fontId="3"/>
  </si>
  <si>
    <t>①</t>
    <phoneticPr fontId="3"/>
  </si>
  <si>
    <t>チェックシート</t>
    <phoneticPr fontId="3"/>
  </si>
  <si>
    <t>全</t>
    <phoneticPr fontId="3"/>
  </si>
  <si>
    <t>*</t>
    <phoneticPr fontId="3"/>
  </si>
  <si>
    <t>②</t>
    <phoneticPr fontId="3"/>
  </si>
  <si>
    <t>カガミ</t>
    <phoneticPr fontId="3"/>
  </si>
  <si>
    <t>本文</t>
    <rPh sb="0" eb="2">
      <t>ホンブン</t>
    </rPh>
    <phoneticPr fontId="3"/>
  </si>
  <si>
    <t>別紙１）補助事業に要する経費、補助対象経費及び補助金の額並びに区分ごとの配分</t>
    <rPh sb="0" eb="2">
      <t>ベッシ</t>
    </rPh>
    <phoneticPr fontId="3"/>
  </si>
  <si>
    <t>*</t>
    <phoneticPr fontId="3"/>
  </si>
  <si>
    <t>③</t>
    <phoneticPr fontId="3"/>
  </si>
  <si>
    <t>システム提案概要①</t>
    <rPh sb="4" eb="6">
      <t>テイアン</t>
    </rPh>
    <rPh sb="6" eb="8">
      <t>ガイヨウ</t>
    </rPh>
    <phoneticPr fontId="3"/>
  </si>
  <si>
    <t>用紙サイズＡ３で印刷</t>
    <rPh sb="0" eb="2">
      <t>ヨウシ</t>
    </rPh>
    <rPh sb="8" eb="10">
      <t>インサツ</t>
    </rPh>
    <phoneticPr fontId="3"/>
  </si>
  <si>
    <t>システム提案概要②</t>
    <rPh sb="4" eb="6">
      <t>テイアン</t>
    </rPh>
    <rPh sb="6" eb="8">
      <t>ガイヨウ</t>
    </rPh>
    <phoneticPr fontId="3"/>
  </si>
  <si>
    <t>用紙サイズＡ３で印刷（カラー）</t>
    <rPh sb="0" eb="2">
      <t>ヨウシ</t>
    </rPh>
    <rPh sb="8" eb="10">
      <t>インサツ</t>
    </rPh>
    <phoneticPr fontId="3"/>
  </si>
  <si>
    <t>④</t>
    <phoneticPr fontId="3"/>
  </si>
  <si>
    <t>３．事業実施に関する事項</t>
    <rPh sb="2" eb="4">
      <t>ジギョウ</t>
    </rPh>
    <rPh sb="4" eb="6">
      <t>ジッシ</t>
    </rPh>
    <rPh sb="7" eb="8">
      <t>カン</t>
    </rPh>
    <rPh sb="10" eb="12">
      <t>ジコウ</t>
    </rPh>
    <phoneticPr fontId="3"/>
  </si>
  <si>
    <t>８．所要資金計画＜全体＞</t>
    <rPh sb="2" eb="4">
      <t>ショヨウ</t>
    </rPh>
    <rPh sb="4" eb="6">
      <t>シキン</t>
    </rPh>
    <rPh sb="6" eb="8">
      <t>ケイカク</t>
    </rPh>
    <rPh sb="9" eb="11">
      <t>ゼンタイ</t>
    </rPh>
    <phoneticPr fontId="3"/>
  </si>
  <si>
    <t>⑤</t>
    <phoneticPr fontId="3"/>
  </si>
  <si>
    <t>システム概念図（別添１）</t>
    <rPh sb="4" eb="7">
      <t>ガイネンズ</t>
    </rPh>
    <rPh sb="8" eb="10">
      <t>ベッテン</t>
    </rPh>
    <phoneticPr fontId="3"/>
  </si>
  <si>
    <t>採用システムごとに作成　　　　　　　　　　　　　　　　（カラー印刷）</t>
    <rPh sb="0" eb="2">
      <t>サイヨウ</t>
    </rPh>
    <rPh sb="9" eb="11">
      <t>サクセイ</t>
    </rPh>
    <rPh sb="31" eb="33">
      <t>インサツ</t>
    </rPh>
    <phoneticPr fontId="3"/>
  </si>
  <si>
    <t>⑥</t>
    <phoneticPr fontId="3"/>
  </si>
  <si>
    <t>エネルギー計量計画図（別添２）</t>
    <rPh sb="11" eb="13">
      <t>ベッテン</t>
    </rPh>
    <phoneticPr fontId="3"/>
  </si>
  <si>
    <t>カラー印刷</t>
    <rPh sb="3" eb="5">
      <t>インサツ</t>
    </rPh>
    <phoneticPr fontId="3"/>
  </si>
  <si>
    <t>⑦</t>
    <phoneticPr fontId="3"/>
  </si>
  <si>
    <r>
      <t>省エネルギー計算書（別添３）</t>
    </r>
    <r>
      <rPr>
        <b/>
        <sz val="11"/>
        <color rgb="FFFF0000"/>
        <rFont val="ＭＳ Ｐ明朝"/>
        <family val="1"/>
        <charset val="128"/>
      </rPr>
      <t>※注</t>
    </r>
    <rPh sb="10" eb="12">
      <t>ベッテン</t>
    </rPh>
    <rPh sb="15" eb="16">
      <t>チュウ</t>
    </rPh>
    <phoneticPr fontId="3"/>
  </si>
  <si>
    <t>⑧</t>
    <phoneticPr fontId="3"/>
  </si>
  <si>
    <r>
      <t>省エネルギー計算書（別添４）</t>
    </r>
    <r>
      <rPr>
        <b/>
        <sz val="11"/>
        <color rgb="FFFF0000"/>
        <rFont val="ＭＳ Ｐ明朝"/>
        <family val="1"/>
        <charset val="128"/>
      </rPr>
      <t>※注</t>
    </r>
    <rPh sb="10" eb="12">
      <t>ベッテン</t>
    </rPh>
    <rPh sb="15" eb="16">
      <t>チュウ</t>
    </rPh>
    <phoneticPr fontId="3"/>
  </si>
  <si>
    <t>⑨</t>
    <phoneticPr fontId="3"/>
  </si>
  <si>
    <r>
      <t>省エネルギー計算書（別添５）</t>
    </r>
    <r>
      <rPr>
        <b/>
        <sz val="11"/>
        <color rgb="FFFF0000"/>
        <rFont val="ＭＳ Ｐ明朝"/>
        <family val="1"/>
        <charset val="128"/>
      </rPr>
      <t>※注</t>
    </r>
    <rPh sb="10" eb="12">
      <t>ベッテン</t>
    </rPh>
    <rPh sb="15" eb="16">
      <t>チュウ</t>
    </rPh>
    <phoneticPr fontId="3"/>
  </si>
  <si>
    <t>ＢＥＭＳ単独導入</t>
    <phoneticPr fontId="3"/>
  </si>
  <si>
    <t>省エネルギー計算書の根拠【既築】</t>
    <rPh sb="10" eb="12">
      <t>コンキョ</t>
    </rPh>
    <phoneticPr fontId="3"/>
  </si>
  <si>
    <t>*</t>
    <phoneticPr fontId="3"/>
  </si>
  <si>
    <t>⑩</t>
    <phoneticPr fontId="3"/>
  </si>
  <si>
    <t>工事概略予算書</t>
    <phoneticPr fontId="3"/>
  </si>
  <si>
    <t>主要機器、工事の参考見積書</t>
    <phoneticPr fontId="3"/>
  </si>
  <si>
    <t>⑪</t>
    <phoneticPr fontId="3"/>
  </si>
  <si>
    <t>⑫</t>
    <phoneticPr fontId="3"/>
  </si>
  <si>
    <t>⑬</t>
    <phoneticPr fontId="3"/>
  </si>
  <si>
    <t>⑭</t>
    <phoneticPr fontId="3"/>
  </si>
  <si>
    <t>既築のみ</t>
    <phoneticPr fontId="3"/>
  </si>
  <si>
    <t>⑮</t>
    <phoneticPr fontId="3"/>
  </si>
  <si>
    <t>（５）設備所有者全員の設備設置承諾書</t>
    <rPh sb="3" eb="5">
      <t>セツビ</t>
    </rPh>
    <rPh sb="5" eb="8">
      <t>ショユウシャ</t>
    </rPh>
    <rPh sb="8" eb="10">
      <t>ゼンイン</t>
    </rPh>
    <rPh sb="11" eb="13">
      <t>セツビ</t>
    </rPh>
    <rPh sb="13" eb="15">
      <t>セッチ</t>
    </rPh>
    <rPh sb="15" eb="18">
      <t>ショウダクショ</t>
    </rPh>
    <phoneticPr fontId="3"/>
  </si>
  <si>
    <t>⑯</t>
    <phoneticPr fontId="3"/>
  </si>
  <si>
    <t>（６）建築物所有者全員の委任状</t>
    <rPh sb="3" eb="5">
      <t>ケンチク</t>
    </rPh>
    <rPh sb="5" eb="6">
      <t>ブツ</t>
    </rPh>
    <rPh sb="6" eb="9">
      <t>ショユウシャ</t>
    </rPh>
    <rPh sb="9" eb="11">
      <t>ゼンイン</t>
    </rPh>
    <rPh sb="12" eb="14">
      <t>イニン</t>
    </rPh>
    <rPh sb="14" eb="15">
      <t>ジョウ</t>
    </rPh>
    <phoneticPr fontId="3"/>
  </si>
  <si>
    <t>区分所有建物で管理者もしくは管理組合法人で申請の場合</t>
    <rPh sb="0" eb="2">
      <t>クブン</t>
    </rPh>
    <rPh sb="2" eb="4">
      <t>ショユウ</t>
    </rPh>
    <rPh sb="4" eb="6">
      <t>タテモノ</t>
    </rPh>
    <rPh sb="7" eb="10">
      <t>カンリシャ</t>
    </rPh>
    <rPh sb="14" eb="16">
      <t>カンリ</t>
    </rPh>
    <rPh sb="16" eb="18">
      <t>クミアイ</t>
    </rPh>
    <rPh sb="18" eb="20">
      <t>ホウジン</t>
    </rPh>
    <rPh sb="21" eb="23">
      <t>シンセイ</t>
    </rPh>
    <rPh sb="24" eb="26">
      <t>バアイ</t>
    </rPh>
    <phoneticPr fontId="3"/>
  </si>
  <si>
    <t>⑰</t>
    <phoneticPr fontId="3"/>
  </si>
  <si>
    <t>ＥＳＣＯ</t>
    <phoneticPr fontId="3"/>
  </si>
  <si>
    <t>該</t>
    <phoneticPr fontId="3"/>
  </si>
  <si>
    <t>⑱</t>
    <phoneticPr fontId="3"/>
  </si>
  <si>
    <t>リース</t>
    <phoneticPr fontId="3"/>
  </si>
  <si>
    <t>該</t>
    <phoneticPr fontId="3"/>
  </si>
  <si>
    <t>⑲</t>
    <phoneticPr fontId="3"/>
  </si>
  <si>
    <t>該</t>
    <phoneticPr fontId="3"/>
  </si>
  <si>
    <t>（１４）割賦料計算書</t>
    <rPh sb="4" eb="6">
      <t>カップ</t>
    </rPh>
    <rPh sb="6" eb="7">
      <t>リョウ</t>
    </rPh>
    <rPh sb="7" eb="10">
      <t>ケイサンショ</t>
    </rPh>
    <phoneticPr fontId="3"/>
  </si>
  <si>
    <t>⑳</t>
    <phoneticPr fontId="3"/>
  </si>
  <si>
    <t>㉑</t>
    <phoneticPr fontId="3"/>
  </si>
  <si>
    <t>設計図は設備工事ごとに編集　　　　（カラー印刷）</t>
    <rPh sb="0" eb="3">
      <t>セッケイズ</t>
    </rPh>
    <rPh sb="4" eb="6">
      <t>セツビ</t>
    </rPh>
    <rPh sb="6" eb="8">
      <t>コウジ</t>
    </rPh>
    <rPh sb="11" eb="13">
      <t>ヘンシュウ</t>
    </rPh>
    <rPh sb="21" eb="23">
      <t>インサツ</t>
    </rPh>
    <phoneticPr fontId="3"/>
  </si>
  <si>
    <t>㉒</t>
    <phoneticPr fontId="3"/>
  </si>
  <si>
    <t>㉓</t>
    <phoneticPr fontId="3"/>
  </si>
  <si>
    <t>ＣＤ－ＲＯＭ</t>
    <phoneticPr fontId="3"/>
  </si>
  <si>
    <t>（２３）作成したデータ（本様式）を収録したＣＤ-ＲＯＭ</t>
    <rPh sb="4" eb="6">
      <t>サクセイ</t>
    </rPh>
    <rPh sb="12" eb="13">
      <t>ホン</t>
    </rPh>
    <rPh sb="13" eb="15">
      <t>ヨウシキ</t>
    </rPh>
    <rPh sb="17" eb="19">
      <t>シュウロク</t>
    </rPh>
    <phoneticPr fontId="3"/>
  </si>
  <si>
    <t>本エクセルのデータのみ収録</t>
    <rPh sb="0" eb="1">
      <t>ホン</t>
    </rPh>
    <rPh sb="11" eb="13">
      <t>シュウロク</t>
    </rPh>
    <phoneticPr fontId="3"/>
  </si>
  <si>
    <t>＊は複数年度事業の２年目、３年目に申請する際にも提出する資料。</t>
    <rPh sb="2" eb="4">
      <t>フクスウ</t>
    </rPh>
    <rPh sb="4" eb="6">
      <t>ネンド</t>
    </rPh>
    <rPh sb="6" eb="8">
      <t>ジギョウ</t>
    </rPh>
    <rPh sb="10" eb="11">
      <t>ネン</t>
    </rPh>
    <rPh sb="11" eb="12">
      <t>メ</t>
    </rPh>
    <rPh sb="14" eb="15">
      <t>ネン</t>
    </rPh>
    <rPh sb="15" eb="16">
      <t>メ</t>
    </rPh>
    <rPh sb="17" eb="19">
      <t>シンセイ</t>
    </rPh>
    <rPh sb="21" eb="22">
      <t>サイ</t>
    </rPh>
    <rPh sb="24" eb="26">
      <t>テイシュツ</t>
    </rPh>
    <rPh sb="28" eb="30">
      <t>シリョウ</t>
    </rPh>
    <phoneticPr fontId="3"/>
  </si>
  <si>
    <t>※注　全申請者が、該当する省エネルギー計算書を提出すること（別添３～５のうち１つ）。</t>
    <rPh sb="1" eb="2">
      <t>チュウ</t>
    </rPh>
    <rPh sb="3" eb="4">
      <t>ゼン</t>
    </rPh>
    <rPh sb="4" eb="7">
      <t>シンセイシャ</t>
    </rPh>
    <rPh sb="9" eb="11">
      <t>ガイトウ</t>
    </rPh>
    <rPh sb="13" eb="14">
      <t>ショウ</t>
    </rPh>
    <rPh sb="19" eb="22">
      <t>ケイサンショ</t>
    </rPh>
    <rPh sb="23" eb="25">
      <t>テイシュツ</t>
    </rPh>
    <rPh sb="30" eb="32">
      <t>ベッテン</t>
    </rPh>
    <phoneticPr fontId="3"/>
  </si>
  <si>
    <t>　　４-１　ＺＥＢ実現に資する基本要素</t>
    <rPh sb="9" eb="11">
      <t>ジツゲン</t>
    </rPh>
    <rPh sb="12" eb="13">
      <t>シ</t>
    </rPh>
    <rPh sb="15" eb="17">
      <t>キホン</t>
    </rPh>
    <rPh sb="17" eb="19">
      <t>ヨウソ</t>
    </rPh>
    <phoneticPr fontId="3"/>
  </si>
  <si>
    <t>　　４-２　ＢＥＭＳ</t>
    <phoneticPr fontId="3"/>
  </si>
  <si>
    <t>　　＜H２５年度＞＜H２６年度＞＜H２７年度＞</t>
    <rPh sb="6" eb="8">
      <t>ネンド</t>
    </rPh>
    <phoneticPr fontId="3"/>
  </si>
  <si>
    <t>　　＜中期計画＞</t>
    <rPh sb="3" eb="5">
      <t>チュウキ</t>
    </rPh>
    <rPh sb="5" eb="7">
      <t>ケイカク</t>
    </rPh>
    <phoneticPr fontId="3"/>
  </si>
  <si>
    <t>６．事業実施工程</t>
    <rPh sb="2" eb="4">
      <t>ジギョウ</t>
    </rPh>
    <rPh sb="4" eb="6">
      <t>ジッシ</t>
    </rPh>
    <rPh sb="6" eb="8">
      <t>コウテイ</t>
    </rPh>
    <phoneticPr fontId="3"/>
  </si>
  <si>
    <t>５．導入効果</t>
    <rPh sb="2" eb="4">
      <t>ドウニュウ</t>
    </rPh>
    <rPh sb="4" eb="6">
      <t>コウカ</t>
    </rPh>
    <phoneticPr fontId="3"/>
  </si>
  <si>
    <t>←事業者登記簿謄本（商業登記簿謄本）に記載されている商号・名称と
　 一致していること 　※(株)等略表示はしないこと</t>
    <phoneticPr fontId="3"/>
  </si>
  <si>
    <r>
      <t>【注意事項】
・印刷範囲を設定済み。
・</t>
    </r>
    <r>
      <rPr>
        <b/>
        <sz val="11"/>
        <color rgb="FFFF0000"/>
        <rFont val="ＭＳ 明朝"/>
        <family val="1"/>
        <charset val="128"/>
      </rPr>
      <t>色が付いてる項目は入力が必要です。</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全ての文字を黒とし、色つきのセルは色をとること。</t>
    </r>
    <r>
      <rPr>
        <b/>
        <sz val="11"/>
        <rFont val="ＭＳ 明朝"/>
        <family val="1"/>
        <charset val="128"/>
      </rPr>
      <t xml:space="preserve">
・自動反映箇所の内容は十分に確認すること。</t>
    </r>
    <rPh sb="1" eb="3">
      <t>チュウイ</t>
    </rPh>
    <rPh sb="3" eb="5">
      <t>ジコウ</t>
    </rPh>
    <rPh sb="8" eb="10">
      <t>インサツ</t>
    </rPh>
    <rPh sb="10" eb="12">
      <t>ハンイ</t>
    </rPh>
    <rPh sb="13" eb="15">
      <t>セッテイ</t>
    </rPh>
    <rPh sb="15" eb="16">
      <t>ズ</t>
    </rPh>
    <rPh sb="107" eb="109">
      <t>ジドウ</t>
    </rPh>
    <rPh sb="109" eb="111">
      <t>ハンエイ</t>
    </rPh>
    <rPh sb="111" eb="113">
      <t>カショ</t>
    </rPh>
    <rPh sb="114" eb="116">
      <t>ナイヨウ</t>
    </rPh>
    <rPh sb="117" eb="119">
      <t>ジュウブン</t>
    </rPh>
    <rPh sb="120" eb="122">
      <t>カクニン</t>
    </rPh>
    <phoneticPr fontId="3"/>
  </si>
  <si>
    <r>
      <t xml:space="preserve">【注意事項】
・印刷範囲を設定済み。
</t>
    </r>
    <r>
      <rPr>
        <b/>
        <sz val="11"/>
        <color rgb="FFFF0000"/>
        <rFont val="ＭＳ 明朝"/>
        <family val="1"/>
        <charset val="128"/>
      </rPr>
      <t>・色が付いてる項目は入力が必要です。</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全ての文字を黒とし、色つきのセル</t>
    </r>
    <r>
      <rPr>
        <b/>
        <sz val="11"/>
        <rFont val="ＭＳ 明朝"/>
        <family val="1"/>
        <charset val="128"/>
      </rPr>
      <t>は色をとること。
・補助事業に要する経費、補助対象経費の各経費区分欄に金額を入力。</t>
    </r>
    <rPh sb="1" eb="3">
      <t>チュウイ</t>
    </rPh>
    <rPh sb="3" eb="5">
      <t>ジコウ</t>
    </rPh>
    <rPh sb="8" eb="10">
      <t>インサツ</t>
    </rPh>
    <rPh sb="10" eb="12">
      <t>ハンイ</t>
    </rPh>
    <rPh sb="13" eb="15">
      <t>セッテイ</t>
    </rPh>
    <rPh sb="15" eb="16">
      <t>ズ</t>
    </rPh>
    <rPh sb="107" eb="109">
      <t>ホジョ</t>
    </rPh>
    <rPh sb="109" eb="111">
      <t>ジギョウ</t>
    </rPh>
    <rPh sb="112" eb="113">
      <t>ヨウ</t>
    </rPh>
    <rPh sb="115" eb="117">
      <t>ケイヒ</t>
    </rPh>
    <rPh sb="118" eb="120">
      <t>ホジョ</t>
    </rPh>
    <rPh sb="120" eb="122">
      <t>タイショウ</t>
    </rPh>
    <rPh sb="122" eb="124">
      <t>ケイヒ</t>
    </rPh>
    <rPh sb="125" eb="126">
      <t>カク</t>
    </rPh>
    <rPh sb="126" eb="128">
      <t>ケイヒ</t>
    </rPh>
    <rPh sb="128" eb="130">
      <t>クブン</t>
    </rPh>
    <rPh sb="130" eb="131">
      <t>ラン</t>
    </rPh>
    <rPh sb="132" eb="134">
      <t>キンガク</t>
    </rPh>
    <rPh sb="135" eb="137">
      <t>ニュウリョク</t>
    </rPh>
    <phoneticPr fontId="3"/>
  </si>
  <si>
    <r>
      <t>【注意事項】
・印刷範囲を設定済み。
・</t>
    </r>
    <r>
      <rPr>
        <b/>
        <sz val="11"/>
        <color rgb="FFFF0000"/>
        <rFont val="ＭＳ 明朝"/>
        <family val="1"/>
        <charset val="128"/>
      </rPr>
      <t>色が付いている項目が入力必要な個所</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全ての文字を黒とし、色つきのセルは色をとる</t>
    </r>
    <r>
      <rPr>
        <b/>
        <sz val="11"/>
        <rFont val="ＭＳ 明朝"/>
        <family val="1"/>
        <charset val="128"/>
      </rPr>
      <t>こと。</t>
    </r>
    <rPh sb="1" eb="3">
      <t>チュウイ</t>
    </rPh>
    <rPh sb="3" eb="5">
      <t>ジコウ</t>
    </rPh>
    <phoneticPr fontId="3"/>
  </si>
  <si>
    <t>中期</t>
    <rPh sb="0" eb="2">
      <t>チュウキ</t>
    </rPh>
    <phoneticPr fontId="3"/>
  </si>
  <si>
    <r>
      <t>【注意事項】
・印刷範囲を設定済み。
・</t>
    </r>
    <r>
      <rPr>
        <b/>
        <sz val="11"/>
        <color rgb="FFFF0000"/>
        <rFont val="ＭＳ 明朝"/>
        <family val="1"/>
        <charset val="128"/>
      </rPr>
      <t>色が付いている項目が入力必要な個所</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全ての文字を黒とし</t>
    </r>
    <r>
      <rPr>
        <b/>
        <sz val="11"/>
        <rFont val="ＭＳ 明朝"/>
        <family val="1"/>
        <charset val="128"/>
      </rPr>
      <t>、</t>
    </r>
    <r>
      <rPr>
        <b/>
        <sz val="11"/>
        <color rgb="FFFF0000"/>
        <rFont val="ＭＳ 明朝"/>
        <family val="1"/>
        <charset val="128"/>
      </rPr>
      <t>色つきのセルは色をとる</t>
    </r>
    <r>
      <rPr>
        <b/>
        <sz val="11"/>
        <rFont val="ＭＳ 明朝"/>
        <family val="1"/>
        <charset val="128"/>
      </rPr>
      <t>こと。</t>
    </r>
    <rPh sb="1" eb="3">
      <t>チュウイ</t>
    </rPh>
    <rPh sb="3" eb="5">
      <t>ジコウ</t>
    </rPh>
    <phoneticPr fontId="3"/>
  </si>
  <si>
    <t>線を使用してスケジュールを作成してくだい。</t>
    <rPh sb="0" eb="1">
      <t>セン</t>
    </rPh>
    <rPh sb="2" eb="4">
      <t>シヨウ</t>
    </rPh>
    <rPh sb="13" eb="15">
      <t>サクセイ</t>
    </rPh>
    <phoneticPr fontId="3"/>
  </si>
  <si>
    <t>←</t>
  </si>
  <si>
    <t>←</t>
    <phoneticPr fontId="3"/>
  </si>
  <si>
    <t>←設備区分に、蓄電池がある場合は、
　　（（蓄電池設備費+蓄電池工事費）÷補助対象経費の合計））×100
　　で計算してください。（各所要資金計画ごとに計算してください）</t>
    <rPh sb="1" eb="3">
      <t>セツビ</t>
    </rPh>
    <rPh sb="3" eb="5">
      <t>クブン</t>
    </rPh>
    <rPh sb="7" eb="10">
      <t>チクデンチ</t>
    </rPh>
    <rPh sb="13" eb="15">
      <t>バアイ</t>
    </rPh>
    <rPh sb="23" eb="26">
      <t>チクデンチ</t>
    </rPh>
    <rPh sb="26" eb="28">
      <t>セツビ</t>
    </rPh>
    <rPh sb="28" eb="29">
      <t>ヒ</t>
    </rPh>
    <rPh sb="30" eb="33">
      <t>チクデンチ</t>
    </rPh>
    <rPh sb="33" eb="35">
      <t>コウジ</t>
    </rPh>
    <rPh sb="35" eb="36">
      <t>ヒ</t>
    </rPh>
    <rPh sb="38" eb="40">
      <t>ホジョ</t>
    </rPh>
    <rPh sb="40" eb="42">
      <t>タイショウ</t>
    </rPh>
    <rPh sb="42" eb="44">
      <t>ケイヒ</t>
    </rPh>
    <rPh sb="45" eb="47">
      <t>ゴウケイ</t>
    </rPh>
    <rPh sb="59" eb="61">
      <t>ケイサン</t>
    </rPh>
    <rPh sb="69" eb="70">
      <t>カク</t>
    </rPh>
    <rPh sb="70" eb="72">
      <t>ショヨウ</t>
    </rPh>
    <rPh sb="72" eb="74">
      <t>シキン</t>
    </rPh>
    <rPh sb="74" eb="76">
      <t>ケイカク</t>
    </rPh>
    <rPh sb="79" eb="81">
      <t>ケイサン</t>
    </rPh>
    <phoneticPr fontId="3"/>
  </si>
  <si>
    <t>←プリントアウト後、捺印を忘れずに！</t>
    <rPh sb="8" eb="9">
      <t>ゴ</t>
    </rPh>
    <rPh sb="10" eb="12">
      <t>ナツイン</t>
    </rPh>
    <rPh sb="13" eb="14">
      <t>ワス</t>
    </rPh>
    <phoneticPr fontId="3"/>
  </si>
  <si>
    <r>
      <t>←ここに記名、</t>
    </r>
    <r>
      <rPr>
        <b/>
        <sz val="11"/>
        <color rgb="FFFF0000"/>
        <rFont val="ＭＳ 明朝"/>
        <family val="1"/>
        <charset val="128"/>
      </rPr>
      <t>捺印する方は建物登記簿に記載のある建物所有者</t>
    </r>
    <r>
      <rPr>
        <b/>
        <sz val="11"/>
        <rFont val="ＭＳ 明朝"/>
        <family val="1"/>
        <charset val="128"/>
      </rPr>
      <t>。
　 間違えないように注意すること！！</t>
    </r>
    <rPh sb="4" eb="6">
      <t>キメイ</t>
    </rPh>
    <rPh sb="7" eb="9">
      <t>ナツイン</t>
    </rPh>
    <rPh sb="11" eb="12">
      <t>カタ</t>
    </rPh>
    <rPh sb="13" eb="15">
      <t>タテモノ</t>
    </rPh>
    <rPh sb="15" eb="18">
      <t>トウキボ</t>
    </rPh>
    <rPh sb="19" eb="21">
      <t>キサイ</t>
    </rPh>
    <rPh sb="24" eb="26">
      <t>タテモノ</t>
    </rPh>
    <rPh sb="26" eb="29">
      <t>ショユウシャ</t>
    </rPh>
    <rPh sb="33" eb="35">
      <t>マチガ</t>
    </rPh>
    <rPh sb="41" eb="43">
      <t>チュウイ</t>
    </rPh>
    <phoneticPr fontId="3"/>
  </si>
  <si>
    <t>←最後のシート「建物全体のエネルギー消費量　実績値」はじめにを入力してください</t>
    <rPh sb="1" eb="3">
      <t>サイゴ</t>
    </rPh>
    <rPh sb="31" eb="33">
      <t>ニュウリョク</t>
    </rPh>
    <phoneticPr fontId="3"/>
  </si>
  <si>
    <t>　・ステージ Ｉ ・・・・・・・（ＢＥＭＳ単独導入）</t>
    <rPh sb="21" eb="23">
      <t>タンドク</t>
    </rPh>
    <rPh sb="23" eb="25">
      <t>ドウニュウ</t>
    </rPh>
    <phoneticPr fontId="3"/>
  </si>
  <si>
    <r>
      <t>削減率（％）
（</t>
    </r>
    <r>
      <rPr>
        <sz val="8"/>
        <rFont val="ＭＳ Ｐ明朝"/>
        <family val="1"/>
        <charset val="128"/>
      </rPr>
      <t>削減量/</t>
    </r>
    <r>
      <rPr>
        <sz val="10"/>
        <rFont val="ＭＳ Ｐ明朝"/>
        <family val="1"/>
        <charset val="128"/>
      </rPr>
      <t>ａ</t>
    </r>
    <r>
      <rPr>
        <sz val="8"/>
        <rFont val="ＭＳ Ｐ明朝"/>
        <family val="1"/>
        <charset val="128"/>
      </rPr>
      <t>）</t>
    </r>
    <rPh sb="0" eb="2">
      <t>サクゲン</t>
    </rPh>
    <rPh sb="2" eb="3">
      <t>リツ</t>
    </rPh>
    <rPh sb="8" eb="10">
      <t>サクゲン</t>
    </rPh>
    <rPh sb="10" eb="11">
      <t>リョウ</t>
    </rPh>
    <phoneticPr fontId="3"/>
  </si>
  <si>
    <t>省エネルギー量算出後の設備用途区分毎のエネルギー消費量　（3-（1）・（2）設備用途区分毎に編入）</t>
    <rPh sb="0" eb="1">
      <t>ショウ</t>
    </rPh>
    <rPh sb="6" eb="7">
      <t>リョウ</t>
    </rPh>
    <rPh sb="7" eb="9">
      <t>サンシュツ</t>
    </rPh>
    <rPh sb="9" eb="10">
      <t>ゴ</t>
    </rPh>
    <rPh sb="38" eb="40">
      <t>セツビ</t>
    </rPh>
    <rPh sb="40" eb="42">
      <t>ヨウト</t>
    </rPh>
    <rPh sb="42" eb="44">
      <t>クブン</t>
    </rPh>
    <rPh sb="44" eb="45">
      <t>ゴト</t>
    </rPh>
    <rPh sb="46" eb="48">
      <t>ヘンニュウ</t>
    </rPh>
    <phoneticPr fontId="3"/>
  </si>
  <si>
    <t>導入前エネルギー消費量
（MJ/年）（Ａ）</t>
    <rPh sb="0" eb="2">
      <t>ドウニュウ</t>
    </rPh>
    <rPh sb="2" eb="3">
      <t>マエ</t>
    </rPh>
    <phoneticPr fontId="3"/>
  </si>
  <si>
    <t>ＢＥＭＳ等を用いた運転管理及びシステム制御技術による省エネ効果</t>
    <rPh sb="4" eb="5">
      <t>トウ</t>
    </rPh>
    <rPh sb="6" eb="7">
      <t>モチ</t>
    </rPh>
    <rPh sb="9" eb="11">
      <t>ウンテン</t>
    </rPh>
    <rPh sb="11" eb="13">
      <t>カンリ</t>
    </rPh>
    <rPh sb="13" eb="14">
      <t>オヨ</t>
    </rPh>
    <rPh sb="19" eb="21">
      <t>セイギョ</t>
    </rPh>
    <rPh sb="21" eb="23">
      <t>ギジュツ</t>
    </rPh>
    <rPh sb="26" eb="27">
      <t>ショウ</t>
    </rPh>
    <rPh sb="29" eb="31">
      <t>コウカ</t>
    </rPh>
    <phoneticPr fontId="3"/>
  </si>
  <si>
    <t>（ｅ） ＢＥＭＳ効果後の年間エネルギー消費量（ｂ×ｄ）</t>
    <rPh sb="8" eb="10">
      <t>コウカ</t>
    </rPh>
    <rPh sb="10" eb="11">
      <t>ゴ</t>
    </rPh>
    <rPh sb="21" eb="22">
      <t>リョウ</t>
    </rPh>
    <phoneticPr fontId="3"/>
  </si>
  <si>
    <t>（ｆ） ＢＥＭＳ効果の削減量　（ｂ　-　ｅ）</t>
    <rPh sb="8" eb="10">
      <t>コウカ</t>
    </rPh>
    <rPh sb="11" eb="13">
      <t>サクゲン</t>
    </rPh>
    <rPh sb="13" eb="14">
      <t>リョウ</t>
    </rPh>
    <phoneticPr fontId="3"/>
  </si>
  <si>
    <r>
      <rPr>
        <sz val="6"/>
        <rFont val="ＭＳ Ｐ明朝"/>
        <family val="1"/>
        <charset val="128"/>
      </rPr>
      <t>導入後エネルギー消費量
（MJ/年）　（Ｂ）</t>
    </r>
    <r>
      <rPr>
        <sz val="8"/>
        <rFont val="ＭＳ Ｐ明朝"/>
        <family val="1"/>
        <charset val="128"/>
      </rPr>
      <t xml:space="preserve">
</t>
    </r>
    <r>
      <rPr>
        <sz val="6"/>
        <rFont val="ＭＳ Ｐ明朝"/>
        <family val="1"/>
        <charset val="128"/>
      </rPr>
      <t>（Ａ　-　削減量）</t>
    </r>
    <rPh sb="0" eb="2">
      <t>ドウニュウ</t>
    </rPh>
    <rPh sb="2" eb="3">
      <t>ゴ</t>
    </rPh>
    <rPh sb="28" eb="30">
      <t>サクゲン</t>
    </rPh>
    <rPh sb="30" eb="31">
      <t>リョウ</t>
    </rPh>
    <phoneticPr fontId="3"/>
  </si>
  <si>
    <t>導入後エネルギー消費量
（MJ/年）　（Ｂ）
（Ａ-削減量）</t>
    <rPh sb="0" eb="2">
      <t>ドウニュウ</t>
    </rPh>
    <rPh sb="2" eb="3">
      <t>ゴ</t>
    </rPh>
    <rPh sb="26" eb="28">
      <t>サクゲン</t>
    </rPh>
    <rPh sb="28" eb="29">
      <t>リョウ</t>
    </rPh>
    <phoneticPr fontId="3"/>
  </si>
  <si>
    <r>
      <t xml:space="preserve">削減率（％）
</t>
    </r>
    <r>
      <rPr>
        <sz val="8"/>
        <rFont val="ＭＳ Ｐ明朝"/>
        <family val="1"/>
        <charset val="128"/>
      </rPr>
      <t>（削減量/</t>
    </r>
    <r>
      <rPr>
        <sz val="10"/>
        <rFont val="ＭＳ Ｐ明朝"/>
        <family val="1"/>
        <charset val="128"/>
      </rPr>
      <t>ａ</t>
    </r>
    <r>
      <rPr>
        <sz val="8"/>
        <rFont val="ＭＳ Ｐ明朝"/>
        <family val="1"/>
        <charset val="128"/>
      </rPr>
      <t>）</t>
    </r>
    <rPh sb="0" eb="2">
      <t>サクゲン</t>
    </rPh>
    <rPh sb="2" eb="3">
      <t>リツ</t>
    </rPh>
    <rPh sb="8" eb="10">
      <t>サクゲン</t>
    </rPh>
    <rPh sb="10" eb="11">
      <t>リョウ</t>
    </rPh>
    <phoneticPr fontId="3"/>
  </si>
  <si>
    <r>
      <t xml:space="preserve">               　       　　　　　　　　　 </t>
    </r>
    <r>
      <rPr>
        <sz val="8"/>
        <rFont val="ＭＳ Ｐ明朝"/>
        <family val="1"/>
        <charset val="128"/>
      </rPr>
      <t>（ｂ）システム導入後年間
  　　　　　　　　　　　              　　　　　　　　　　        　　　エネルギー消費量（Ｂ）  
 ＢＥＭＳ効果実施項目と削減率　　</t>
    </r>
    <r>
      <rPr>
        <sz val="11"/>
        <rFont val="ＭＳ Ｐ明朝"/>
        <family val="1"/>
        <charset val="128"/>
      </rPr>
      <t xml:space="preserve">
</t>
    </r>
    <rPh sb="113" eb="115">
      <t>コウカ</t>
    </rPh>
    <rPh sb="115" eb="117">
      <t>ジッシ</t>
    </rPh>
    <rPh sb="117" eb="119">
      <t>コウモク</t>
    </rPh>
    <rPh sb="120" eb="122">
      <t>サクゲン</t>
    </rPh>
    <rPh sb="122" eb="123">
      <t>リツ</t>
    </rPh>
    <phoneticPr fontId="3"/>
  </si>
  <si>
    <t>省エネルギー量算出後の設備用途区分毎のエネルギー消費量（3-（1）設備用途区分毎に編入）</t>
    <rPh sb="0" eb="1">
      <t>ショウ</t>
    </rPh>
    <rPh sb="6" eb="7">
      <t>リョウ</t>
    </rPh>
    <rPh sb="7" eb="9">
      <t>サンシュツ</t>
    </rPh>
    <rPh sb="9" eb="10">
      <t>ゴ</t>
    </rPh>
    <phoneticPr fontId="3"/>
  </si>
  <si>
    <t>導入後エネルギー消費量（MJ/年）　（Ｂ）
（Ａ　-　削減量）</t>
    <rPh sb="0" eb="2">
      <t>ドウニュウ</t>
    </rPh>
    <rPh sb="2" eb="3">
      <t>ゴ</t>
    </rPh>
    <rPh sb="27" eb="29">
      <t>サクゲン</t>
    </rPh>
    <rPh sb="29" eb="30">
      <t>リョウ</t>
    </rPh>
    <phoneticPr fontId="3"/>
  </si>
  <si>
    <t>←1.2.3の合計値は、1．省エネルギー計算書の消費エネルギー削減量合計値と同じ。(単位に注意）</t>
    <rPh sb="7" eb="10">
      <t>ゴウケイチ</t>
    </rPh>
    <rPh sb="20" eb="22">
      <t>ケイサン</t>
    </rPh>
    <rPh sb="22" eb="23">
      <t>カ</t>
    </rPh>
    <rPh sb="38" eb="39">
      <t>オナ</t>
    </rPh>
    <rPh sb="42" eb="44">
      <t>タンイ</t>
    </rPh>
    <rPh sb="45" eb="47">
      <t>チュウイ</t>
    </rPh>
    <phoneticPr fontId="3"/>
  </si>
  <si>
    <t>←新規追加分の創エネルギー（コージェネの発電量は含まない）</t>
    <rPh sb="1" eb="3">
      <t>シンキ</t>
    </rPh>
    <rPh sb="3" eb="5">
      <t>ツイカ</t>
    </rPh>
    <rPh sb="5" eb="6">
      <t>ブン</t>
    </rPh>
    <rPh sb="7" eb="8">
      <t>ソウ</t>
    </rPh>
    <rPh sb="20" eb="22">
      <t>ハツデン</t>
    </rPh>
    <rPh sb="22" eb="23">
      <t>リョウ</t>
    </rPh>
    <rPh sb="24" eb="25">
      <t>フク</t>
    </rPh>
    <phoneticPr fontId="3"/>
  </si>
  <si>
    <t>計算用シート</t>
    <rPh sb="0" eb="2">
      <t>ケイサン</t>
    </rPh>
    <rPh sb="2" eb="3">
      <t>ヨウ</t>
    </rPh>
    <phoneticPr fontId="3"/>
  </si>
  <si>
    <t>←削減率（％）については、小数点第一位まで。小数点第二位は切り捨て処理してください。</t>
    <rPh sb="1" eb="3">
      <t>サクゲン</t>
    </rPh>
    <rPh sb="3" eb="4">
      <t>リツ</t>
    </rPh>
    <rPh sb="13" eb="16">
      <t>ショウスウテン</t>
    </rPh>
    <rPh sb="16" eb="17">
      <t>ダイ</t>
    </rPh>
    <rPh sb="17" eb="19">
      <t>イチイ</t>
    </rPh>
    <rPh sb="22" eb="24">
      <t>ショウスウ</t>
    </rPh>
    <phoneticPr fontId="3"/>
  </si>
  <si>
    <t>削減率（％）については、小数点第一位まで、小数点第二位は切り捨て処理してください。</t>
    <rPh sb="0" eb="2">
      <t>サクゲン</t>
    </rPh>
    <rPh sb="2" eb="3">
      <t>リツ</t>
    </rPh>
    <rPh sb="12" eb="15">
      <t>ショウスウテン</t>
    </rPh>
    <rPh sb="15" eb="16">
      <t>ダイ</t>
    </rPh>
    <rPh sb="16" eb="18">
      <t>イチイ</t>
    </rPh>
    <rPh sb="21" eb="23">
      <t>ショウスウ</t>
    </rPh>
    <phoneticPr fontId="3"/>
  </si>
  <si>
    <r>
      <t>・印刷範囲を設定済み。
・</t>
    </r>
    <r>
      <rPr>
        <b/>
        <sz val="11"/>
        <color rgb="FFFF0000"/>
        <rFont val="ＭＳ 明朝"/>
        <family val="1"/>
        <charset val="128"/>
      </rPr>
      <t>色が付いている項目が入力必要な個所</t>
    </r>
    <r>
      <rPr>
        <b/>
        <sz val="11"/>
        <rFont val="ＭＳ 明朝"/>
        <family val="1"/>
        <charset val="128"/>
      </rPr>
      <t xml:space="preserve">
　（色なしは自動反映箇所であるが、内容は十分に確認すること）
・出力（印刷）する際は、</t>
    </r>
    <r>
      <rPr>
        <b/>
        <sz val="11"/>
        <color rgb="FFFF0000"/>
        <rFont val="ＭＳ 明朝"/>
        <family val="1"/>
        <charset val="128"/>
      </rPr>
      <t>全ての文字を黒とし、色つきのセルは色をとる</t>
    </r>
    <r>
      <rPr>
        <b/>
        <sz val="11"/>
        <rFont val="ＭＳ 明朝"/>
        <family val="1"/>
        <charset val="128"/>
      </rPr>
      <t>こと。</t>
    </r>
    <rPh sb="84" eb="85">
      <t>イロ</t>
    </rPh>
    <phoneticPr fontId="3"/>
  </si>
  <si>
    <r>
      <t>・印刷範囲を設定済み。
・</t>
    </r>
    <r>
      <rPr>
        <b/>
        <sz val="11"/>
        <color rgb="FFFF0000"/>
        <rFont val="ＭＳ Ｐ明朝"/>
        <family val="1"/>
        <charset val="128"/>
      </rPr>
      <t>色が付いている項目が入力必要な個所</t>
    </r>
    <r>
      <rPr>
        <b/>
        <sz val="11"/>
        <rFont val="ＭＳ Ｐ明朝"/>
        <family val="1"/>
        <charset val="128"/>
      </rPr>
      <t xml:space="preserve">
　（色なしは自動反映箇所であるが、内容は十分に確認すること）
・出力（印刷）する際は、</t>
    </r>
    <r>
      <rPr>
        <b/>
        <sz val="11"/>
        <color rgb="FFFF0000"/>
        <rFont val="ＭＳ Ｐ明朝"/>
        <family val="1"/>
        <charset val="128"/>
      </rPr>
      <t>全ての文字を黒とし</t>
    </r>
    <r>
      <rPr>
        <b/>
        <sz val="11"/>
        <rFont val="ＭＳ Ｐ明朝"/>
        <family val="1"/>
        <charset val="128"/>
      </rPr>
      <t>、</t>
    </r>
    <r>
      <rPr>
        <b/>
        <sz val="11"/>
        <color rgb="FFFF0000"/>
        <rFont val="ＭＳ Ｐ明朝"/>
        <family val="1"/>
        <charset val="128"/>
      </rPr>
      <t>色つきのセルは色をとる</t>
    </r>
    <r>
      <rPr>
        <b/>
        <sz val="11"/>
        <rFont val="ＭＳ Ｐ明朝"/>
        <family val="1"/>
        <charset val="128"/>
      </rPr>
      <t>こと。</t>
    </r>
    <phoneticPr fontId="3"/>
  </si>
  <si>
    <t>事務所</t>
    <rPh sb="0" eb="2">
      <t>ジム</t>
    </rPh>
    <rPh sb="2" eb="3">
      <t>ショ</t>
    </rPh>
    <phoneticPr fontId="2"/>
  </si>
  <si>
    <t>電算</t>
    <rPh sb="0" eb="2">
      <t>デンサン</t>
    </rPh>
    <phoneticPr fontId="2"/>
  </si>
  <si>
    <t>官公庁</t>
    <rPh sb="0" eb="3">
      <t>カンコウチョウ</t>
    </rPh>
    <phoneticPr fontId="2"/>
  </si>
  <si>
    <t>複合施設</t>
    <rPh sb="0" eb="2">
      <t>フクゴウ</t>
    </rPh>
    <rPh sb="2" eb="4">
      <t>シセツ</t>
    </rPh>
    <phoneticPr fontId="2"/>
  </si>
  <si>
    <t>デパート</t>
  </si>
  <si>
    <t>スーパーマーケット</t>
  </si>
  <si>
    <t>その他物販</t>
    <rPh sb="2" eb="3">
      <t>タ</t>
    </rPh>
    <rPh sb="3" eb="5">
      <t>ブッパン</t>
    </rPh>
    <phoneticPr fontId="2"/>
  </si>
  <si>
    <t>コンビニ</t>
  </si>
  <si>
    <t>家電量販店</t>
    <rPh sb="0" eb="2">
      <t>カデン</t>
    </rPh>
    <rPh sb="2" eb="5">
      <t>リョウハンテン</t>
    </rPh>
    <phoneticPr fontId="2"/>
  </si>
  <si>
    <t>郊外型大型店舗</t>
    <rPh sb="0" eb="3">
      <t>コウガイガタ</t>
    </rPh>
    <rPh sb="3" eb="5">
      <t>オオガタ</t>
    </rPh>
    <rPh sb="5" eb="7">
      <t>テンポ</t>
    </rPh>
    <phoneticPr fontId="2"/>
  </si>
  <si>
    <t>パチンコ店</t>
    <rPh sb="4" eb="5">
      <t>テン</t>
    </rPh>
    <phoneticPr fontId="2"/>
  </si>
  <si>
    <t>飲食店</t>
    <rPh sb="0" eb="2">
      <t>インショク</t>
    </rPh>
    <rPh sb="2" eb="3">
      <t>テン</t>
    </rPh>
    <phoneticPr fontId="2"/>
  </si>
  <si>
    <t>ホテル、旅館</t>
    <rPh sb="4" eb="6">
      <t>リョカン</t>
    </rPh>
    <phoneticPr fontId="2"/>
  </si>
  <si>
    <t>病院</t>
    <rPh sb="0" eb="2">
      <t>ビョウイン</t>
    </rPh>
    <phoneticPr fontId="2"/>
  </si>
  <si>
    <t>福祉施設</t>
    <rPh sb="0" eb="2">
      <t>フクシ</t>
    </rPh>
    <rPh sb="2" eb="4">
      <t>シセツ</t>
    </rPh>
    <phoneticPr fontId="2"/>
  </si>
  <si>
    <t>幼稚園、保育園</t>
    <rPh sb="0" eb="3">
      <t>ヨウチエン</t>
    </rPh>
    <rPh sb="4" eb="7">
      <t>ホイクエン</t>
    </rPh>
    <phoneticPr fontId="2"/>
  </si>
  <si>
    <t>小・中学校</t>
    <rPh sb="0" eb="1">
      <t>ショウ</t>
    </rPh>
    <rPh sb="2" eb="5">
      <t>チュウガッコウ</t>
    </rPh>
    <phoneticPr fontId="2"/>
  </si>
  <si>
    <t>高校</t>
    <rPh sb="0" eb="2">
      <t>コウコウ</t>
    </rPh>
    <phoneticPr fontId="2"/>
  </si>
  <si>
    <t>大学、専門学校</t>
    <rPh sb="0" eb="2">
      <t>ダイガク</t>
    </rPh>
    <rPh sb="3" eb="5">
      <t>センモン</t>
    </rPh>
    <rPh sb="5" eb="7">
      <t>ガッコウ</t>
    </rPh>
    <phoneticPr fontId="2"/>
  </si>
  <si>
    <t>研究施設</t>
    <rPh sb="0" eb="2">
      <t>ケンキュウ</t>
    </rPh>
    <rPh sb="2" eb="4">
      <t>シセツ</t>
    </rPh>
    <phoneticPr fontId="2"/>
  </si>
  <si>
    <t>劇場、ホール</t>
    <rPh sb="0" eb="2">
      <t>ゲキジョウ</t>
    </rPh>
    <phoneticPr fontId="2"/>
  </si>
  <si>
    <t>展示施設</t>
    <rPh sb="0" eb="2">
      <t>テンジ</t>
    </rPh>
    <rPh sb="2" eb="4">
      <t>シセツ</t>
    </rPh>
    <phoneticPr fontId="2"/>
  </si>
  <si>
    <t>スポーツ施設</t>
    <rPh sb="4" eb="6">
      <t>シセツ</t>
    </rPh>
    <phoneticPr fontId="2"/>
  </si>
  <si>
    <t>温浴施設</t>
    <rPh sb="0" eb="2">
      <t>オンヨク</t>
    </rPh>
    <rPh sb="2" eb="4">
      <t>シセツ</t>
    </rPh>
    <phoneticPr fontId="2"/>
  </si>
  <si>
    <t>集合住宅</t>
    <rPh sb="0" eb="2">
      <t>シュウゴウ</t>
    </rPh>
    <rPh sb="2" eb="4">
      <t>ジュウタク</t>
    </rPh>
    <phoneticPr fontId="2"/>
  </si>
  <si>
    <t>その他</t>
    <rPh sb="2" eb="3">
      <t>タ</t>
    </rPh>
    <phoneticPr fontId="2"/>
  </si>
  <si>
    <t>集計表を作成の上、過去３年間の平均を求める　
（創エネルギー量（自己消費分）を含む）</t>
    <rPh sb="0" eb="2">
      <t>シュウケイ</t>
    </rPh>
    <rPh sb="2" eb="3">
      <t>ヒョウ</t>
    </rPh>
    <rPh sb="4" eb="6">
      <t>サクセイ</t>
    </rPh>
    <rPh sb="7" eb="8">
      <t>ウエ</t>
    </rPh>
    <rPh sb="9" eb="11">
      <t>カコ</t>
    </rPh>
    <rPh sb="12" eb="14">
      <t>ネンカン</t>
    </rPh>
    <rPh sb="15" eb="17">
      <t>ヘイキン</t>
    </rPh>
    <rPh sb="18" eb="19">
      <t>モト</t>
    </rPh>
    <rPh sb="24" eb="25">
      <t>キズ</t>
    </rPh>
    <rPh sb="30" eb="31">
      <t>リョウ</t>
    </rPh>
    <rPh sb="32" eb="34">
      <t>ジコ</t>
    </rPh>
    <rPh sb="34" eb="36">
      <t>ショウヒ</t>
    </rPh>
    <rPh sb="36" eb="37">
      <t>ブン</t>
    </rPh>
    <rPh sb="39" eb="40">
      <t>フク</t>
    </rPh>
    <phoneticPr fontId="3"/>
  </si>
  <si>
    <t>３．省エネルギー量の算出　（ＢＥＭＳ単独導入（補助対象外設備を含む））　</t>
    <rPh sb="23" eb="25">
      <t>ホジョ</t>
    </rPh>
    <rPh sb="25" eb="27">
      <t>タイショウ</t>
    </rPh>
    <rPh sb="27" eb="28">
      <t>ガイ</t>
    </rPh>
    <rPh sb="28" eb="30">
      <t>セツビ</t>
    </rPh>
    <rPh sb="31" eb="32">
      <t>フク</t>
    </rPh>
    <phoneticPr fontId="3"/>
  </si>
  <si>
    <t>(1)ＢＥＭＳ単独導入時における補助対象設備</t>
    <rPh sb="11" eb="12">
      <t>ジ</t>
    </rPh>
    <phoneticPr fontId="3"/>
  </si>
  <si>
    <t>(2)ＢＥＭＳ単独導入時における補助対象外設備</t>
    <rPh sb="11" eb="12">
      <t>ジ</t>
    </rPh>
    <rPh sb="20" eb="21">
      <t>ガイ</t>
    </rPh>
    <phoneticPr fontId="3"/>
  </si>
  <si>
    <t>４．省エネルギー量計算のまとめ　（ＢＥＭＳ単独導入）</t>
    <rPh sb="2" eb="3">
      <t>ショウ</t>
    </rPh>
    <rPh sb="8" eb="9">
      <t>リョウ</t>
    </rPh>
    <rPh sb="9" eb="11">
      <t>ケイサン</t>
    </rPh>
    <phoneticPr fontId="3"/>
  </si>
  <si>
    <t>◎ＢＥＭＳ単独導入　削減率（補助対象設備及びＢＥＭＳ効果）</t>
    <rPh sb="10" eb="12">
      <t>サクゲン</t>
    </rPh>
    <rPh sb="12" eb="13">
      <t>リツ</t>
    </rPh>
    <rPh sb="14" eb="16">
      <t>ホジョ</t>
    </rPh>
    <rPh sb="16" eb="18">
      <t>タイショウ</t>
    </rPh>
    <rPh sb="18" eb="20">
      <t>セツビ</t>
    </rPh>
    <rPh sb="20" eb="21">
      <t>オヨ</t>
    </rPh>
    <rPh sb="26" eb="28">
      <t>コウカ</t>
    </rPh>
    <phoneticPr fontId="3"/>
  </si>
  <si>
    <t>※赤文字になっている提出書類は全ての申請者の方が提出が必要な書類です。</t>
    <rPh sb="1" eb="2">
      <t>アカ</t>
    </rPh>
    <rPh sb="2" eb="4">
      <t>モジ</t>
    </rPh>
    <rPh sb="10" eb="12">
      <t>テイシュツ</t>
    </rPh>
    <rPh sb="12" eb="14">
      <t>ショルイ</t>
    </rPh>
    <rPh sb="15" eb="16">
      <t>スベ</t>
    </rPh>
    <rPh sb="18" eb="21">
      <t>シンセイシャ</t>
    </rPh>
    <rPh sb="22" eb="23">
      <t>カタ</t>
    </rPh>
    <rPh sb="24" eb="26">
      <t>テイシュツ</t>
    </rPh>
    <rPh sb="27" eb="29">
      <t>ヒツヨウ</t>
    </rPh>
    <rPh sb="30" eb="32">
      <t>ショルイ</t>
    </rPh>
    <phoneticPr fontId="3"/>
  </si>
  <si>
    <t>作成したデータ（本様式）を収録し、補助事業者名を記載したラベルを貼り添付しているか？</t>
    <rPh sb="0" eb="2">
      <t>サクセイ</t>
    </rPh>
    <rPh sb="8" eb="9">
      <t>ホン</t>
    </rPh>
    <rPh sb="9" eb="11">
      <t>ヨウシキ</t>
    </rPh>
    <rPh sb="13" eb="15">
      <t>シュウロク</t>
    </rPh>
    <rPh sb="17" eb="19">
      <t>ホジョ</t>
    </rPh>
    <rPh sb="19" eb="22">
      <t>ジギョウシャ</t>
    </rPh>
    <rPh sb="22" eb="23">
      <t>メイ</t>
    </rPh>
    <rPh sb="24" eb="26">
      <t>キサイ</t>
    </rPh>
    <rPh sb="32" eb="33">
      <t>ハ</t>
    </rPh>
    <rPh sb="34" eb="36">
      <t>テンプ</t>
    </rPh>
    <phoneticPr fontId="3"/>
  </si>
  <si>
    <t>ＣＤ-ＲＯＭ</t>
    <phoneticPr fontId="3"/>
  </si>
  <si>
    <t>㉓ＣＤ-               ＲＯＭ</t>
    <phoneticPr fontId="3"/>
  </si>
  <si>
    <t>該当</t>
    <rPh sb="0" eb="2">
      <t>ガイトウ</t>
    </rPh>
    <phoneticPr fontId="3"/>
  </si>
  <si>
    <t>その他、事業の説明に必要な補足説明資料を添付しているか？</t>
    <rPh sb="2" eb="3">
      <t>タ</t>
    </rPh>
    <rPh sb="20" eb="22">
      <t>テンプ</t>
    </rPh>
    <phoneticPr fontId="3"/>
  </si>
  <si>
    <t>㉒その他</t>
    <rPh sb="3" eb="4">
      <t>タ</t>
    </rPh>
    <phoneticPr fontId="3"/>
  </si>
  <si>
    <t>平面図（機器配置図が入ったもの）を添付しているか？</t>
    <rPh sb="0" eb="3">
      <t>ヘイメンズ</t>
    </rPh>
    <rPh sb="4" eb="6">
      <t>キキ</t>
    </rPh>
    <rPh sb="6" eb="9">
      <t>ハイチズ</t>
    </rPh>
    <rPh sb="10" eb="11">
      <t>ハイ</t>
    </rPh>
    <rPh sb="17" eb="19">
      <t>テンプ</t>
    </rPh>
    <phoneticPr fontId="3"/>
  </si>
  <si>
    <t>（２１）平面図</t>
    <rPh sb="4" eb="7">
      <t>ヘイメンズ</t>
    </rPh>
    <phoneticPr fontId="3"/>
  </si>
  <si>
    <t>系統図を添付しているか？</t>
    <rPh sb="4" eb="6">
      <t>テンプ</t>
    </rPh>
    <phoneticPr fontId="3"/>
  </si>
  <si>
    <t>設備工事ごとに編集　　　　　　　　　　　　　　　　　（カラー印刷、補助対象は赤）</t>
    <rPh sb="33" eb="35">
      <t>ホジョ</t>
    </rPh>
    <rPh sb="35" eb="37">
      <t>タイショウ</t>
    </rPh>
    <rPh sb="38" eb="39">
      <t>アカ</t>
    </rPh>
    <phoneticPr fontId="3"/>
  </si>
  <si>
    <t>機器表を添付しているか？</t>
    <rPh sb="4" eb="6">
      <t>テンプ</t>
    </rPh>
    <phoneticPr fontId="3"/>
  </si>
  <si>
    <t>㉑設計図</t>
    <phoneticPr fontId="3"/>
  </si>
  <si>
    <t>階高とスケール（縮尺）が記入されたもの</t>
    <rPh sb="0" eb="1">
      <t>カイ</t>
    </rPh>
    <rPh sb="1" eb="2">
      <t>タカ</t>
    </rPh>
    <rPh sb="8" eb="10">
      <t>シュクシャク</t>
    </rPh>
    <rPh sb="12" eb="14">
      <t>キニュウ</t>
    </rPh>
    <phoneticPr fontId="3"/>
  </si>
  <si>
    <t>建物立面図を添付しているか？</t>
    <rPh sb="2" eb="4">
      <t>リツメン</t>
    </rPh>
    <phoneticPr fontId="3"/>
  </si>
  <si>
    <t>（１８）建物立面図</t>
    <phoneticPr fontId="3"/>
  </si>
  <si>
    <t>建物平面図を添付しているか？</t>
    <phoneticPr fontId="3"/>
  </si>
  <si>
    <t>（１７）建物平面図</t>
    <phoneticPr fontId="3"/>
  </si>
  <si>
    <t>敷地境界線を示したもの</t>
    <rPh sb="0" eb="2">
      <t>シキチ</t>
    </rPh>
    <rPh sb="2" eb="5">
      <t>キョウカイセン</t>
    </rPh>
    <rPh sb="6" eb="7">
      <t>シメ</t>
    </rPh>
    <phoneticPr fontId="3"/>
  </si>
  <si>
    <t>スケール（縮尺）、方位、面積等の表現付で添付しているか？</t>
    <rPh sb="5" eb="7">
      <t>シュクシャク</t>
    </rPh>
    <rPh sb="9" eb="11">
      <t>ホウイ</t>
    </rPh>
    <rPh sb="12" eb="14">
      <t>メンセキ</t>
    </rPh>
    <rPh sb="14" eb="15">
      <t>トウ</t>
    </rPh>
    <rPh sb="16" eb="18">
      <t>ヒョウゲン</t>
    </rPh>
    <rPh sb="18" eb="19">
      <t>ツキ</t>
    </rPh>
    <rPh sb="20" eb="22">
      <t>テンプ</t>
    </rPh>
    <phoneticPr fontId="3"/>
  </si>
  <si>
    <t>（１６）建物配置図</t>
    <phoneticPr fontId="3"/>
  </si>
  <si>
    <t>住所、最寄駅等からのアクセス情報等の表現付で添付しているか？</t>
    <rPh sb="0" eb="2">
      <t>ジュウショ</t>
    </rPh>
    <rPh sb="3" eb="5">
      <t>モヨリ</t>
    </rPh>
    <rPh sb="5" eb="6">
      <t>エキ</t>
    </rPh>
    <rPh sb="6" eb="7">
      <t>トウ</t>
    </rPh>
    <rPh sb="14" eb="16">
      <t>ジョウホウ</t>
    </rPh>
    <rPh sb="16" eb="17">
      <t>トウ</t>
    </rPh>
    <rPh sb="18" eb="20">
      <t>ヒョウゲン</t>
    </rPh>
    <rPh sb="20" eb="21">
      <t>ツキ</t>
    </rPh>
    <rPh sb="22" eb="24">
      <t>テンプ</t>
    </rPh>
    <phoneticPr fontId="3"/>
  </si>
  <si>
    <t>（１５）建物案内図</t>
    <phoneticPr fontId="3"/>
  </si>
  <si>
    <t>⑳建物図面</t>
    <phoneticPr fontId="3"/>
  </si>
  <si>
    <t>割賦料計算書を添付しているか？</t>
    <phoneticPr fontId="3"/>
  </si>
  <si>
    <t>（1４）割賦料計算書</t>
    <rPh sb="4" eb="6">
      <t>カップ</t>
    </rPh>
    <rPh sb="6" eb="7">
      <t>リョウ</t>
    </rPh>
    <rPh sb="7" eb="10">
      <t>ケイサンショ</t>
    </rPh>
    <phoneticPr fontId="3"/>
  </si>
  <si>
    <t>割賦利用での申請の場合</t>
    <phoneticPr fontId="3"/>
  </si>
  <si>
    <t>割賦契約書（案）を添付しているか？</t>
    <rPh sb="0" eb="2">
      <t>カップ</t>
    </rPh>
    <rPh sb="2" eb="5">
      <t>ケイヤクショ</t>
    </rPh>
    <rPh sb="6" eb="7">
      <t>アン</t>
    </rPh>
    <rPh sb="9" eb="11">
      <t>テンプ</t>
    </rPh>
    <phoneticPr fontId="3"/>
  </si>
  <si>
    <t>（1３）割賦契約書（案）</t>
    <rPh sb="4" eb="6">
      <t>カップ</t>
    </rPh>
    <rPh sb="6" eb="9">
      <t>ケイヤクショ</t>
    </rPh>
    <phoneticPr fontId="3"/>
  </si>
  <si>
    <t>⑲割賦</t>
    <phoneticPr fontId="3"/>
  </si>
  <si>
    <t>リース料計算書を添付しているか？</t>
    <phoneticPr fontId="3"/>
  </si>
  <si>
    <t>リース等利用での申請の場合</t>
    <phoneticPr fontId="3"/>
  </si>
  <si>
    <t>契約書の案文を添付しているか？</t>
    <rPh sb="0" eb="3">
      <t>ケイヤクショ</t>
    </rPh>
    <rPh sb="7" eb="9">
      <t>テンプ</t>
    </rPh>
    <phoneticPr fontId="3"/>
  </si>
  <si>
    <t>⑱リース</t>
    <phoneticPr fontId="3"/>
  </si>
  <si>
    <t>ＥＳＣＯ料計算書を添付しているか？</t>
    <rPh sb="4" eb="5">
      <t>リョウ</t>
    </rPh>
    <rPh sb="9" eb="11">
      <t>テンプ</t>
    </rPh>
    <phoneticPr fontId="3"/>
  </si>
  <si>
    <t>ＥＳＣＯ利用での申請の場合</t>
    <phoneticPr fontId="3"/>
  </si>
  <si>
    <t>⑰ＥＳＣＯ</t>
    <phoneticPr fontId="3"/>
  </si>
  <si>
    <t>区分所有の建物で管理者もしくは管理組合法人が申請者の場合､建物全員の委任状と規約､集会決議を添付しているか？</t>
    <phoneticPr fontId="3"/>
  </si>
  <si>
    <t>（６）建物所有者全員の委任状</t>
    <rPh sb="3" eb="5">
      <t>タテモノ</t>
    </rPh>
    <rPh sb="5" eb="8">
      <t>ショユウシャ</t>
    </rPh>
    <rPh sb="8" eb="10">
      <t>ゼンイン</t>
    </rPh>
    <rPh sb="11" eb="13">
      <t>イニン</t>
    </rPh>
    <rPh sb="13" eb="14">
      <t>ジョウ</t>
    </rPh>
    <phoneticPr fontId="3"/>
  </si>
  <si>
    <t>⑯区分　　　　所有に　　　　係る　　　　　書類</t>
    <phoneticPr fontId="3"/>
  </si>
  <si>
    <t>設備所有者と建物所有者が違う場合、建物所有者全員の設備設置承諾書が添付されているか？</t>
    <phoneticPr fontId="3"/>
  </si>
  <si>
    <t>⑮設備設置承諾書</t>
    <rPh sb="1" eb="3">
      <t>セツビ</t>
    </rPh>
    <rPh sb="3" eb="5">
      <t>セッチ</t>
    </rPh>
    <rPh sb="5" eb="8">
      <t>ショウダクショ</t>
    </rPh>
    <phoneticPr fontId="3"/>
  </si>
  <si>
    <t>既築の場合、発行から３か月以内の原本を添付しているか？</t>
    <rPh sb="0" eb="2">
      <t>キチク</t>
    </rPh>
    <rPh sb="3" eb="5">
      <t>バアイ</t>
    </rPh>
    <rPh sb="6" eb="8">
      <t>ハッコウ</t>
    </rPh>
    <rPh sb="12" eb="13">
      <t>ゲツ</t>
    </rPh>
    <rPh sb="13" eb="15">
      <t>イナイ</t>
    </rPh>
    <phoneticPr fontId="3"/>
  </si>
  <si>
    <t>（４）建物登記簿謄本</t>
    <phoneticPr fontId="3"/>
  </si>
  <si>
    <t>⑭建物登記簿</t>
    <rPh sb="1" eb="3">
      <t>タテモノ</t>
    </rPh>
    <rPh sb="3" eb="6">
      <t>トウキボ</t>
    </rPh>
    <phoneticPr fontId="3"/>
  </si>
  <si>
    <t>個人の場合、確定申告の写しを添付しているか？</t>
    <rPh sb="0" eb="2">
      <t>コジン</t>
    </rPh>
    <rPh sb="6" eb="8">
      <t>カクテイ</t>
    </rPh>
    <rPh sb="8" eb="10">
      <t>シンコク</t>
    </rPh>
    <rPh sb="11" eb="12">
      <t>ウツ</t>
    </rPh>
    <rPh sb="14" eb="16">
      <t>テンプ</t>
    </rPh>
    <phoneticPr fontId="3"/>
  </si>
  <si>
    <t>共同申請の場合は申請者全員分を添付しているか？</t>
    <rPh sb="8" eb="11">
      <t>シンセイシャ</t>
    </rPh>
    <rPh sb="13" eb="14">
      <t>ブン</t>
    </rPh>
    <rPh sb="15" eb="17">
      <t>テンプ</t>
    </rPh>
    <phoneticPr fontId="3"/>
  </si>
  <si>
    <t>直近の決算報告書（３年分）等を添付しているか？</t>
    <rPh sb="10" eb="12">
      <t>ネンブン</t>
    </rPh>
    <phoneticPr fontId="3"/>
  </si>
  <si>
    <t>（３）事業実績</t>
    <phoneticPr fontId="3"/>
  </si>
  <si>
    <t>⑬事業　　　実績</t>
    <rPh sb="1" eb="3">
      <t>ジギョウ</t>
    </rPh>
    <rPh sb="6" eb="8">
      <t>ジッセキ</t>
    </rPh>
    <phoneticPr fontId="3"/>
  </si>
  <si>
    <t>個人の場合、発行から３か月以内の印鑑証明（原本）を添付しているか？</t>
    <rPh sb="0" eb="2">
      <t>コジン</t>
    </rPh>
    <rPh sb="3" eb="5">
      <t>バアイ</t>
    </rPh>
    <rPh sb="21" eb="23">
      <t>ゲンポン</t>
    </rPh>
    <phoneticPr fontId="3"/>
  </si>
  <si>
    <t>　（商業登記簿謄本）</t>
    <rPh sb="2" eb="4">
      <t>ショウギョウ</t>
    </rPh>
    <rPh sb="4" eb="7">
      <t>トウキボ</t>
    </rPh>
    <rPh sb="7" eb="9">
      <t>トウホン</t>
    </rPh>
    <phoneticPr fontId="3"/>
  </si>
  <si>
    <t>発行から３か月以内の履歴事項全部証明書（原本）を添付しているか？</t>
    <rPh sb="0" eb="2">
      <t>ハッコウ</t>
    </rPh>
    <rPh sb="6" eb="7">
      <t>ゲツ</t>
    </rPh>
    <rPh sb="7" eb="9">
      <t>イナイ</t>
    </rPh>
    <rPh sb="10" eb="12">
      <t>リレキ</t>
    </rPh>
    <rPh sb="12" eb="14">
      <t>ジコウ</t>
    </rPh>
    <rPh sb="14" eb="16">
      <t>ゼンブ</t>
    </rPh>
    <rPh sb="16" eb="19">
      <t>ショウメイショ</t>
    </rPh>
    <phoneticPr fontId="3"/>
  </si>
  <si>
    <t>（２）事業者登記簿謄本</t>
    <rPh sb="3" eb="6">
      <t>ジギョウシャ</t>
    </rPh>
    <rPh sb="6" eb="9">
      <t>トウキボ</t>
    </rPh>
    <rPh sb="9" eb="11">
      <t>トウホン</t>
    </rPh>
    <phoneticPr fontId="3"/>
  </si>
  <si>
    <t>⑫事業者　　　登記簿</t>
    <rPh sb="1" eb="4">
      <t>ジギョウシャ</t>
    </rPh>
    <phoneticPr fontId="3"/>
  </si>
  <si>
    <t>会社概要書（会社案内等）を添付しているか？</t>
    <rPh sb="13" eb="15">
      <t>テンプ</t>
    </rPh>
    <phoneticPr fontId="3"/>
  </si>
  <si>
    <t>（１）会社概要書</t>
    <rPh sb="3" eb="5">
      <t>カイシャ</t>
    </rPh>
    <rPh sb="5" eb="7">
      <t>ガイヨウ</t>
    </rPh>
    <rPh sb="7" eb="8">
      <t>ショ</t>
    </rPh>
    <phoneticPr fontId="3"/>
  </si>
  <si>
    <t>⑪会社　　　　　案内</t>
    <rPh sb="1" eb="3">
      <t>カイシャ</t>
    </rPh>
    <rPh sb="8" eb="10">
      <t>アンナイ</t>
    </rPh>
    <phoneticPr fontId="3"/>
  </si>
  <si>
    <t>機器、工事等の採用システム毎に記載した参考見積書を添付しているか？</t>
    <rPh sb="7" eb="9">
      <t>サイヨウ</t>
    </rPh>
    <rPh sb="13" eb="14">
      <t>ゴト</t>
    </rPh>
    <rPh sb="15" eb="17">
      <t>キサイ</t>
    </rPh>
    <phoneticPr fontId="3"/>
  </si>
  <si>
    <t>参考見積書</t>
  </si>
  <si>
    <t>Ａ４カラー印刷</t>
    <rPh sb="5" eb="7">
      <t>インサツ</t>
    </rPh>
    <phoneticPr fontId="3"/>
  </si>
  <si>
    <t>採用システム毎に記載した概略予算書を添付しているか？</t>
    <rPh sb="0" eb="2">
      <t>サイヨウ</t>
    </rPh>
    <rPh sb="6" eb="7">
      <t>ゴト</t>
    </rPh>
    <rPh sb="8" eb="10">
      <t>キサイ</t>
    </rPh>
    <rPh sb="12" eb="14">
      <t>ガイリャク</t>
    </rPh>
    <phoneticPr fontId="3"/>
  </si>
  <si>
    <t>工事概略予算書</t>
    <rPh sb="2" eb="4">
      <t>ガイリャク</t>
    </rPh>
    <phoneticPr fontId="3"/>
  </si>
  <si>
    <t>⑩予算書</t>
    <rPh sb="1" eb="4">
      <t>ヨサンショ</t>
    </rPh>
    <phoneticPr fontId="3"/>
  </si>
  <si>
    <t>建物全体エネルギー実績のファイリング不要（ヒアリング時に持参すること）</t>
    <phoneticPr fontId="3"/>
  </si>
  <si>
    <t>建物全体のエネルギー消費量　実績値</t>
    <rPh sb="14" eb="17">
      <t>ジッセキチ</t>
    </rPh>
    <phoneticPr fontId="3"/>
  </si>
  <si>
    <t>省エネルギー計算の根拠書類（実測値、機器能力を示したカタログ抜粋等）を添付しているか？</t>
    <rPh sb="14" eb="17">
      <t>ジッソクチ</t>
    </rPh>
    <phoneticPr fontId="3"/>
  </si>
  <si>
    <t>根拠書類</t>
    <rPh sb="0" eb="2">
      <t>コンキョ</t>
    </rPh>
    <rPh sb="2" eb="4">
      <t>ショルイ</t>
    </rPh>
    <phoneticPr fontId="3"/>
  </si>
  <si>
    <t>既築の場合、過去３年間の実績一覧表（月別・エネルギー種類別）が添付されているか？</t>
    <rPh sb="31" eb="33">
      <t>テンプ</t>
    </rPh>
    <phoneticPr fontId="3"/>
  </si>
  <si>
    <t>過去３年間の実績一覧表</t>
    <phoneticPr fontId="3"/>
  </si>
  <si>
    <t>省エネルギー計算の根拠【既築】　を添付しているか？</t>
    <rPh sb="12" eb="13">
      <t>キ</t>
    </rPh>
    <rPh sb="13" eb="14">
      <t>チク</t>
    </rPh>
    <rPh sb="17" eb="19">
      <t>テンプ</t>
    </rPh>
    <phoneticPr fontId="3"/>
  </si>
  <si>
    <t>省エネルギー計算の根拠【既築】</t>
    <rPh sb="12" eb="13">
      <t>スデ</t>
    </rPh>
    <phoneticPr fontId="3"/>
  </si>
  <si>
    <t>省エネルギー計算書【既築】申請区分：ＢＥＭＳ単独導入(および中期計画)を添付しているか？</t>
    <rPh sb="10" eb="11">
      <t>キ</t>
    </rPh>
    <rPh sb="11" eb="12">
      <t>チク</t>
    </rPh>
    <rPh sb="36" eb="38">
      <t>テンプ</t>
    </rPh>
    <phoneticPr fontId="3"/>
  </si>
  <si>
    <t>（別添５）省エネルギー計算書【既築】 （申請区分：ＢＥＭＳ単独導入(および中期計画)）</t>
    <rPh sb="1" eb="3">
      <t>ベッテン</t>
    </rPh>
    <rPh sb="15" eb="16">
      <t>キ</t>
    </rPh>
    <rPh sb="16" eb="17">
      <t>チク</t>
    </rPh>
    <rPh sb="29" eb="31">
      <t>タンドク</t>
    </rPh>
    <rPh sb="31" eb="33">
      <t>ドウニュウ</t>
    </rPh>
    <rPh sb="37" eb="39">
      <t>チュウキ</t>
    </rPh>
    <rPh sb="39" eb="41">
      <t>ケイカク</t>
    </rPh>
    <phoneticPr fontId="3"/>
  </si>
  <si>
    <t>⑨</t>
    <phoneticPr fontId="3"/>
  </si>
  <si>
    <t>建物全体エネルギー実績のファイリング不要（ヒアリング時に持参すること）</t>
    <rPh sb="26" eb="27">
      <t>ジ</t>
    </rPh>
    <phoneticPr fontId="3"/>
  </si>
  <si>
    <t>省エネルギー計算書の根拠【既築】　を添付しているか？</t>
    <rPh sb="8" eb="9">
      <t>ショ</t>
    </rPh>
    <rPh sb="13" eb="14">
      <t>キ</t>
    </rPh>
    <rPh sb="14" eb="15">
      <t>チク</t>
    </rPh>
    <rPh sb="18" eb="20">
      <t>テンプ</t>
    </rPh>
    <phoneticPr fontId="3"/>
  </si>
  <si>
    <t>省エネルギー計算の根拠【既築】</t>
    <phoneticPr fontId="3"/>
  </si>
  <si>
    <t>ＺＥＢ化推進（既築）</t>
    <rPh sb="3" eb="4">
      <t>カ</t>
    </rPh>
    <rPh sb="4" eb="6">
      <t>スイシン</t>
    </rPh>
    <rPh sb="7" eb="8">
      <t>スデ</t>
    </rPh>
    <rPh sb="8" eb="9">
      <t>チク</t>
    </rPh>
    <phoneticPr fontId="3"/>
  </si>
  <si>
    <t>省エネルギー計算書【既築】申請区分：ＺＥＢ化推進　を添付しているか？</t>
    <rPh sb="10" eb="11">
      <t>キ</t>
    </rPh>
    <rPh sb="11" eb="12">
      <t>チク</t>
    </rPh>
    <rPh sb="26" eb="28">
      <t>テンプ</t>
    </rPh>
    <phoneticPr fontId="3"/>
  </si>
  <si>
    <t>（別添４）省エネルギー計算書【既築】　</t>
    <rPh sb="1" eb="3">
      <t>ベッテン</t>
    </rPh>
    <phoneticPr fontId="3"/>
  </si>
  <si>
    <t>⑧</t>
    <phoneticPr fontId="3"/>
  </si>
  <si>
    <t>省エネルギー計算の根拠書類（ＰＡＬ/ＣＥＣ計算書及びその他計算根拠資料、機器仕様を示すカタログの抜粋等）を添付しているか？</t>
    <rPh sb="0" eb="1">
      <t>ショウ</t>
    </rPh>
    <rPh sb="6" eb="8">
      <t>ケイサン</t>
    </rPh>
    <rPh sb="9" eb="11">
      <t>コンキョ</t>
    </rPh>
    <rPh sb="11" eb="13">
      <t>ショルイ</t>
    </rPh>
    <rPh sb="21" eb="24">
      <t>ケイサンショ</t>
    </rPh>
    <rPh sb="24" eb="25">
      <t>オヨ</t>
    </rPh>
    <rPh sb="28" eb="29">
      <t>タ</t>
    </rPh>
    <rPh sb="29" eb="31">
      <t>ケイサン</t>
    </rPh>
    <rPh sb="31" eb="33">
      <t>コンキョ</t>
    </rPh>
    <rPh sb="33" eb="35">
      <t>シリョウ</t>
    </rPh>
    <rPh sb="36" eb="38">
      <t>キキ</t>
    </rPh>
    <rPh sb="38" eb="40">
      <t>シヨウ</t>
    </rPh>
    <rPh sb="41" eb="42">
      <t>シメ</t>
    </rPh>
    <rPh sb="48" eb="50">
      <t>バッスイ</t>
    </rPh>
    <rPh sb="50" eb="51">
      <t>ナド</t>
    </rPh>
    <phoneticPr fontId="3"/>
  </si>
  <si>
    <t>省エネルギー計算書の根拠【新築・増改築】を添付しているか？</t>
    <rPh sb="8" eb="9">
      <t>ショ</t>
    </rPh>
    <rPh sb="21" eb="23">
      <t>テンプ</t>
    </rPh>
    <phoneticPr fontId="3"/>
  </si>
  <si>
    <t>省エネルギー計算の根拠【新築・増改築】</t>
    <phoneticPr fontId="3"/>
  </si>
  <si>
    <t>ＺＥＢ化推進（新築・増改築）</t>
    <rPh sb="3" eb="4">
      <t>カ</t>
    </rPh>
    <rPh sb="4" eb="6">
      <t>スイシン</t>
    </rPh>
    <phoneticPr fontId="3"/>
  </si>
  <si>
    <t>省エネルギー計算書【新築・増改築】申請区分：ＺＥＢ化推進　を添付しているか？</t>
    <rPh sb="30" eb="32">
      <t>テンプ</t>
    </rPh>
    <phoneticPr fontId="3"/>
  </si>
  <si>
    <t>（別添３）省エネルギー計算書【新築・増改築】　　　　　　　　　　　</t>
    <phoneticPr fontId="3"/>
  </si>
  <si>
    <t>⑦</t>
    <phoneticPr fontId="3"/>
  </si>
  <si>
    <t>エネルギー計量計画図を添付しているか？</t>
    <rPh sb="5" eb="7">
      <t>ケイリョウ</t>
    </rPh>
    <rPh sb="7" eb="9">
      <t>ケイカク</t>
    </rPh>
    <rPh sb="9" eb="10">
      <t>ズ</t>
    </rPh>
    <rPh sb="11" eb="13">
      <t>テンプ</t>
    </rPh>
    <phoneticPr fontId="3"/>
  </si>
  <si>
    <t>（別添２）エネルギー計量計画図</t>
    <rPh sb="10" eb="12">
      <t>ケイリョウ</t>
    </rPh>
    <rPh sb="12" eb="14">
      <t>ケイカク</t>
    </rPh>
    <rPh sb="14" eb="15">
      <t>ズ</t>
    </rPh>
    <phoneticPr fontId="3"/>
  </si>
  <si>
    <t>⑥</t>
    <phoneticPr fontId="3"/>
  </si>
  <si>
    <t>採用システムごとに作成　　　　　　　　　　　　　　　（Ａ4カラー印刷）</t>
    <rPh sb="0" eb="2">
      <t>サイヨウ</t>
    </rPh>
    <rPh sb="9" eb="11">
      <t>サクセイ</t>
    </rPh>
    <rPh sb="32" eb="34">
      <t>インサツ</t>
    </rPh>
    <phoneticPr fontId="3"/>
  </si>
  <si>
    <t>システム概念図を採用システムごとに作成し、添付しているか？</t>
    <rPh sb="4" eb="7">
      <t>ガイネンズ</t>
    </rPh>
    <rPh sb="8" eb="10">
      <t>サイヨウ</t>
    </rPh>
    <rPh sb="17" eb="19">
      <t>サクセイ</t>
    </rPh>
    <rPh sb="21" eb="23">
      <t>テンプ</t>
    </rPh>
    <phoneticPr fontId="3"/>
  </si>
  <si>
    <t>（別添１）システム概念図</t>
    <phoneticPr fontId="3"/>
  </si>
  <si>
    <t>⑤</t>
    <phoneticPr fontId="3"/>
  </si>
  <si>
    <t>１～９の必要部分（肌色の部分）を記入し、添付しているか？</t>
    <rPh sb="4" eb="6">
      <t>ヒツヨウ</t>
    </rPh>
    <rPh sb="6" eb="8">
      <t>ブブン</t>
    </rPh>
    <rPh sb="9" eb="11">
      <t>ハダイロ</t>
    </rPh>
    <rPh sb="12" eb="14">
      <t>ブブン</t>
    </rPh>
    <rPh sb="16" eb="18">
      <t>キニュウ</t>
    </rPh>
    <rPh sb="20" eb="22">
      <t>テンプ</t>
    </rPh>
    <phoneticPr fontId="3"/>
  </si>
  <si>
    <t>実施計画書</t>
    <rPh sb="0" eb="2">
      <t>ジッシ</t>
    </rPh>
    <rPh sb="2" eb="4">
      <t>ケイカク</t>
    </rPh>
    <rPh sb="4" eb="5">
      <t>ショ</t>
    </rPh>
    <phoneticPr fontId="3"/>
  </si>
  <si>
    <t>④</t>
    <phoneticPr fontId="3"/>
  </si>
  <si>
    <t>Ａ３カラー印刷</t>
    <rPh sb="5" eb="7">
      <t>インサツ</t>
    </rPh>
    <phoneticPr fontId="3"/>
  </si>
  <si>
    <t>システム提案概要①及び②を添付しているか？</t>
    <rPh sb="4" eb="6">
      <t>テイアン</t>
    </rPh>
    <rPh sb="6" eb="8">
      <t>ガイヨウ</t>
    </rPh>
    <rPh sb="9" eb="10">
      <t>オヨ</t>
    </rPh>
    <rPh sb="13" eb="15">
      <t>テンプ</t>
    </rPh>
    <phoneticPr fontId="3"/>
  </si>
  <si>
    <t>③</t>
    <phoneticPr fontId="3"/>
  </si>
  <si>
    <t>交付申請書（カガミ、本文、別紙１）を添付しているか？</t>
    <rPh sb="0" eb="2">
      <t>コウフ</t>
    </rPh>
    <rPh sb="2" eb="5">
      <t>シンセイショ</t>
    </rPh>
    <rPh sb="10" eb="12">
      <t>ホンブン</t>
    </rPh>
    <rPh sb="13" eb="15">
      <t>ベッシ</t>
    </rPh>
    <rPh sb="18" eb="20">
      <t>テンプ</t>
    </rPh>
    <phoneticPr fontId="3"/>
  </si>
  <si>
    <t>交付申請書</t>
    <phoneticPr fontId="3"/>
  </si>
  <si>
    <t>②</t>
  </si>
  <si>
    <t>申請者がチェックした提出書類チェックシート・書類内容チェックシートを添付しているか？</t>
    <rPh sb="0" eb="3">
      <t>シンセイシャ</t>
    </rPh>
    <rPh sb="10" eb="12">
      <t>テイシュツ</t>
    </rPh>
    <rPh sb="12" eb="14">
      <t>ショルイ</t>
    </rPh>
    <rPh sb="22" eb="24">
      <t>ショルイ</t>
    </rPh>
    <rPh sb="24" eb="26">
      <t>ナイヨウ</t>
    </rPh>
    <rPh sb="34" eb="36">
      <t>テンプ</t>
    </rPh>
    <phoneticPr fontId="3"/>
  </si>
  <si>
    <t>チェックシート</t>
    <phoneticPr fontId="3"/>
  </si>
  <si>
    <t>①</t>
    <phoneticPr fontId="3"/>
  </si>
  <si>
    <t>提出書類一覧参照</t>
    <rPh sb="0" eb="2">
      <t>テイシュツ</t>
    </rPh>
    <rPh sb="2" eb="4">
      <t>ショルイ</t>
    </rPh>
    <rPh sb="4" eb="6">
      <t>イチラン</t>
    </rPh>
    <rPh sb="6" eb="8">
      <t>サンショウ</t>
    </rPh>
    <phoneticPr fontId="3"/>
  </si>
  <si>
    <t>書類名毎にインデックス（タイトル）を付けた中仕切りを入れているか？</t>
    <phoneticPr fontId="3"/>
  </si>
  <si>
    <t>記載部分に穴がかかっていないか？</t>
    <phoneticPr fontId="3"/>
  </si>
  <si>
    <t>クリアポケットファイル使用不可。</t>
    <rPh sb="11" eb="13">
      <t>シヨウ</t>
    </rPh>
    <rPh sb="13" eb="15">
      <t>フカ</t>
    </rPh>
    <phoneticPr fontId="3"/>
  </si>
  <si>
    <t>全ての書類に穴を開け、直接ファイリングされているか？</t>
    <phoneticPr fontId="3"/>
  </si>
  <si>
    <t>ファイルの表紙及び背表紙に、事業名・事業者名・申請区分を明記しているか？</t>
    <rPh sb="5" eb="7">
      <t>ヒョウシ</t>
    </rPh>
    <rPh sb="7" eb="8">
      <t>オヨ</t>
    </rPh>
    <rPh sb="9" eb="10">
      <t>セ</t>
    </rPh>
    <rPh sb="10" eb="12">
      <t>ヒョウシ</t>
    </rPh>
    <rPh sb="14" eb="16">
      <t>ジギョウ</t>
    </rPh>
    <rPh sb="16" eb="17">
      <t>メイ</t>
    </rPh>
    <rPh sb="18" eb="21">
      <t>ジギョウシャ</t>
    </rPh>
    <rPh sb="21" eb="22">
      <t>メイ</t>
    </rPh>
    <rPh sb="23" eb="25">
      <t>シンセイ</t>
    </rPh>
    <rPh sb="25" eb="27">
      <t>クブン</t>
    </rPh>
    <rPh sb="28" eb="30">
      <t>メイキ</t>
    </rPh>
    <phoneticPr fontId="3"/>
  </si>
  <si>
    <t>A4ファイル綴じ（２つ穴、ハードタイプファイル※紙ファイルは不可）で１冊にまとまっているか？</t>
    <rPh sb="6" eb="7">
      <t>ト</t>
    </rPh>
    <rPh sb="11" eb="12">
      <t>アナ</t>
    </rPh>
    <rPh sb="24" eb="25">
      <t>カミ</t>
    </rPh>
    <rPh sb="30" eb="32">
      <t>フカ</t>
    </rPh>
    <rPh sb="35" eb="36">
      <t>サツ</t>
    </rPh>
    <phoneticPr fontId="3"/>
  </si>
  <si>
    <t>提出書類書式</t>
    <rPh sb="0" eb="2">
      <t>テイシュツ</t>
    </rPh>
    <rPh sb="2" eb="4">
      <t>ショルイ</t>
    </rPh>
    <rPh sb="4" eb="6">
      <t>ショシキ</t>
    </rPh>
    <phoneticPr fontId="3"/>
  </si>
  <si>
    <t>ＳＩＩ
確認</t>
    <rPh sb="4" eb="6">
      <t>カクニン</t>
    </rPh>
    <phoneticPr fontId="3"/>
  </si>
  <si>
    <t>申請者
確認</t>
    <rPh sb="0" eb="3">
      <t>シンセイシャ</t>
    </rPh>
    <rPh sb="4" eb="6">
      <t>カクニン</t>
    </rPh>
    <phoneticPr fontId="3"/>
  </si>
  <si>
    <t>内　　　　　　　　容</t>
    <phoneticPr fontId="3"/>
  </si>
  <si>
    <t>書　　類　　名</t>
    <rPh sb="0" eb="1">
      <t>ショ</t>
    </rPh>
    <rPh sb="3" eb="4">
      <t>タグイ</t>
    </rPh>
    <rPh sb="6" eb="7">
      <t>メイ</t>
    </rPh>
    <phoneticPr fontId="3"/>
  </si>
  <si>
    <t>No.</t>
  </si>
  <si>
    <r>
      <rPr>
        <b/>
        <u/>
        <sz val="24"/>
        <color indexed="13"/>
        <rFont val="ＭＳ Ｐゴシック"/>
        <family val="3"/>
        <charset val="128"/>
      </rPr>
      <t>本紙は必ず印刷し</t>
    </r>
    <r>
      <rPr>
        <b/>
        <sz val="24"/>
        <color indexed="13"/>
        <rFont val="ＭＳ Ｐゴシック"/>
        <family val="3"/>
        <charset val="128"/>
      </rPr>
      <t>、申請者確認欄にレ点でチェックを入れて下さい。</t>
    </r>
    <rPh sb="0" eb="2">
      <t>ホンシ</t>
    </rPh>
    <rPh sb="3" eb="4">
      <t>カナラ</t>
    </rPh>
    <rPh sb="5" eb="7">
      <t>インサツ</t>
    </rPh>
    <rPh sb="9" eb="12">
      <t>シンセイシャ</t>
    </rPh>
    <rPh sb="12" eb="14">
      <t>カクニン</t>
    </rPh>
    <rPh sb="14" eb="15">
      <t>ラン</t>
    </rPh>
    <rPh sb="17" eb="18">
      <t>テン</t>
    </rPh>
    <rPh sb="24" eb="25">
      <t>イ</t>
    </rPh>
    <rPh sb="27" eb="28">
      <t>クダ</t>
    </rPh>
    <phoneticPr fontId="3"/>
  </si>
  <si>
    <t>補助事業に要する経費（割賦料総額）、補助金申請額、割賦期間、割賦料、元本、金利等の内容について補助金がある場合と無い場合で比較した計算書を添付しているか？</t>
    <rPh sb="11" eb="13">
      <t>カップ</t>
    </rPh>
    <rPh sb="25" eb="27">
      <t>カップ</t>
    </rPh>
    <rPh sb="30" eb="32">
      <t>カップ</t>
    </rPh>
    <rPh sb="39" eb="40">
      <t>トウ</t>
    </rPh>
    <phoneticPr fontId="3"/>
  </si>
  <si>
    <t>割賦料計算書</t>
    <rPh sb="0" eb="2">
      <t>カップ</t>
    </rPh>
    <rPh sb="2" eb="3">
      <t>リョウ</t>
    </rPh>
    <rPh sb="3" eb="6">
      <t>ケイサンショ</t>
    </rPh>
    <phoneticPr fontId="3"/>
  </si>
  <si>
    <t>割賦期間終了後の設備の管理責任が明確にされているか？
（条項はマーカー等で色を付け、判るようにすること）</t>
    <rPh sb="0" eb="2">
      <t>カップ</t>
    </rPh>
    <rPh sb="4" eb="7">
      <t>シュウリョウゴ</t>
    </rPh>
    <rPh sb="8" eb="10">
      <t>セツビ</t>
    </rPh>
    <rPh sb="11" eb="13">
      <t>カンリ</t>
    </rPh>
    <rPh sb="13" eb="15">
      <t>セキニン</t>
    </rPh>
    <rPh sb="16" eb="18">
      <t>メイカク</t>
    </rPh>
    <phoneticPr fontId="3"/>
  </si>
  <si>
    <t>割賦期間についての条項はマーカー等で色を付け、判るようにしているか？</t>
    <rPh sb="0" eb="2">
      <t>カップ</t>
    </rPh>
    <phoneticPr fontId="3"/>
  </si>
  <si>
    <t>補助金を交付を前提とした付随条項がある場合には、その内容を明記しているか？</t>
    <phoneticPr fontId="3"/>
  </si>
  <si>
    <t>借主・貸主は明記はされているか？
（捺印は不要）</t>
    <rPh sb="18" eb="20">
      <t>ナツイン</t>
    </rPh>
    <rPh sb="21" eb="23">
      <t>フヨウ</t>
    </rPh>
    <phoneticPr fontId="3"/>
  </si>
  <si>
    <t>割賦契約書（案）</t>
    <rPh sb="0" eb="2">
      <t>カップ</t>
    </rPh>
    <rPh sb="2" eb="5">
      <t>ケイヤクショ</t>
    </rPh>
    <phoneticPr fontId="3"/>
  </si>
  <si>
    <t>⑲</t>
    <phoneticPr fontId="3"/>
  </si>
  <si>
    <t>補助事業に要する経費（リース料総額）、補助金申請額、リース期間、リース料、元本、金利、固定資産税等の金額、保険・手数料等の内容について補助金がある場合と無い場合で比較した計算書を添付しているか？</t>
    <phoneticPr fontId="3"/>
  </si>
  <si>
    <t>リース料計算書</t>
    <rPh sb="3" eb="4">
      <t>リョウ</t>
    </rPh>
    <rPh sb="4" eb="7">
      <t>ケイサンショ</t>
    </rPh>
    <phoneticPr fontId="3"/>
  </si>
  <si>
    <t>リース期間終了後の設備の管理責任が明確にされているか？
（条項はマーカー等で色を付け、判るようにすること）</t>
    <rPh sb="5" eb="8">
      <t>シュウリョウゴ</t>
    </rPh>
    <rPh sb="9" eb="11">
      <t>セツビ</t>
    </rPh>
    <rPh sb="12" eb="14">
      <t>カンリ</t>
    </rPh>
    <rPh sb="14" eb="16">
      <t>セキニン</t>
    </rPh>
    <rPh sb="17" eb="19">
      <t>メイカク</t>
    </rPh>
    <phoneticPr fontId="3"/>
  </si>
  <si>
    <t>設備は耐用年数の期間使用すること。</t>
    <rPh sb="5" eb="7">
      <t>ネンスウ</t>
    </rPh>
    <phoneticPr fontId="3"/>
  </si>
  <si>
    <t>補助金の交付を前提とした付随条項がある場合には、その内容を明記しているか？</t>
    <phoneticPr fontId="3"/>
  </si>
  <si>
    <t>リース契約書（案）</t>
    <rPh sb="3" eb="6">
      <t>ケイヤクショ</t>
    </rPh>
    <phoneticPr fontId="3"/>
  </si>
  <si>
    <t>⑱</t>
    <phoneticPr fontId="3"/>
  </si>
  <si>
    <t>補助事業に要する経費（サービス料総額）、補助金申請額、サービス期間、ＥＳＣＯサービス料、維持管理費等、固定資産税等の金額、保険・手数料等の内容について補助金がある場合と無い場合で比較した計算書を添付しているか？</t>
    <rPh sb="69" eb="71">
      <t>ナイヨウ</t>
    </rPh>
    <rPh sb="75" eb="78">
      <t>ホジョキン</t>
    </rPh>
    <rPh sb="81" eb="83">
      <t>バアイ</t>
    </rPh>
    <rPh sb="84" eb="85">
      <t>ナ</t>
    </rPh>
    <rPh sb="86" eb="88">
      <t>バアイ</t>
    </rPh>
    <rPh sb="89" eb="91">
      <t>ヒカク</t>
    </rPh>
    <rPh sb="93" eb="96">
      <t>ケイサンショ</t>
    </rPh>
    <rPh sb="97" eb="99">
      <t>テンプ</t>
    </rPh>
    <phoneticPr fontId="3"/>
  </si>
  <si>
    <t>ＥＳＣＯ料計算書</t>
    <rPh sb="4" eb="5">
      <t>リョウ</t>
    </rPh>
    <rPh sb="5" eb="8">
      <t>ケイサンショ</t>
    </rPh>
    <phoneticPr fontId="3"/>
  </si>
  <si>
    <t>ESCOサービス期間終了後の設備の管理責任が明確にされているか？
（条項はマーカー等で色を付け、判るようにすること）</t>
    <rPh sb="10" eb="13">
      <t>シュウリョウゴ</t>
    </rPh>
    <rPh sb="14" eb="16">
      <t>セツビ</t>
    </rPh>
    <rPh sb="17" eb="19">
      <t>カンリ</t>
    </rPh>
    <rPh sb="19" eb="21">
      <t>セキニン</t>
    </rPh>
    <rPh sb="22" eb="24">
      <t>メイカク</t>
    </rPh>
    <phoneticPr fontId="3"/>
  </si>
  <si>
    <t>設備は法定耐用年数の期間使用すること。</t>
    <rPh sb="0" eb="2">
      <t>セツビ</t>
    </rPh>
    <rPh sb="3" eb="5">
      <t>ホウテイ</t>
    </rPh>
    <rPh sb="5" eb="7">
      <t>タイヨウ</t>
    </rPh>
    <rPh sb="7" eb="8">
      <t>ドシ</t>
    </rPh>
    <rPh sb="8" eb="9">
      <t>スウ</t>
    </rPh>
    <rPh sb="10" eb="12">
      <t>キカン</t>
    </rPh>
    <rPh sb="12" eb="14">
      <t>シヨウ</t>
    </rPh>
    <phoneticPr fontId="3"/>
  </si>
  <si>
    <t>削減保証量及びその削減量が達成出来なかった場合の罰則条項があるか？（条項はマーカー等で色を付け判るようにすること）</t>
    <rPh sb="34" eb="36">
      <t>ジョウコウ</t>
    </rPh>
    <phoneticPr fontId="3"/>
  </si>
  <si>
    <t>ＥＳＣＯ契約書（案）</t>
    <rPh sb="4" eb="7">
      <t>ケイヤクショ</t>
    </rPh>
    <rPh sb="8" eb="9">
      <t>アン</t>
    </rPh>
    <phoneticPr fontId="3"/>
  </si>
  <si>
    <t>⑰</t>
    <phoneticPr fontId="3"/>
  </si>
  <si>
    <t>本補助金の交付申請について、管理規約に基づいた集会の決議がされ、承認されていることが確認できる議事緑等を添付しているか？</t>
    <rPh sb="0" eb="1">
      <t>ホン</t>
    </rPh>
    <rPh sb="1" eb="4">
      <t>ホジョキン</t>
    </rPh>
    <rPh sb="5" eb="7">
      <t>コウフ</t>
    </rPh>
    <rPh sb="7" eb="9">
      <t>シンセイ</t>
    </rPh>
    <rPh sb="14" eb="16">
      <t>カンリ</t>
    </rPh>
    <rPh sb="16" eb="18">
      <t>キヤク</t>
    </rPh>
    <rPh sb="19" eb="20">
      <t>モト</t>
    </rPh>
    <rPh sb="23" eb="25">
      <t>シュウカイ</t>
    </rPh>
    <rPh sb="26" eb="28">
      <t>ケツギ</t>
    </rPh>
    <rPh sb="32" eb="34">
      <t>ショウニン</t>
    </rPh>
    <rPh sb="42" eb="44">
      <t>カクニン</t>
    </rPh>
    <rPh sb="47" eb="49">
      <t>ギジ</t>
    </rPh>
    <rPh sb="49" eb="50">
      <t>リョク</t>
    </rPh>
    <rPh sb="50" eb="51">
      <t>トウ</t>
    </rPh>
    <rPh sb="52" eb="54">
      <t>テンプ</t>
    </rPh>
    <phoneticPr fontId="3"/>
  </si>
  <si>
    <t>集会の決議　議事録</t>
    <rPh sb="6" eb="9">
      <t>ギジロク</t>
    </rPh>
    <phoneticPr fontId="3"/>
  </si>
  <si>
    <t>交付申請書に明記されている者が受任者となっているか？</t>
    <rPh sb="0" eb="2">
      <t>コウフ</t>
    </rPh>
    <rPh sb="2" eb="5">
      <t>シンセイショ</t>
    </rPh>
    <rPh sb="6" eb="8">
      <t>メイキ</t>
    </rPh>
    <rPh sb="13" eb="14">
      <t>モノ</t>
    </rPh>
    <rPh sb="15" eb="17">
      <t>ジュニン</t>
    </rPh>
    <rPh sb="17" eb="18">
      <t>シャ</t>
    </rPh>
    <phoneticPr fontId="3"/>
  </si>
  <si>
    <t>建物登記簿謄本に記載されている区分所有者全員（建物所有者全員）から委任状を得ているか？</t>
    <rPh sb="0" eb="2">
      <t>タテモノ</t>
    </rPh>
    <rPh sb="2" eb="5">
      <t>トウキボ</t>
    </rPh>
    <rPh sb="5" eb="7">
      <t>トウホン</t>
    </rPh>
    <rPh sb="8" eb="10">
      <t>キサイ</t>
    </rPh>
    <rPh sb="15" eb="17">
      <t>クブン</t>
    </rPh>
    <rPh sb="17" eb="20">
      <t>ショユウシャ</t>
    </rPh>
    <rPh sb="20" eb="22">
      <t>ゼンイン</t>
    </rPh>
    <rPh sb="23" eb="25">
      <t>タテモノ</t>
    </rPh>
    <rPh sb="25" eb="28">
      <t>ショユウシャ</t>
    </rPh>
    <rPh sb="28" eb="30">
      <t>ゼンイン</t>
    </rPh>
    <rPh sb="33" eb="36">
      <t>イニンジョウ</t>
    </rPh>
    <rPh sb="37" eb="38">
      <t>エ</t>
    </rPh>
    <phoneticPr fontId="3"/>
  </si>
  <si>
    <t>委任した年月日は記入されているか？</t>
    <rPh sb="0" eb="2">
      <t>イニン</t>
    </rPh>
    <rPh sb="4" eb="7">
      <t>ネンガッピ</t>
    </rPh>
    <rPh sb="8" eb="10">
      <t>キニュウ</t>
    </rPh>
    <phoneticPr fontId="3"/>
  </si>
  <si>
    <t>日付</t>
    <rPh sb="0" eb="2">
      <t>ヒヅケ</t>
    </rPh>
    <phoneticPr fontId="3"/>
  </si>
  <si>
    <t>建物所有者全員の委任状</t>
    <phoneticPr fontId="3"/>
  </si>
  <si>
    <t>区分所有に係る書類</t>
    <rPh sb="0" eb="2">
      <t>クブン</t>
    </rPh>
    <rPh sb="2" eb="4">
      <t>ショユウ</t>
    </rPh>
    <rPh sb="5" eb="6">
      <t>カカ</t>
    </rPh>
    <rPh sb="7" eb="9">
      <t>ショルイ</t>
    </rPh>
    <phoneticPr fontId="3"/>
  </si>
  <si>
    <t>⑯</t>
    <phoneticPr fontId="3"/>
  </si>
  <si>
    <t>処分制限を受ける期間（設備の法定耐用年数）は導入する設備の法定耐用年数が一番長いものに合わせて記入しているか？</t>
    <rPh sb="0" eb="2">
      <t>ショブン</t>
    </rPh>
    <rPh sb="2" eb="4">
      <t>セイゲン</t>
    </rPh>
    <rPh sb="5" eb="6">
      <t>ウ</t>
    </rPh>
    <rPh sb="8" eb="10">
      <t>キカン</t>
    </rPh>
    <rPh sb="11" eb="13">
      <t>セツビ</t>
    </rPh>
    <rPh sb="14" eb="16">
      <t>ホウテイ</t>
    </rPh>
    <rPh sb="16" eb="18">
      <t>タイヨウ</t>
    </rPh>
    <rPh sb="18" eb="20">
      <t>ネンスウ</t>
    </rPh>
    <rPh sb="22" eb="24">
      <t>ドウニュウ</t>
    </rPh>
    <rPh sb="26" eb="28">
      <t>セツビ</t>
    </rPh>
    <rPh sb="29" eb="31">
      <t>ホウテイ</t>
    </rPh>
    <rPh sb="31" eb="33">
      <t>タイヨウ</t>
    </rPh>
    <rPh sb="33" eb="35">
      <t>ネンスウ</t>
    </rPh>
    <rPh sb="36" eb="38">
      <t>イチバン</t>
    </rPh>
    <rPh sb="38" eb="39">
      <t>ナガ</t>
    </rPh>
    <rPh sb="43" eb="44">
      <t>ア</t>
    </rPh>
    <rPh sb="47" eb="49">
      <t>キニュウ</t>
    </rPh>
    <phoneticPr fontId="3"/>
  </si>
  <si>
    <t>処分制限を受ける期間</t>
    <phoneticPr fontId="3"/>
  </si>
  <si>
    <t>設置される設備の概要（別紙可）を明記しているか？</t>
    <rPh sb="0" eb="2">
      <t>セッチ</t>
    </rPh>
    <rPh sb="5" eb="7">
      <t>セツビ</t>
    </rPh>
    <rPh sb="8" eb="10">
      <t>ガイヨウ</t>
    </rPh>
    <rPh sb="11" eb="13">
      <t>ベッシ</t>
    </rPh>
    <rPh sb="13" eb="14">
      <t>カ</t>
    </rPh>
    <rPh sb="16" eb="18">
      <t>メイキ</t>
    </rPh>
    <phoneticPr fontId="3"/>
  </si>
  <si>
    <t>設置される設備の概要</t>
    <phoneticPr fontId="3"/>
  </si>
  <si>
    <t>建物登記簿謄本に記載されている建物所有者全員から承諾書を得ているか？</t>
    <rPh sb="0" eb="2">
      <t>タテモノ</t>
    </rPh>
    <rPh sb="2" eb="5">
      <t>トウキボ</t>
    </rPh>
    <rPh sb="5" eb="7">
      <t>トウホン</t>
    </rPh>
    <rPh sb="8" eb="10">
      <t>キサイ</t>
    </rPh>
    <rPh sb="15" eb="17">
      <t>タテモノ</t>
    </rPh>
    <rPh sb="17" eb="20">
      <t>ショユウシャ</t>
    </rPh>
    <rPh sb="20" eb="22">
      <t>ゼンイン</t>
    </rPh>
    <rPh sb="24" eb="27">
      <t>ショウダクショ</t>
    </rPh>
    <rPh sb="28" eb="29">
      <t>エ</t>
    </rPh>
    <phoneticPr fontId="3"/>
  </si>
  <si>
    <t>承諾書の年月日は記入されているか？</t>
    <rPh sb="0" eb="3">
      <t>ショウダクショ</t>
    </rPh>
    <rPh sb="4" eb="7">
      <t>ネンガッピ</t>
    </rPh>
    <rPh sb="8" eb="10">
      <t>キニュウ</t>
    </rPh>
    <phoneticPr fontId="3"/>
  </si>
  <si>
    <t>設備設置承諾書</t>
    <phoneticPr fontId="3"/>
  </si>
  <si>
    <t>⑮</t>
    <phoneticPr fontId="3"/>
  </si>
  <si>
    <t>機器、工事等の採用システム毎に記載した参考見積書を添付しているか？</t>
    <phoneticPr fontId="3"/>
  </si>
  <si>
    <t>主要機器、工事の参考見積書</t>
    <rPh sb="0" eb="2">
      <t>シュヨウ</t>
    </rPh>
    <rPh sb="2" eb="4">
      <t>キキ</t>
    </rPh>
    <rPh sb="5" eb="7">
      <t>コウジ</t>
    </rPh>
    <phoneticPr fontId="3"/>
  </si>
  <si>
    <t>申請者の採用システムごとに記載されているか？</t>
    <phoneticPr fontId="3"/>
  </si>
  <si>
    <t>予算書</t>
    <phoneticPr fontId="3"/>
  </si>
  <si>
    <t>⑩</t>
    <phoneticPr fontId="3"/>
  </si>
  <si>
    <t>過去３年間の実績一覧表（月別・エネルギー種類別）が入力されているか？</t>
    <rPh sb="0" eb="2">
      <t>カコ</t>
    </rPh>
    <rPh sb="3" eb="5">
      <t>ネンカン</t>
    </rPh>
    <rPh sb="6" eb="8">
      <t>ジッセキ</t>
    </rPh>
    <rPh sb="8" eb="10">
      <t>イチラン</t>
    </rPh>
    <rPh sb="10" eb="11">
      <t>ヒョウ</t>
    </rPh>
    <rPh sb="12" eb="13">
      <t>ツキ</t>
    </rPh>
    <rPh sb="13" eb="14">
      <t>ベツ</t>
    </rPh>
    <rPh sb="20" eb="22">
      <t>シュルイ</t>
    </rPh>
    <rPh sb="22" eb="23">
      <t>ベツ</t>
    </rPh>
    <rPh sb="25" eb="27">
      <t>ニュウリョク</t>
    </rPh>
    <phoneticPr fontId="3"/>
  </si>
  <si>
    <t>BEMS効果による削減率（ｇ）/（A）は５％以内となっているか？</t>
    <rPh sb="4" eb="6">
      <t>コウカ</t>
    </rPh>
    <rPh sb="9" eb="11">
      <t>サクゲン</t>
    </rPh>
    <rPh sb="11" eb="12">
      <t>リツ</t>
    </rPh>
    <rPh sb="22" eb="24">
      <t>イナイ</t>
    </rPh>
    <phoneticPr fontId="3"/>
  </si>
  <si>
    <t>省エネルギー計算の根拠　　　　　　　　　　　　　【既築】</t>
    <rPh sb="25" eb="26">
      <t>スデ</t>
    </rPh>
    <phoneticPr fontId="3"/>
  </si>
  <si>
    <t>中期計画の削減率は、２５％以上になっているか？</t>
    <rPh sb="0" eb="2">
      <t>チュウキ</t>
    </rPh>
    <rPh sb="2" eb="4">
      <t>ケイカク</t>
    </rPh>
    <rPh sb="5" eb="7">
      <t>サクゲン</t>
    </rPh>
    <rPh sb="7" eb="8">
      <t>リツ</t>
    </rPh>
    <rPh sb="13" eb="15">
      <t>イジョウ</t>
    </rPh>
    <phoneticPr fontId="3"/>
  </si>
  <si>
    <t>｢その他」のエネルギー量は導入前後で同じ値となっているか？</t>
    <phoneticPr fontId="3"/>
  </si>
  <si>
    <t>計算間違いがないか？</t>
    <phoneticPr fontId="3"/>
  </si>
  <si>
    <t>省エネルギー計算書
【既築】　申請区分：ＢＥＭＳ単独導入（および中期計画）　　　　　　</t>
    <rPh sb="11" eb="12">
      <t>キ</t>
    </rPh>
    <rPh sb="12" eb="13">
      <t>チク</t>
    </rPh>
    <rPh sb="13" eb="14">
      <t>シンチク</t>
    </rPh>
    <rPh sb="15" eb="17">
      <t>シンセイ</t>
    </rPh>
    <rPh sb="17" eb="19">
      <t>クブン</t>
    </rPh>
    <rPh sb="24" eb="26">
      <t>タンドク</t>
    </rPh>
    <rPh sb="26" eb="28">
      <t>ドウニュウ</t>
    </rPh>
    <phoneticPr fontId="3"/>
  </si>
  <si>
    <t>（別添５）</t>
    <phoneticPr fontId="3"/>
  </si>
  <si>
    <t>削減率は２５％以上になっているか？</t>
    <rPh sb="0" eb="2">
      <t>サクゲン</t>
    </rPh>
    <rPh sb="2" eb="3">
      <t>リツ</t>
    </rPh>
    <rPh sb="7" eb="9">
      <t>イジョウ</t>
    </rPh>
    <phoneticPr fontId="3"/>
  </si>
  <si>
    <t>｢その他」のエネルギー量は導入前後で同じ値となっているか？</t>
    <phoneticPr fontId="3"/>
  </si>
  <si>
    <t>既築で申請区分がZEB化推進の場合は、このシートを使用すること。</t>
    <rPh sb="0" eb="1">
      <t>スデ</t>
    </rPh>
    <rPh sb="1" eb="2">
      <t>チク</t>
    </rPh>
    <rPh sb="3" eb="5">
      <t>シンセイ</t>
    </rPh>
    <rPh sb="5" eb="7">
      <t>クブン</t>
    </rPh>
    <rPh sb="11" eb="12">
      <t>カ</t>
    </rPh>
    <rPh sb="12" eb="14">
      <t>スイシン</t>
    </rPh>
    <rPh sb="15" eb="17">
      <t>バアイ</t>
    </rPh>
    <rPh sb="25" eb="27">
      <t>シヨウ</t>
    </rPh>
    <phoneticPr fontId="3"/>
  </si>
  <si>
    <t>省エネルギー計算書
【既築】</t>
    <rPh sb="11" eb="12">
      <t>キ</t>
    </rPh>
    <rPh sb="12" eb="13">
      <t>チク</t>
    </rPh>
    <rPh sb="13" eb="14">
      <t>シンチク</t>
    </rPh>
    <phoneticPr fontId="3"/>
  </si>
  <si>
    <t>（別添４）</t>
    <phoneticPr fontId="3"/>
  </si>
  <si>
    <t>⑧</t>
    <phoneticPr fontId="3"/>
  </si>
  <si>
    <t>ＰＡＬ/ＣＥＣ計算書及びその他計算根拠資料、機器仕様を示すカタログの抜粋等が添付されているか？</t>
    <rPh sb="7" eb="10">
      <t>ケイサンショ</t>
    </rPh>
    <rPh sb="10" eb="11">
      <t>オヨ</t>
    </rPh>
    <rPh sb="14" eb="15">
      <t>タ</t>
    </rPh>
    <rPh sb="15" eb="17">
      <t>ケイサン</t>
    </rPh>
    <rPh sb="17" eb="19">
      <t>コンキョ</t>
    </rPh>
    <rPh sb="19" eb="21">
      <t>シリョウ</t>
    </rPh>
    <rPh sb="22" eb="24">
      <t>キキ</t>
    </rPh>
    <rPh sb="24" eb="26">
      <t>シヨウ</t>
    </rPh>
    <rPh sb="27" eb="28">
      <t>シメ</t>
    </rPh>
    <rPh sb="34" eb="36">
      <t>バッスイ</t>
    </rPh>
    <rPh sb="36" eb="37">
      <t>トウ</t>
    </rPh>
    <rPh sb="38" eb="40">
      <t>テンプ</t>
    </rPh>
    <phoneticPr fontId="3"/>
  </si>
  <si>
    <t>根拠資料</t>
    <rPh sb="0" eb="2">
      <t>コンキョ</t>
    </rPh>
    <rPh sb="2" eb="4">
      <t>シリョウ</t>
    </rPh>
    <phoneticPr fontId="3"/>
  </si>
  <si>
    <t>省エネルギー計算の根拠　　　　　　　　　　　　　【新築・増改築】</t>
    <rPh sb="25" eb="27">
      <t>シンチク</t>
    </rPh>
    <rPh sb="28" eb="31">
      <t>ゾウカイチク</t>
    </rPh>
    <phoneticPr fontId="3"/>
  </si>
  <si>
    <t>削減率は３０％以上になっているか？</t>
    <rPh sb="0" eb="2">
      <t>サクゲン</t>
    </rPh>
    <rPh sb="2" eb="3">
      <t>リツ</t>
    </rPh>
    <rPh sb="7" eb="9">
      <t>イジョウ</t>
    </rPh>
    <phoneticPr fontId="3"/>
  </si>
  <si>
    <t>ＣＥＣ基準値に間違いがないか？</t>
    <phoneticPr fontId="3"/>
  </si>
  <si>
    <t>新築の場合、ＣＥＣの値が記述されているか？</t>
    <rPh sb="0" eb="2">
      <t>シンチク</t>
    </rPh>
    <rPh sb="3" eb="5">
      <t>バアイ</t>
    </rPh>
    <phoneticPr fontId="3"/>
  </si>
  <si>
    <t>｢その他」のエネルギー量は導入前後で同じ値となっているか？</t>
    <phoneticPr fontId="3"/>
  </si>
  <si>
    <t>計算間違いがないか？</t>
    <phoneticPr fontId="3"/>
  </si>
  <si>
    <t>省エネルギー計算書
【新築・増改築】</t>
    <rPh sb="11" eb="13">
      <t>シンチク</t>
    </rPh>
    <rPh sb="14" eb="17">
      <t>ゾウカイチク</t>
    </rPh>
    <phoneticPr fontId="3"/>
  </si>
  <si>
    <t>（別添３）</t>
    <phoneticPr fontId="3"/>
  </si>
  <si>
    <t>⑦</t>
    <phoneticPr fontId="3"/>
  </si>
  <si>
    <t>計量区分ごとに計量メータが記述されているか？</t>
    <rPh sb="0" eb="2">
      <t>ケイリョウ</t>
    </rPh>
    <rPh sb="2" eb="4">
      <t>クブン</t>
    </rPh>
    <rPh sb="7" eb="9">
      <t>ケイリョウ</t>
    </rPh>
    <rPh sb="13" eb="15">
      <t>キジュツ</t>
    </rPh>
    <phoneticPr fontId="3"/>
  </si>
  <si>
    <t>凡例等を用いてわかりやすく表現されているか？</t>
    <rPh sb="0" eb="1">
      <t>ボン</t>
    </rPh>
    <rPh sb="1" eb="2">
      <t>レイ</t>
    </rPh>
    <rPh sb="2" eb="3">
      <t>トウ</t>
    </rPh>
    <rPh sb="4" eb="5">
      <t>モチ</t>
    </rPh>
    <rPh sb="13" eb="15">
      <t>ヒョウゲン</t>
    </rPh>
    <phoneticPr fontId="3"/>
  </si>
  <si>
    <t>（別添２）</t>
    <phoneticPr fontId="3"/>
  </si>
  <si>
    <t>⑥</t>
    <phoneticPr fontId="3"/>
  </si>
  <si>
    <t>用途No－システムNoを、システム名の前につけること。</t>
    <rPh sb="0" eb="2">
      <t>ヨウト</t>
    </rPh>
    <rPh sb="17" eb="18">
      <t>メイ</t>
    </rPh>
    <rPh sb="19" eb="20">
      <t>マエ</t>
    </rPh>
    <phoneticPr fontId="3"/>
  </si>
  <si>
    <t>採用したシステムごとに作成されているか？</t>
    <rPh sb="0" eb="2">
      <t>サイヨウ</t>
    </rPh>
    <rPh sb="11" eb="13">
      <t>サクセイ</t>
    </rPh>
    <phoneticPr fontId="3"/>
  </si>
  <si>
    <t>システム概念図</t>
    <rPh sb="4" eb="6">
      <t>ガイネン</t>
    </rPh>
    <rPh sb="6" eb="7">
      <t>ズ</t>
    </rPh>
    <phoneticPr fontId="3"/>
  </si>
  <si>
    <t>（別添１）</t>
    <phoneticPr fontId="3"/>
  </si>
  <si>
    <t>⑤</t>
    <phoneticPr fontId="3"/>
  </si>
  <si>
    <t>申請者が複数の場合、申請者間の関係が記されているか？</t>
    <phoneticPr fontId="3"/>
  </si>
  <si>
    <t>社内の管理体制が一覧としてまとめられているか？</t>
    <rPh sb="0" eb="2">
      <t>シャナイ</t>
    </rPh>
    <rPh sb="3" eb="5">
      <t>カンリ</t>
    </rPh>
    <rPh sb="5" eb="7">
      <t>タイセイ</t>
    </rPh>
    <rPh sb="8" eb="10">
      <t>イチラン</t>
    </rPh>
    <phoneticPr fontId="3"/>
  </si>
  <si>
    <t>実施体制</t>
  </si>
  <si>
    <t>９．補助事業実施体制</t>
    <rPh sb="2" eb="4">
      <t>ホジョ</t>
    </rPh>
    <rPh sb="4" eb="6">
      <t>ジギョウ</t>
    </rPh>
    <rPh sb="6" eb="8">
      <t>ジッシ</t>
    </rPh>
    <rPh sb="8" eb="10">
      <t>タイセイ</t>
    </rPh>
    <phoneticPr fontId="3"/>
  </si>
  <si>
    <t>工事概略予算書の各項目の合計との整合がとれているか？</t>
    <phoneticPr fontId="3"/>
  </si>
  <si>
    <t>（５）所要資金計画　　　　　　　　　　　　　　　　　　　＜中期計画工事分＞</t>
    <rPh sb="29" eb="31">
      <t>チュウキ</t>
    </rPh>
    <rPh sb="31" eb="33">
      <t>ケイカク</t>
    </rPh>
    <rPh sb="33" eb="35">
      <t>コウジ</t>
    </rPh>
    <rPh sb="35" eb="36">
      <t>ブン</t>
    </rPh>
    <phoneticPr fontId="3"/>
  </si>
  <si>
    <t>蓄電池は補助対象経費の20％以下とすること。</t>
    <phoneticPr fontId="3"/>
  </si>
  <si>
    <t>工事概略予算書の各項目の合計との整合がとれているか？　　　　　　　　　　　　　　　　　　　　　　　　　</t>
    <rPh sb="0" eb="2">
      <t>コウジ</t>
    </rPh>
    <rPh sb="2" eb="4">
      <t>ガイリャク</t>
    </rPh>
    <rPh sb="4" eb="7">
      <t>ヨサンショ</t>
    </rPh>
    <rPh sb="8" eb="11">
      <t>カクコウモク</t>
    </rPh>
    <rPh sb="12" eb="14">
      <t>ゴウケイ</t>
    </rPh>
    <rPh sb="16" eb="18">
      <t>セイゴウ</t>
    </rPh>
    <phoneticPr fontId="3"/>
  </si>
  <si>
    <t>複数年度申請の場合、それぞれの年度ごとに明細が添付されているか？</t>
    <rPh sb="4" eb="6">
      <t>シンセイ</t>
    </rPh>
    <rPh sb="15" eb="17">
      <t>ネンド</t>
    </rPh>
    <rPh sb="20" eb="22">
      <t>メイサイ</t>
    </rPh>
    <rPh sb="23" eb="25">
      <t>テンプ</t>
    </rPh>
    <phoneticPr fontId="3"/>
  </si>
  <si>
    <r>
      <t>（２）～（４）所要資金計画　　　　　　　　　　　　　　　　　　　　　</t>
    </r>
    <r>
      <rPr>
        <sz val="6"/>
        <color theme="1"/>
        <rFont val="ＭＳ Ｐゴシック"/>
        <family val="3"/>
        <charset val="128"/>
      </rPr>
      <t>＜</t>
    </r>
    <r>
      <rPr>
        <sz val="9"/>
        <color theme="1"/>
        <rFont val="ＭＳ Ｐゴシック"/>
        <family val="3"/>
        <charset val="128"/>
      </rPr>
      <t>平成２５～２７年度工事分</t>
    </r>
    <r>
      <rPr>
        <sz val="6"/>
        <color theme="1"/>
        <rFont val="ＭＳ Ｐゴシック"/>
        <family val="3"/>
        <charset val="128"/>
      </rPr>
      <t>＞</t>
    </r>
    <rPh sb="35" eb="37">
      <t>ヘイセイ</t>
    </rPh>
    <rPh sb="42" eb="44">
      <t>ネンド</t>
    </rPh>
    <rPh sb="44" eb="46">
      <t>コウジ</t>
    </rPh>
    <rPh sb="46" eb="47">
      <t>ブン</t>
    </rPh>
    <phoneticPr fontId="3"/>
  </si>
  <si>
    <t>蓄電池は補助対象経費の20％以下とすること。</t>
    <rPh sb="0" eb="3">
      <t>チクデンチ</t>
    </rPh>
    <rPh sb="4" eb="6">
      <t>ホジョ</t>
    </rPh>
    <rPh sb="6" eb="8">
      <t>タイショウ</t>
    </rPh>
    <rPh sb="8" eb="10">
      <t>ケイヒ</t>
    </rPh>
    <rPh sb="14" eb="16">
      <t>イカ</t>
    </rPh>
    <phoneticPr fontId="3"/>
  </si>
  <si>
    <t>中期計画は別紙に記入すること。</t>
    <rPh sb="0" eb="2">
      <t>チュウキ</t>
    </rPh>
    <rPh sb="2" eb="4">
      <t>ケイカク</t>
    </rPh>
    <rPh sb="5" eb="7">
      <t>ベッシ</t>
    </rPh>
    <rPh sb="8" eb="10">
      <t>キニュウ</t>
    </rPh>
    <phoneticPr fontId="3"/>
  </si>
  <si>
    <t>複数年度申請の場合、２年間または３年間の合計が記入されているか？　　　　　　　　　　　　　　　</t>
    <rPh sb="0" eb="2">
      <t>フクスウ</t>
    </rPh>
    <rPh sb="2" eb="4">
      <t>ネンド</t>
    </rPh>
    <rPh sb="4" eb="6">
      <t>シンセイ</t>
    </rPh>
    <rPh sb="7" eb="9">
      <t>バアイ</t>
    </rPh>
    <rPh sb="11" eb="13">
      <t>ネンカン</t>
    </rPh>
    <rPh sb="17" eb="19">
      <t>ネンカン</t>
    </rPh>
    <rPh sb="20" eb="22">
      <t>ゴウケイ</t>
    </rPh>
    <rPh sb="23" eb="25">
      <t>キニュウ</t>
    </rPh>
    <phoneticPr fontId="3"/>
  </si>
  <si>
    <t>補助事業に要する経費及び補助対象経費の金額が、（別紙１）補助事業に要する経費、補助対象経費及び補助金の額並びに区分ごとの配分に記入されている金額と整合しているか？</t>
    <rPh sb="2" eb="4">
      <t>ジギョウ</t>
    </rPh>
    <rPh sb="5" eb="6">
      <t>ヨウ</t>
    </rPh>
    <rPh sb="8" eb="10">
      <t>ケイヒ</t>
    </rPh>
    <rPh sb="10" eb="11">
      <t>オヨ</t>
    </rPh>
    <rPh sb="12" eb="14">
      <t>ホジョ</t>
    </rPh>
    <rPh sb="14" eb="16">
      <t>タイショウ</t>
    </rPh>
    <rPh sb="16" eb="18">
      <t>ケイヒ</t>
    </rPh>
    <rPh sb="19" eb="21">
      <t>キンガク</t>
    </rPh>
    <rPh sb="63" eb="65">
      <t>キニュウ</t>
    </rPh>
    <rPh sb="70" eb="72">
      <t>キンガク</t>
    </rPh>
    <rPh sb="73" eb="75">
      <t>セイゴウ</t>
    </rPh>
    <phoneticPr fontId="3"/>
  </si>
  <si>
    <t>工事概略予算書の各項目との合計が整合がとれているか？</t>
    <rPh sb="0" eb="2">
      <t>コウジ</t>
    </rPh>
    <rPh sb="2" eb="4">
      <t>ガイリャク</t>
    </rPh>
    <rPh sb="4" eb="7">
      <t>ヨサンショ</t>
    </rPh>
    <rPh sb="8" eb="11">
      <t>カクコウモク</t>
    </rPh>
    <rPh sb="13" eb="15">
      <t>ゴウケイ</t>
    </rPh>
    <rPh sb="16" eb="18">
      <t>セイゴウ</t>
    </rPh>
    <phoneticPr fontId="3"/>
  </si>
  <si>
    <t>（１）所要資金計画＜全体＞</t>
    <rPh sb="10" eb="12">
      <t>ゼンタイ</t>
    </rPh>
    <phoneticPr fontId="3"/>
  </si>
  <si>
    <t>８．所要資金計画</t>
    <rPh sb="2" eb="4">
      <t>ショヨウ</t>
    </rPh>
    <rPh sb="4" eb="6">
      <t>シキン</t>
    </rPh>
    <rPh sb="6" eb="8">
      <t>ケイカク</t>
    </rPh>
    <phoneticPr fontId="3"/>
  </si>
  <si>
    <t>複数年度の場合、該当欄（平成２６年度、２７年度）に記入されているか？</t>
    <rPh sb="12" eb="14">
      <t>ヘイセイ</t>
    </rPh>
    <rPh sb="16" eb="18">
      <t>ネンド</t>
    </rPh>
    <rPh sb="21" eb="23">
      <t>ネンド</t>
    </rPh>
    <phoneticPr fontId="3"/>
  </si>
  <si>
    <t>自己資金または借入金が記載されているか</t>
    <phoneticPr fontId="3"/>
  </si>
  <si>
    <t>合計は、８．所要資金計画の補助事業に要する経費と整合されているか？　　　　　　　　　　</t>
    <rPh sb="0" eb="2">
      <t>ゴウケイ</t>
    </rPh>
    <rPh sb="6" eb="8">
      <t>ショヨウ</t>
    </rPh>
    <rPh sb="8" eb="10">
      <t>シキン</t>
    </rPh>
    <rPh sb="10" eb="12">
      <t>ケイカク</t>
    </rPh>
    <rPh sb="13" eb="15">
      <t>ホジョ</t>
    </rPh>
    <rPh sb="15" eb="17">
      <t>ジギョウ</t>
    </rPh>
    <rPh sb="18" eb="19">
      <t>ヨウ</t>
    </rPh>
    <rPh sb="21" eb="23">
      <t>ケイヒ</t>
    </rPh>
    <rPh sb="24" eb="26">
      <t>セイゴウ</t>
    </rPh>
    <phoneticPr fontId="3"/>
  </si>
  <si>
    <t>(1)資金調達計画</t>
    <rPh sb="3" eb="5">
      <t>シキン</t>
    </rPh>
    <rPh sb="5" eb="7">
      <t>チョウタツ</t>
    </rPh>
    <rPh sb="7" eb="9">
      <t>ケイカク</t>
    </rPh>
    <phoneticPr fontId="3"/>
  </si>
  <si>
    <t>支払完了日を事業の完了日とし、記入されているか？</t>
    <rPh sb="6" eb="8">
      <t>ジギョウ</t>
    </rPh>
    <rPh sb="9" eb="12">
      <t>カンリョウビ</t>
    </rPh>
    <rPh sb="15" eb="17">
      <t>キニュウ</t>
    </rPh>
    <phoneticPr fontId="3"/>
  </si>
  <si>
    <t>中期計画の場合は、スケジュール表＜２年度以降＞に記入されているか？</t>
    <rPh sb="0" eb="2">
      <t>チュウキ</t>
    </rPh>
    <rPh sb="2" eb="4">
      <t>ケイカク</t>
    </rPh>
    <rPh sb="5" eb="7">
      <t>バアイ</t>
    </rPh>
    <rPh sb="15" eb="16">
      <t>ヒョウ</t>
    </rPh>
    <rPh sb="18" eb="20">
      <t>ネンド</t>
    </rPh>
    <rPh sb="20" eb="22">
      <t>イコウ</t>
    </rPh>
    <rPh sb="24" eb="26">
      <t>キニュウ</t>
    </rPh>
    <phoneticPr fontId="3"/>
  </si>
  <si>
    <t>項目ごとに、棒線・矢印等でわかりやすく表記しているか？</t>
    <rPh sb="0" eb="2">
      <t>コウモク</t>
    </rPh>
    <rPh sb="6" eb="8">
      <t>ボウセン</t>
    </rPh>
    <rPh sb="9" eb="11">
      <t>ヤジルシ</t>
    </rPh>
    <rPh sb="11" eb="12">
      <t>トウ</t>
    </rPh>
    <rPh sb="19" eb="21">
      <t>ヒョウキ</t>
    </rPh>
    <phoneticPr fontId="3"/>
  </si>
  <si>
    <t>スケジュール表　　　　　　　　　　　　　　　　＜平成２５年度＞　　　　　　　　　　　　　　　　　　　　　　　　　　　　　　　　スケジュール表　　　　　　　　　　　　　　　＜平成２６年度以降＞　</t>
    <rPh sb="6" eb="7">
      <t>ヒョウ</t>
    </rPh>
    <rPh sb="24" eb="26">
      <t>ヘイセイ</t>
    </rPh>
    <rPh sb="28" eb="30">
      <t>ネンド</t>
    </rPh>
    <rPh sb="92" eb="94">
      <t>イコウ</t>
    </rPh>
    <phoneticPr fontId="3"/>
  </si>
  <si>
    <t>支払完了日を事業の完了日とし、記入しているか？　　　　　　　　　　　　　　　　　　　　　　　　　　　　　　　　　　　　　　　・単年度事業：平成２６年１月３１日以前　　　　　　　　　　　　　　　　　　　　　　　　　　　　　　　　　　　　　　　　　　　　　　　　　　　　　　　　　　　　　　　　　　　　　　　　　　　　　　　　　　　　　　　　　　　　　　
・２年度ないし３年度事業：平成２６年２月２８日以前       の日付となっているか？</t>
    <rPh sb="0" eb="2">
      <t>シハライ</t>
    </rPh>
    <rPh sb="2" eb="5">
      <t>カンリョウビ</t>
    </rPh>
    <rPh sb="6" eb="8">
      <t>ジギョウ</t>
    </rPh>
    <rPh sb="9" eb="12">
      <t>カンリョウビ</t>
    </rPh>
    <rPh sb="15" eb="17">
      <t>キニュウ</t>
    </rPh>
    <rPh sb="184" eb="186">
      <t>ネンド</t>
    </rPh>
    <phoneticPr fontId="3"/>
  </si>
  <si>
    <t>補助事業（当該年度）の開始及び完了予定日　　　　　　　　　　　　　　　　　　　　　　　　　　　　　　　　　完了予定年月日</t>
    <rPh sb="0" eb="2">
      <t>ホジョ</t>
    </rPh>
    <rPh sb="2" eb="4">
      <t>ジギョウ</t>
    </rPh>
    <rPh sb="5" eb="7">
      <t>トウガイ</t>
    </rPh>
    <rPh sb="7" eb="9">
      <t>ネンド</t>
    </rPh>
    <rPh sb="11" eb="13">
      <t>カイシ</t>
    </rPh>
    <rPh sb="13" eb="14">
      <t>オヨ</t>
    </rPh>
    <rPh sb="15" eb="17">
      <t>カンリョウ</t>
    </rPh>
    <rPh sb="17" eb="20">
      <t>ヨテイビ</t>
    </rPh>
    <rPh sb="53" eb="55">
      <t>カンリョウ</t>
    </rPh>
    <rPh sb="55" eb="57">
      <t>ヨテイ</t>
    </rPh>
    <rPh sb="57" eb="60">
      <t>ネンガッピ</t>
    </rPh>
    <phoneticPr fontId="3"/>
  </si>
  <si>
    <t>支払い完了日を事業の完了日とし、記入しているか？　　　　　　　　　　　　　　　　　　　　　　　　　　　　　　　　　　　　　　　・単年度事業：平成２６年1月３１日以前　　　　　　　　　　　　　　　　　　　　　　　　　　　　　　　　　　　　　　　　　　　　　　　　　　　　　　　　　　　　　　　　　　　　　　　　　　　　　　　　　　　　　　　　　　　　　　
・２年度事業：平成２７年１月３１日以前　　　　　　　　　　　　　　　　　　　　　　　　　　　　　　　　　・３年度事業：平成２８年１月３１日以前　　　　　　の日付となっているか？</t>
    <rPh sb="0" eb="2">
      <t>シハライ</t>
    </rPh>
    <rPh sb="3" eb="6">
      <t>カンリョウビ</t>
    </rPh>
    <rPh sb="7" eb="9">
      <t>ジギョウ</t>
    </rPh>
    <rPh sb="10" eb="13">
      <t>カンリョウビ</t>
    </rPh>
    <rPh sb="16" eb="18">
      <t>キニュウ</t>
    </rPh>
    <rPh sb="255" eb="257">
      <t>ヒヅケ</t>
    </rPh>
    <phoneticPr fontId="3"/>
  </si>
  <si>
    <t>補助事業（全体）の開始及び完了予定日　　　　　　　　　　　　　　　　　　　　　　　　　　　　　　　　　　完了予定年月日</t>
    <rPh sb="0" eb="2">
      <t>ホジョ</t>
    </rPh>
    <rPh sb="2" eb="4">
      <t>ジギョウ</t>
    </rPh>
    <rPh sb="5" eb="7">
      <t>ゼンタイ</t>
    </rPh>
    <rPh sb="9" eb="11">
      <t>カイシ</t>
    </rPh>
    <rPh sb="11" eb="12">
      <t>オヨ</t>
    </rPh>
    <rPh sb="13" eb="15">
      <t>カンリョウ</t>
    </rPh>
    <rPh sb="15" eb="18">
      <t>ヨテイビ</t>
    </rPh>
    <rPh sb="52" eb="54">
      <t>カンリョウ</t>
    </rPh>
    <rPh sb="54" eb="56">
      <t>ヨテイ</t>
    </rPh>
    <rPh sb="56" eb="59">
      <t>ネンガッピ</t>
    </rPh>
    <phoneticPr fontId="3"/>
  </si>
  <si>
    <t>6.事業実施工程</t>
    <rPh sb="2" eb="4">
      <t>ジギョウ</t>
    </rPh>
    <rPh sb="4" eb="6">
      <t>ジッシ</t>
    </rPh>
    <rPh sb="6" eb="8">
      <t>コウテイ</t>
    </rPh>
    <phoneticPr fontId="3"/>
  </si>
  <si>
    <t>システム導入後標準年間一次エネルギー消費量（F）の値は、
（別添３）、（別添４）または（別添５）の省エネルギー計算書で計算された値と、整合がとれているか？  単位がMJ→GJとなるので注意</t>
    <rPh sb="6" eb="7">
      <t>ゴ</t>
    </rPh>
    <rPh sb="25" eb="26">
      <t>アタイ</t>
    </rPh>
    <rPh sb="36" eb="38">
      <t>ベッテン</t>
    </rPh>
    <rPh sb="44" eb="46">
      <t>ベッテン</t>
    </rPh>
    <rPh sb="49" eb="50">
      <t>ショウ</t>
    </rPh>
    <rPh sb="55" eb="58">
      <t>ケイサンショ</t>
    </rPh>
    <rPh sb="59" eb="61">
      <t>ケイサン</t>
    </rPh>
    <rPh sb="64" eb="65">
      <t>アタイ</t>
    </rPh>
    <rPh sb="67" eb="69">
      <t>セイゴウ</t>
    </rPh>
    <rPh sb="79" eb="81">
      <t>タンイ</t>
    </rPh>
    <rPh sb="92" eb="94">
      <t>チュウイ</t>
    </rPh>
    <phoneticPr fontId="3"/>
  </si>
  <si>
    <t>システム導入前標準年間一次エネルギー消費量（E）の値は、
別添３、別添４、または別添５の「省エネルギー計算」で計算された値と整合がとれているか？  単位がMJ→GJとなるので注意</t>
    <rPh sb="25" eb="26">
      <t>アタイ</t>
    </rPh>
    <rPh sb="33" eb="35">
      <t>ベッテン</t>
    </rPh>
    <rPh sb="40" eb="42">
      <t>ベッテン</t>
    </rPh>
    <rPh sb="45" eb="46">
      <t>ショウ</t>
    </rPh>
    <rPh sb="51" eb="53">
      <t>ケイサン</t>
    </rPh>
    <rPh sb="55" eb="57">
      <t>ケイサン</t>
    </rPh>
    <rPh sb="60" eb="61">
      <t>アタイ</t>
    </rPh>
    <rPh sb="62" eb="64">
      <t>セイゴウ</t>
    </rPh>
    <rPh sb="74" eb="76">
      <t>タンイ</t>
    </rPh>
    <rPh sb="87" eb="89">
      <t>チュウイ</t>
    </rPh>
    <phoneticPr fontId="3"/>
  </si>
  <si>
    <t>(1)エネルギー削減率</t>
    <rPh sb="8" eb="10">
      <t>サクゲン</t>
    </rPh>
    <rPh sb="10" eb="11">
      <t>リツ</t>
    </rPh>
    <phoneticPr fontId="3"/>
  </si>
  <si>
    <t>5．導入効果</t>
    <rPh sb="2" eb="4">
      <t>ドウニュウ</t>
    </rPh>
    <rPh sb="4" eb="6">
      <t>コウカ</t>
    </rPh>
    <phoneticPr fontId="3"/>
  </si>
  <si>
    <t>管理方針、方法について、具体的に記述されているか？</t>
    <rPh sb="0" eb="2">
      <t>カンリ</t>
    </rPh>
    <rPh sb="2" eb="4">
      <t>ホウシン</t>
    </rPh>
    <rPh sb="5" eb="7">
      <t>ホウホウ</t>
    </rPh>
    <rPh sb="12" eb="15">
      <t>グタイテキ</t>
    </rPh>
    <rPh sb="16" eb="18">
      <t>キジュツ</t>
    </rPh>
    <phoneticPr fontId="3"/>
  </si>
  <si>
    <t>（５）エネルギー管理計画</t>
    <rPh sb="8" eb="10">
      <t>カンリ</t>
    </rPh>
    <rPh sb="10" eb="12">
      <t>ケイカク</t>
    </rPh>
    <phoneticPr fontId="3"/>
  </si>
  <si>
    <t>導入しない要素は「なし」と記入しているか？</t>
    <rPh sb="0" eb="2">
      <t>ドウニュウ</t>
    </rPh>
    <rPh sb="5" eb="7">
      <t>ヨウソ</t>
    </rPh>
    <rPh sb="13" eb="15">
      <t>キニュウ</t>
    </rPh>
    <phoneticPr fontId="3"/>
  </si>
  <si>
    <t>採用する予定（採用している）システムの内容を具体的に記入しているか？　　　　　　　　　　　</t>
    <rPh sb="0" eb="2">
      <t>サイヨウ</t>
    </rPh>
    <rPh sb="4" eb="6">
      <t>ヨテイ</t>
    </rPh>
    <rPh sb="7" eb="9">
      <t>サイヨウ</t>
    </rPh>
    <rPh sb="19" eb="21">
      <t>ナイヨウ</t>
    </rPh>
    <rPh sb="22" eb="25">
      <t>グタイテキ</t>
    </rPh>
    <rPh sb="26" eb="28">
      <t>キニュウ</t>
    </rPh>
    <phoneticPr fontId="3"/>
  </si>
  <si>
    <t>（４）システム制御技術</t>
    <rPh sb="7" eb="9">
      <t>セイギョ</t>
    </rPh>
    <rPh sb="9" eb="11">
      <t>ギジュツ</t>
    </rPh>
    <phoneticPr fontId="3"/>
  </si>
  <si>
    <t>システムや技術ごとに記入されているか？</t>
    <rPh sb="5" eb="7">
      <t>ギジュツ</t>
    </rPh>
    <rPh sb="10" eb="12">
      <t>キニュウ</t>
    </rPh>
    <phoneticPr fontId="3"/>
  </si>
  <si>
    <t>（２）省エネシステム・管理技術</t>
    <rPh sb="3" eb="4">
      <t>ショウ</t>
    </rPh>
    <rPh sb="11" eb="13">
      <t>カンリ</t>
    </rPh>
    <rPh sb="13" eb="15">
      <t>ギジュツ</t>
    </rPh>
    <phoneticPr fontId="3"/>
  </si>
  <si>
    <t>装置の概要について、記入されているか？</t>
    <rPh sb="0" eb="2">
      <t>ソウチ</t>
    </rPh>
    <rPh sb="3" eb="5">
      <t>ガイヨウ</t>
    </rPh>
    <rPh sb="10" eb="12">
      <t>キニュウ</t>
    </rPh>
    <phoneticPr fontId="3"/>
  </si>
  <si>
    <t>４－２　ＢＥＭＳ　　　　　　　　　　　　　　　　　　（１）ＢＥＭＳ装置の概要</t>
    <rPh sb="33" eb="35">
      <t>ソウチ</t>
    </rPh>
    <rPh sb="36" eb="38">
      <t>ガイヨウ</t>
    </rPh>
    <phoneticPr fontId="3"/>
  </si>
  <si>
    <t>（２）ZEB実現に資する
採用システム</t>
    <rPh sb="9" eb="10">
      <t>シ</t>
    </rPh>
    <rPh sb="13" eb="15">
      <t>サイヨウ</t>
    </rPh>
    <phoneticPr fontId="3"/>
  </si>
  <si>
    <t>ZEB実現に資する４要素の内、該当する項目を分かりやすく記入されているか？（※新築以外の事業者は、現状での建物のエネルギー消費特性を記入すること）</t>
    <rPh sb="3" eb="5">
      <t>ジツゲン</t>
    </rPh>
    <rPh sb="6" eb="7">
      <t>シ</t>
    </rPh>
    <rPh sb="10" eb="12">
      <t>ヨウソ</t>
    </rPh>
    <rPh sb="13" eb="14">
      <t>ウチ</t>
    </rPh>
    <rPh sb="15" eb="17">
      <t>ガイトウ</t>
    </rPh>
    <rPh sb="19" eb="21">
      <t>コウモク</t>
    </rPh>
    <rPh sb="22" eb="23">
      <t>ワ</t>
    </rPh>
    <rPh sb="28" eb="30">
      <t>キニュウ</t>
    </rPh>
    <rPh sb="39" eb="41">
      <t>シンチク</t>
    </rPh>
    <rPh sb="41" eb="43">
      <t>イガイ</t>
    </rPh>
    <rPh sb="44" eb="47">
      <t>ジギョウシャ</t>
    </rPh>
    <rPh sb="49" eb="51">
      <t>ゲンジョウ</t>
    </rPh>
    <rPh sb="53" eb="55">
      <t>タテモノ</t>
    </rPh>
    <rPh sb="61" eb="63">
      <t>ショウヒ</t>
    </rPh>
    <rPh sb="63" eb="65">
      <t>トクセイ</t>
    </rPh>
    <rPh sb="66" eb="68">
      <t>キニュウ</t>
    </rPh>
    <phoneticPr fontId="3"/>
  </si>
  <si>
    <t>４－１　ＺＥＢ実現に資する基本要素　（１）ZEB実現のコンセプト</t>
    <rPh sb="7" eb="9">
      <t>ジツゲン</t>
    </rPh>
    <rPh sb="10" eb="11">
      <t>シ</t>
    </rPh>
    <rPh sb="13" eb="15">
      <t>キホン</t>
    </rPh>
    <rPh sb="15" eb="17">
      <t>ヨウソ</t>
    </rPh>
    <phoneticPr fontId="3"/>
  </si>
  <si>
    <t>4．事業内容</t>
    <rPh sb="2" eb="4">
      <t>ジギョウ</t>
    </rPh>
    <rPh sb="4" eb="6">
      <t>ナイヨウ</t>
    </rPh>
    <phoneticPr fontId="3"/>
  </si>
  <si>
    <t>他の補助金に申請する（予定を含む）場合は、その補助金名と内容を記入しているか？
※他の補助金への申請を規制するものではない。当該システムに他の国庫補助金へ申請する場合、それらを取り下げることを条件に交付決定する場合がある（公募要領P1８参照）</t>
    <rPh sb="0" eb="1">
      <t>ホカ</t>
    </rPh>
    <rPh sb="2" eb="5">
      <t>ホジョキン</t>
    </rPh>
    <rPh sb="6" eb="8">
      <t>シンセイ</t>
    </rPh>
    <rPh sb="11" eb="13">
      <t>ヨテイ</t>
    </rPh>
    <rPh sb="14" eb="15">
      <t>フク</t>
    </rPh>
    <rPh sb="17" eb="19">
      <t>バアイ</t>
    </rPh>
    <rPh sb="23" eb="26">
      <t>ホジョキン</t>
    </rPh>
    <rPh sb="26" eb="27">
      <t>メイ</t>
    </rPh>
    <rPh sb="28" eb="30">
      <t>ナイヨウ</t>
    </rPh>
    <rPh sb="31" eb="33">
      <t>キニュウ</t>
    </rPh>
    <rPh sb="41" eb="42">
      <t>タ</t>
    </rPh>
    <rPh sb="43" eb="46">
      <t>ホジョキン</t>
    </rPh>
    <rPh sb="48" eb="50">
      <t>シンセイ</t>
    </rPh>
    <rPh sb="51" eb="53">
      <t>キセイ</t>
    </rPh>
    <rPh sb="62" eb="64">
      <t>トウガイ</t>
    </rPh>
    <rPh sb="69" eb="70">
      <t>タ</t>
    </rPh>
    <rPh sb="71" eb="73">
      <t>コッコ</t>
    </rPh>
    <rPh sb="73" eb="76">
      <t>ホジョキン</t>
    </rPh>
    <rPh sb="77" eb="79">
      <t>シンセイ</t>
    </rPh>
    <rPh sb="81" eb="83">
      <t>バアイ</t>
    </rPh>
    <rPh sb="88" eb="89">
      <t>ト</t>
    </rPh>
    <rPh sb="90" eb="91">
      <t>サ</t>
    </rPh>
    <rPh sb="96" eb="98">
      <t>ジョウケン</t>
    </rPh>
    <rPh sb="99" eb="101">
      <t>コウフ</t>
    </rPh>
    <rPh sb="101" eb="103">
      <t>ケッテイ</t>
    </rPh>
    <rPh sb="105" eb="107">
      <t>バアイ</t>
    </rPh>
    <rPh sb="111" eb="113">
      <t>コウボ</t>
    </rPh>
    <rPh sb="113" eb="115">
      <t>ヨウリョウ</t>
    </rPh>
    <rPh sb="118" eb="120">
      <t>サンショウ</t>
    </rPh>
    <phoneticPr fontId="3"/>
  </si>
  <si>
    <t>他の補助金との関係</t>
    <rPh sb="0" eb="1">
      <t>ホカ</t>
    </rPh>
    <rPh sb="2" eb="5">
      <t>ホジョキン</t>
    </rPh>
    <rPh sb="7" eb="9">
      <t>カンケイ</t>
    </rPh>
    <phoneticPr fontId="3"/>
  </si>
  <si>
    <t>3．事業実施に関する事項</t>
    <rPh sb="2" eb="4">
      <t>ジギョウ</t>
    </rPh>
    <rPh sb="4" eb="6">
      <t>ジッシ</t>
    </rPh>
    <rPh sb="7" eb="8">
      <t>カン</t>
    </rPh>
    <rPh sb="10" eb="12">
      <t>ジコウ</t>
    </rPh>
    <phoneticPr fontId="3"/>
  </si>
  <si>
    <t>必ず記入すること。</t>
    <rPh sb="0" eb="1">
      <t>カナラ</t>
    </rPh>
    <rPh sb="2" eb="4">
      <t>キニュウ</t>
    </rPh>
    <phoneticPr fontId="3"/>
  </si>
  <si>
    <t>最寄駅等からアクセス情報が記載されているか？</t>
    <rPh sb="0" eb="2">
      <t>モヨリ</t>
    </rPh>
    <rPh sb="2" eb="3">
      <t>エキ</t>
    </rPh>
    <rPh sb="3" eb="4">
      <t>トウ</t>
    </rPh>
    <rPh sb="10" eb="12">
      <t>ジョウホウ</t>
    </rPh>
    <rPh sb="13" eb="15">
      <t>キサイ</t>
    </rPh>
    <phoneticPr fontId="3"/>
  </si>
  <si>
    <t>最寄り駅</t>
    <rPh sb="0" eb="2">
      <t>モヨリ</t>
    </rPh>
    <rPh sb="3" eb="4">
      <t>エキ</t>
    </rPh>
    <phoneticPr fontId="3"/>
  </si>
  <si>
    <t>上段に都道府県、区市町村までを記入し、下段にそれ以降の住所を記入しているか？</t>
    <rPh sb="0" eb="2">
      <t>ジョウダン</t>
    </rPh>
    <rPh sb="3" eb="7">
      <t>トドウフケン</t>
    </rPh>
    <rPh sb="8" eb="9">
      <t>ク</t>
    </rPh>
    <rPh sb="9" eb="12">
      <t>シチョウソン</t>
    </rPh>
    <rPh sb="15" eb="17">
      <t>キニュウ</t>
    </rPh>
    <rPh sb="19" eb="21">
      <t>ゲダン</t>
    </rPh>
    <rPh sb="24" eb="26">
      <t>イコウ</t>
    </rPh>
    <rPh sb="27" eb="29">
      <t>ジュウショ</t>
    </rPh>
    <rPh sb="30" eb="32">
      <t>キニュウ</t>
    </rPh>
    <phoneticPr fontId="3"/>
  </si>
  <si>
    <t>建物登記簿の住所ではなく、郵便物が届く住所となっているか？
（新築の場合、仮住所でも可）</t>
    <rPh sb="0" eb="2">
      <t>タテモノ</t>
    </rPh>
    <rPh sb="2" eb="5">
      <t>トウキボ</t>
    </rPh>
    <rPh sb="6" eb="8">
      <t>ジュウショ</t>
    </rPh>
    <rPh sb="13" eb="16">
      <t>ユウビンブツ</t>
    </rPh>
    <rPh sb="17" eb="18">
      <t>トド</t>
    </rPh>
    <rPh sb="19" eb="21">
      <t>ジュウショ</t>
    </rPh>
    <rPh sb="31" eb="33">
      <t>シンチク</t>
    </rPh>
    <rPh sb="34" eb="36">
      <t>バアイ</t>
    </rPh>
    <rPh sb="37" eb="38">
      <t>カリ</t>
    </rPh>
    <rPh sb="38" eb="40">
      <t>ジュウショ</t>
    </rPh>
    <rPh sb="42" eb="43">
      <t>カ</t>
    </rPh>
    <phoneticPr fontId="3"/>
  </si>
  <si>
    <t>所在地</t>
    <rPh sb="0" eb="3">
      <t>ショザイチ</t>
    </rPh>
    <phoneticPr fontId="3"/>
  </si>
  <si>
    <t>電話番号、E-mailアドレスは記入されているか？</t>
    <rPh sb="0" eb="2">
      <t>デンワ</t>
    </rPh>
    <rPh sb="2" eb="4">
      <t>バンゴウ</t>
    </rPh>
    <rPh sb="16" eb="18">
      <t>キニュウ</t>
    </rPh>
    <phoneticPr fontId="3"/>
  </si>
  <si>
    <t>共同申請の場合、申請者全員分が書かれており、代表連絡担当者に○印が付いているか？</t>
    <rPh sb="0" eb="2">
      <t>キョウドウ</t>
    </rPh>
    <rPh sb="2" eb="4">
      <t>シンセイ</t>
    </rPh>
    <rPh sb="5" eb="7">
      <t>バアイ</t>
    </rPh>
    <rPh sb="8" eb="10">
      <t>シンセイ</t>
    </rPh>
    <rPh sb="10" eb="11">
      <t>シャ</t>
    </rPh>
    <rPh sb="11" eb="13">
      <t>ゼンイン</t>
    </rPh>
    <rPh sb="13" eb="14">
      <t>ブン</t>
    </rPh>
    <rPh sb="15" eb="16">
      <t>カ</t>
    </rPh>
    <rPh sb="22" eb="24">
      <t>ダイヒョウ</t>
    </rPh>
    <rPh sb="24" eb="26">
      <t>レンラク</t>
    </rPh>
    <rPh sb="26" eb="29">
      <t>タントウシャ</t>
    </rPh>
    <rPh sb="31" eb="32">
      <t>シルシ</t>
    </rPh>
    <rPh sb="33" eb="34">
      <t>ツ</t>
    </rPh>
    <phoneticPr fontId="3"/>
  </si>
  <si>
    <t>(3)補助事業担当</t>
    <rPh sb="3" eb="5">
      <t>ホジョ</t>
    </rPh>
    <rPh sb="5" eb="7">
      <t>ジギョウ</t>
    </rPh>
    <rPh sb="7" eb="9">
      <t>タントウ</t>
    </rPh>
    <phoneticPr fontId="3"/>
  </si>
  <si>
    <t>添付の決算報告書と一致しているか。</t>
  </si>
  <si>
    <t>(2)事業者の業務実績</t>
    <phoneticPr fontId="3"/>
  </si>
  <si>
    <t>1．申請者の概要</t>
    <rPh sb="2" eb="5">
      <t>シンセイシャ</t>
    </rPh>
    <rPh sb="6" eb="8">
      <t>ガイヨウ</t>
    </rPh>
    <phoneticPr fontId="3"/>
  </si>
  <si>
    <t>実施計画書</t>
  </si>
  <si>
    <t>ｼｽﾃﾑ概要の全体が記載されているか？また年度ごとに色別で書かれているか？（色の指定があるので注意）</t>
    <rPh sb="7" eb="9">
      <t>ゼンタイ</t>
    </rPh>
    <rPh sb="21" eb="23">
      <t>ネンド</t>
    </rPh>
    <rPh sb="26" eb="28">
      <t>イロベツ</t>
    </rPh>
    <rPh sb="29" eb="30">
      <t>カ</t>
    </rPh>
    <rPh sb="38" eb="39">
      <t>イロ</t>
    </rPh>
    <rPh sb="40" eb="42">
      <t>シテイ</t>
    </rPh>
    <rPh sb="47" eb="49">
      <t>チュウイ</t>
    </rPh>
    <phoneticPr fontId="3"/>
  </si>
  <si>
    <t>ｼｽﾃﾑ概要図</t>
  </si>
  <si>
    <t>システム提案概要②</t>
    <phoneticPr fontId="3"/>
  </si>
  <si>
    <t>省エネルギー計算の根拠のシート内、ＺＥＢ要素別一次エネルギー削減量で計算された値と整合がとれているか？</t>
    <rPh sb="0" eb="1">
      <t>ショウ</t>
    </rPh>
    <rPh sb="6" eb="8">
      <t>ケイサン</t>
    </rPh>
    <rPh sb="9" eb="11">
      <t>コンキョ</t>
    </rPh>
    <rPh sb="15" eb="16">
      <t>ナイ</t>
    </rPh>
    <rPh sb="34" eb="36">
      <t>ケイサン</t>
    </rPh>
    <rPh sb="39" eb="40">
      <t>アタイ</t>
    </rPh>
    <rPh sb="41" eb="43">
      <t>セイゴウ</t>
    </rPh>
    <phoneticPr fontId="3"/>
  </si>
  <si>
    <t>基本要素別一次エネルギー削減量の内訳</t>
    <rPh sb="0" eb="2">
      <t>キホン</t>
    </rPh>
    <rPh sb="2" eb="4">
      <t>ヨウソ</t>
    </rPh>
    <rPh sb="4" eb="5">
      <t>ベツ</t>
    </rPh>
    <rPh sb="5" eb="7">
      <t>１ジ</t>
    </rPh>
    <rPh sb="12" eb="14">
      <t>サクゲン</t>
    </rPh>
    <rPh sb="14" eb="15">
      <t>リョウ</t>
    </rPh>
    <rPh sb="16" eb="18">
      <t>ウチワケ</t>
    </rPh>
    <phoneticPr fontId="3"/>
  </si>
  <si>
    <t>実施計画書の値と整合しているか？</t>
    <rPh sb="0" eb="2">
      <t>ジッシ</t>
    </rPh>
    <rPh sb="2" eb="4">
      <t>ケイカク</t>
    </rPh>
    <rPh sb="4" eb="5">
      <t>ショ</t>
    </rPh>
    <rPh sb="6" eb="7">
      <t>アタイ</t>
    </rPh>
    <rPh sb="8" eb="10">
      <t>セイゴウ</t>
    </rPh>
    <phoneticPr fontId="3"/>
  </si>
  <si>
    <t>導入効果・原単位</t>
    <rPh sb="0" eb="2">
      <t>ドウニュウ</t>
    </rPh>
    <rPh sb="2" eb="4">
      <t>コウカ</t>
    </rPh>
    <phoneticPr fontId="3"/>
  </si>
  <si>
    <t>別添３、別添４、または別添５「省エネルギー計算書」で計算された値と整合がとれているか？</t>
    <phoneticPr fontId="3"/>
  </si>
  <si>
    <t>エネルギー削減率・削減量</t>
    <rPh sb="5" eb="7">
      <t>サクゲン</t>
    </rPh>
    <rPh sb="7" eb="8">
      <t>リツ</t>
    </rPh>
    <rPh sb="9" eb="11">
      <t>サクゲン</t>
    </rPh>
    <rPh sb="11" eb="12">
      <t>リョウ</t>
    </rPh>
    <phoneticPr fontId="3"/>
  </si>
  <si>
    <t>１～５のうち、１つ以上採用しているか？</t>
    <rPh sb="9" eb="11">
      <t>イジョウ</t>
    </rPh>
    <rPh sb="11" eb="13">
      <t>サイヨウ</t>
    </rPh>
    <phoneticPr fontId="3"/>
  </si>
  <si>
    <t>システム制御技術</t>
    <rPh sb="4" eb="6">
      <t>セイギョ</t>
    </rPh>
    <rPh sb="6" eb="8">
      <t>ギジュツ</t>
    </rPh>
    <phoneticPr fontId="3"/>
  </si>
  <si>
    <t>複数年度、中期計画の場合、該当欄に記入されているか？</t>
    <rPh sb="0" eb="2">
      <t>フクスウ</t>
    </rPh>
    <rPh sb="2" eb="4">
      <t>ネンド</t>
    </rPh>
    <rPh sb="5" eb="7">
      <t>チュウキ</t>
    </rPh>
    <rPh sb="7" eb="9">
      <t>ケイカク</t>
    </rPh>
    <rPh sb="10" eb="12">
      <t>バアイ</t>
    </rPh>
    <rPh sb="13" eb="15">
      <t>ガイトウ</t>
    </rPh>
    <rPh sb="15" eb="16">
      <t>ラン</t>
    </rPh>
    <rPh sb="17" eb="19">
      <t>キニュウ</t>
    </rPh>
    <phoneticPr fontId="3"/>
  </si>
  <si>
    <t>平成２５年度の申請金額に間違いがないか？</t>
    <rPh sb="0" eb="2">
      <t>ヘイセイ</t>
    </rPh>
    <rPh sb="4" eb="6">
      <t>ネンド</t>
    </rPh>
    <rPh sb="7" eb="9">
      <t>シンセイ</t>
    </rPh>
    <rPh sb="9" eb="11">
      <t>キンガク</t>
    </rPh>
    <rPh sb="12" eb="14">
      <t>マチガ</t>
    </rPh>
    <phoneticPr fontId="3"/>
  </si>
  <si>
    <t>補助対象経費</t>
    <phoneticPr fontId="3"/>
  </si>
  <si>
    <t>補助事業者名について、申請者全員が記入されているか？</t>
    <rPh sb="0" eb="2">
      <t>ホジョ</t>
    </rPh>
    <rPh sb="2" eb="4">
      <t>ジギョウ</t>
    </rPh>
    <rPh sb="4" eb="5">
      <t>シャ</t>
    </rPh>
    <rPh sb="5" eb="6">
      <t>メイ</t>
    </rPh>
    <rPh sb="11" eb="14">
      <t>シンセイシャ</t>
    </rPh>
    <rPh sb="14" eb="16">
      <t>ゼンイン</t>
    </rPh>
    <rPh sb="17" eb="19">
      <t>キニュウ</t>
    </rPh>
    <phoneticPr fontId="3"/>
  </si>
  <si>
    <t>申請者概要</t>
    <rPh sb="0" eb="3">
      <t>シンセイシャ</t>
    </rPh>
    <rPh sb="3" eb="5">
      <t>ガイヨウ</t>
    </rPh>
    <phoneticPr fontId="3"/>
  </si>
  <si>
    <t>ｼｽﾃﾑ提案概要①</t>
    <phoneticPr fontId="3"/>
  </si>
  <si>
    <t>③</t>
  </si>
  <si>
    <t>小数点以下を切り捨てし、１円単位まで記入されているか？</t>
    <rPh sb="6" eb="7">
      <t>キ</t>
    </rPh>
    <rPh sb="8" eb="9">
      <t>ス</t>
    </rPh>
    <rPh sb="13" eb="14">
      <t>エン</t>
    </rPh>
    <rPh sb="14" eb="16">
      <t>タンイ</t>
    </rPh>
    <rPh sb="18" eb="20">
      <t>キニュウ</t>
    </rPh>
    <phoneticPr fontId="3"/>
  </si>
  <si>
    <t>補助金の額</t>
    <phoneticPr fontId="3"/>
  </si>
  <si>
    <t>申請時の補助率は１／３とする。　　　　　　　　　　　　　　　　　　　　</t>
    <rPh sb="0" eb="2">
      <t>シンセイ</t>
    </rPh>
    <rPh sb="2" eb="3">
      <t>ジ</t>
    </rPh>
    <rPh sb="4" eb="6">
      <t>ホジョ</t>
    </rPh>
    <rPh sb="6" eb="7">
      <t>リツ</t>
    </rPh>
    <phoneticPr fontId="3"/>
  </si>
  <si>
    <t>補助率</t>
    <rPh sb="0" eb="2">
      <t>ホジョ</t>
    </rPh>
    <rPh sb="2" eb="3">
      <t>リツ</t>
    </rPh>
    <phoneticPr fontId="3"/>
  </si>
  <si>
    <t>工事概略予算書と各項目の合計が整合しているか？　　　　　　　　　　　　　</t>
    <rPh sb="0" eb="2">
      <t>コウジ</t>
    </rPh>
    <rPh sb="2" eb="4">
      <t>ガイリャク</t>
    </rPh>
    <rPh sb="4" eb="7">
      <t>ヨサンショ</t>
    </rPh>
    <rPh sb="8" eb="11">
      <t>カクコウモク</t>
    </rPh>
    <rPh sb="12" eb="14">
      <t>ゴウケイ</t>
    </rPh>
    <rPh sb="15" eb="17">
      <t>セイゴウ</t>
    </rPh>
    <phoneticPr fontId="3"/>
  </si>
  <si>
    <t>実施計画書８．所要資金計画と各項目の合計が整合しているか？　</t>
    <rPh sb="0" eb="2">
      <t>ジッシ</t>
    </rPh>
    <rPh sb="2" eb="4">
      <t>ケイカク</t>
    </rPh>
    <rPh sb="4" eb="5">
      <t>ショ</t>
    </rPh>
    <rPh sb="7" eb="9">
      <t>ショヨウ</t>
    </rPh>
    <rPh sb="9" eb="11">
      <t>シキン</t>
    </rPh>
    <rPh sb="11" eb="13">
      <t>ケイカク</t>
    </rPh>
    <rPh sb="14" eb="15">
      <t>カク</t>
    </rPh>
    <rPh sb="15" eb="17">
      <t>コウモク</t>
    </rPh>
    <rPh sb="18" eb="20">
      <t>ゴウケイ</t>
    </rPh>
    <rPh sb="21" eb="23">
      <t>セイゴウ</t>
    </rPh>
    <phoneticPr fontId="3"/>
  </si>
  <si>
    <t>補助事業に要する経費　　　　　　　　</t>
    <rPh sb="2" eb="4">
      <t>ジギョウ</t>
    </rPh>
    <rPh sb="5" eb="6">
      <t>ヨウ</t>
    </rPh>
    <rPh sb="8" eb="10">
      <t>ケイヒ</t>
    </rPh>
    <phoneticPr fontId="3"/>
  </si>
  <si>
    <t>（別紙１）補助事業に要する経費、補助対象経費及び補助金の額並びに区分ごとの配分</t>
    <phoneticPr fontId="3"/>
  </si>
  <si>
    <t>（複数年度の場合、最終事業完了予定日）が、　　　　　　　　　　　　　　　　　　　　　　　　　　　　　　　　　　　　　　　　　　　　　　　　　　　　　　　　　　　　　・２年度事業：平成２７年１月３１日以前　　　　　　　　　　　　　　　　　　　　　　　　　　　　　　　　　　　　　　　　　　　　　　　　　　　　　　　　　　　　　　　　　　　・３年度事業：平成２８年１月３１日以前       の日付となっているか？</t>
    <rPh sb="84" eb="86">
      <t>ネンド</t>
    </rPh>
    <rPh sb="86" eb="88">
      <t>ジギョウ</t>
    </rPh>
    <rPh sb="89" eb="91">
      <t>ヘイセイ</t>
    </rPh>
    <rPh sb="93" eb="94">
      <t>ネン</t>
    </rPh>
    <rPh sb="95" eb="96">
      <t>ツキ</t>
    </rPh>
    <rPh sb="98" eb="99">
      <t>ニチ</t>
    </rPh>
    <rPh sb="99" eb="101">
      <t>イゼン</t>
    </rPh>
    <rPh sb="170" eb="171">
      <t>ネン</t>
    </rPh>
    <rPh sb="195" eb="197">
      <t>ヒヅケ</t>
    </rPh>
    <phoneticPr fontId="3"/>
  </si>
  <si>
    <t>（複数年度の場合、最終事業完了予定日）</t>
    <rPh sb="1" eb="3">
      <t>フクスウ</t>
    </rPh>
    <rPh sb="3" eb="5">
      <t>ネンド</t>
    </rPh>
    <rPh sb="6" eb="8">
      <t>バアイ</t>
    </rPh>
    <rPh sb="9" eb="11">
      <t>サイシュウ</t>
    </rPh>
    <rPh sb="11" eb="13">
      <t>ジギョウ</t>
    </rPh>
    <rPh sb="13" eb="15">
      <t>カンリョウ</t>
    </rPh>
    <rPh sb="15" eb="18">
      <t>ヨテイビ</t>
    </rPh>
    <phoneticPr fontId="3"/>
  </si>
  <si>
    <t>支払いの完了日を事業の完了とし、事業完了予定年月日が、
・単年度事業：平成２６年１月３１日以前　　　　　　　　　　　　　　　　　　　　　　　　　　　　　　　　　　　　　　　　　　　　　　　　　　　　　　　　　　　　　　　　　　　　　　　　　　　　　　　　　　　　　　　　　　　　　　
・複数年度事業：平成２６年２月２８日以前　　　になっているか？</t>
    <rPh sb="29" eb="32">
      <t>タンネンド</t>
    </rPh>
    <rPh sb="32" eb="34">
      <t>ジギョウ</t>
    </rPh>
    <rPh sb="35" eb="37">
      <t>ヘイセイ</t>
    </rPh>
    <rPh sb="39" eb="40">
      <t>ネン</t>
    </rPh>
    <rPh sb="41" eb="42">
      <t>ガツ</t>
    </rPh>
    <rPh sb="44" eb="45">
      <t>ニチ</t>
    </rPh>
    <rPh sb="143" eb="145">
      <t>フクスウ</t>
    </rPh>
    <rPh sb="145" eb="147">
      <t>ネンド</t>
    </rPh>
    <rPh sb="147" eb="149">
      <t>ジギョウ</t>
    </rPh>
    <phoneticPr fontId="3"/>
  </si>
  <si>
    <t>補助事業の開始及び完了予定日</t>
    <rPh sb="0" eb="2">
      <t>ホジョ</t>
    </rPh>
    <rPh sb="2" eb="4">
      <t>ジギョウ</t>
    </rPh>
    <rPh sb="5" eb="7">
      <t>カイシ</t>
    </rPh>
    <rPh sb="7" eb="8">
      <t>オヨ</t>
    </rPh>
    <rPh sb="9" eb="11">
      <t>カンリョウヨテネンイビ</t>
    </rPh>
    <phoneticPr fontId="3"/>
  </si>
  <si>
    <t>（別紙１）補助事業に要する経費、補助対象経費及び補助金の額並びに区分ごとの配分及び、実施計画書８．所要資金計画に記入されている金額と整合しているか？</t>
    <rPh sb="39" eb="40">
      <t>オヨ</t>
    </rPh>
    <rPh sb="42" eb="44">
      <t>ジッシ</t>
    </rPh>
    <rPh sb="44" eb="46">
      <t>ケイカク</t>
    </rPh>
    <rPh sb="46" eb="47">
      <t>ショ</t>
    </rPh>
    <rPh sb="49" eb="50">
      <t>トコロ</t>
    </rPh>
    <rPh sb="50" eb="51">
      <t>ヨウ</t>
    </rPh>
    <rPh sb="51" eb="53">
      <t>シキン</t>
    </rPh>
    <rPh sb="53" eb="55">
      <t>ケイカク</t>
    </rPh>
    <rPh sb="56" eb="58">
      <t>キニュウ</t>
    </rPh>
    <rPh sb="66" eb="68">
      <t>セイゴウ</t>
    </rPh>
    <phoneticPr fontId="3"/>
  </si>
  <si>
    <t>補助金交付申請額</t>
  </si>
  <si>
    <t>システム制御技術の欄に内容が記載され、導入しないものは「なし」と記入されているか？　　　</t>
    <rPh sb="4" eb="6">
      <t>セイギョ</t>
    </rPh>
    <rPh sb="6" eb="8">
      <t>ギジュツ</t>
    </rPh>
    <rPh sb="9" eb="10">
      <t>ラン</t>
    </rPh>
    <phoneticPr fontId="3"/>
  </si>
  <si>
    <t>ＢＥＭＳ装置の欄に内容が記載されているか？</t>
    <rPh sb="4" eb="6">
      <t>ソウチ</t>
    </rPh>
    <rPh sb="7" eb="8">
      <t>ラン</t>
    </rPh>
    <rPh sb="9" eb="11">
      <t>ナイヨウ</t>
    </rPh>
    <rPh sb="12" eb="14">
      <t>キサイ</t>
    </rPh>
    <phoneticPr fontId="3"/>
  </si>
  <si>
    <t>システム制御技術に○がついているか？</t>
    <phoneticPr fontId="3"/>
  </si>
  <si>
    <t>ＢＥＭＳ装置に○がついているか？</t>
    <rPh sb="4" eb="6">
      <t>ソウチ</t>
    </rPh>
    <phoneticPr fontId="3"/>
  </si>
  <si>
    <t>エネルギー削減率が要件を満たしているか？　　　　　　　　　　　　　　　　　　　　　　　　　　　　　　　　　　　　　　　　（エネルギー削減率：１％以上、中期計画後：２５％以上）　　　　　　　　　　　　　　　　　　　　　　　　　　　　　　　　　　　　　　　　　　</t>
    <rPh sb="7" eb="8">
      <t>リツ</t>
    </rPh>
    <rPh sb="66" eb="68">
      <t>サクゲン</t>
    </rPh>
    <rPh sb="68" eb="69">
      <t>リツ</t>
    </rPh>
    <rPh sb="75" eb="77">
      <t>チュウキ</t>
    </rPh>
    <rPh sb="77" eb="79">
      <t>ケイカク</t>
    </rPh>
    <rPh sb="79" eb="80">
      <t>ゴ</t>
    </rPh>
    <phoneticPr fontId="3"/>
  </si>
  <si>
    <t>ＺＥＢ実現の要素導入状況　　　　（申請区分：ＢＥＭＳ単独導入）　</t>
    <rPh sb="17" eb="19">
      <t>シンセイ</t>
    </rPh>
    <rPh sb="19" eb="21">
      <t>クブン</t>
    </rPh>
    <phoneticPr fontId="3"/>
  </si>
  <si>
    <t>ＢＥＭＳ装置の欄に内容が記載されているか？</t>
    <phoneticPr fontId="3"/>
  </si>
  <si>
    <t>ＺＥＢ実現の基本要素／採用システムの欄に内容が記載され、導入しない項目には「なし」と記入されているか？</t>
    <rPh sb="3" eb="5">
      <t>ジツゲン</t>
    </rPh>
    <rPh sb="6" eb="8">
      <t>キホン</t>
    </rPh>
    <rPh sb="8" eb="10">
      <t>ヨウソ</t>
    </rPh>
    <rPh sb="11" eb="13">
      <t>サイヨウ</t>
    </rPh>
    <rPh sb="18" eb="19">
      <t>ラン</t>
    </rPh>
    <rPh sb="20" eb="22">
      <t>ナイヨウ</t>
    </rPh>
    <rPh sb="23" eb="25">
      <t>キサイ</t>
    </rPh>
    <rPh sb="28" eb="30">
      <t>ドウニュウ</t>
    </rPh>
    <rPh sb="33" eb="35">
      <t>コウモク</t>
    </rPh>
    <rPh sb="42" eb="44">
      <t>キニュウ</t>
    </rPh>
    <phoneticPr fontId="3"/>
  </si>
  <si>
    <t>システム制御技術に○がついているか？　　　　　　　　　　　　　　　　　　　　　　　　　　　　　　　　　　　　　　　　　　　　　　　　　　　　　　　　　　　　　　　　　　　　　　　　　　　　　　　　　　　　　　　　　　　　　　　　　　　　　　　　　　　　　　　　　　　　　　　　　　　　　　　　　　</t>
    <rPh sb="4" eb="6">
      <t>セイギョ</t>
    </rPh>
    <rPh sb="6" eb="8">
      <t>ギジュツ</t>
    </rPh>
    <phoneticPr fontId="3"/>
  </si>
  <si>
    <t>ＢＥＭＳ装置に○がついているか？　　　　　　　　　　　　　　　　　　　　　　　　　　　　　　　　　　　　　　　　　　　　　　　　　　　　　　　　　　　　　　　　　　　　　　　　　　　　　　　　　　　　　　　　　　　　　　　　　　　　　　　　　　　　　　　　　　　　　　　　　　　　　　　　　</t>
    <rPh sb="4" eb="6">
      <t>ソウチ</t>
    </rPh>
    <phoneticPr fontId="3"/>
  </si>
  <si>
    <t>基本要素４項目のうち、１項目以上に○がついているか？、</t>
    <rPh sb="0" eb="2">
      <t>キホン</t>
    </rPh>
    <rPh sb="2" eb="4">
      <t>ヨウソ</t>
    </rPh>
    <rPh sb="5" eb="7">
      <t>コウモク</t>
    </rPh>
    <rPh sb="12" eb="14">
      <t>コウモク</t>
    </rPh>
    <rPh sb="14" eb="16">
      <t>イジョウ</t>
    </rPh>
    <phoneticPr fontId="3"/>
  </si>
  <si>
    <t>エネルギー削減率が要件を満たしているか？　　　　　　　　　　　　　　　　　　　　　　　　　　　　　　　　　　　　　　　　（新築・増築及び改築の場合３０％以上、既存の建物の場合２５％以上）　　　　　　　　　　　　　　　　　　　　　　　　　　　　　　　　　　　　　　　　　　　　　　　　　　　　　</t>
    <rPh sb="5" eb="7">
      <t>サクゲン</t>
    </rPh>
    <rPh sb="7" eb="8">
      <t>リツ</t>
    </rPh>
    <rPh sb="9" eb="11">
      <t>ヨウケン</t>
    </rPh>
    <rPh sb="12" eb="13">
      <t>ミ</t>
    </rPh>
    <rPh sb="61" eb="63">
      <t>シンチク</t>
    </rPh>
    <rPh sb="64" eb="66">
      <t>ゾウチク</t>
    </rPh>
    <rPh sb="66" eb="67">
      <t>オヨ</t>
    </rPh>
    <rPh sb="68" eb="70">
      <t>カイチク</t>
    </rPh>
    <rPh sb="71" eb="73">
      <t>バアイ</t>
    </rPh>
    <rPh sb="76" eb="78">
      <t>イジョウ</t>
    </rPh>
    <rPh sb="79" eb="81">
      <t>キソン</t>
    </rPh>
    <rPh sb="82" eb="84">
      <t>タテモノ</t>
    </rPh>
    <rPh sb="85" eb="87">
      <t>バアイ</t>
    </rPh>
    <rPh sb="90" eb="92">
      <t>イジョウ</t>
    </rPh>
    <phoneticPr fontId="3"/>
  </si>
  <si>
    <t>ＺＥＢ実現の要素導入状況　　　　　　（申請区分：ＺＥＢ化推進）　　　</t>
    <rPh sb="3" eb="5">
      <t>ジツゲン</t>
    </rPh>
    <rPh sb="6" eb="8">
      <t>ヨウソ</t>
    </rPh>
    <rPh sb="8" eb="10">
      <t>ドウニュウ</t>
    </rPh>
    <rPh sb="10" eb="12">
      <t>ジョウキョウ</t>
    </rPh>
    <phoneticPr fontId="3"/>
  </si>
  <si>
    <t>・新築、増築及び改築の場合：30％以上、　　　　　　　　　　　　　　　　　　　　　　　　　　　　　　　　　　　　　・既築の場合：25％以上、　　　　　　　　　　　　　　　　　　　　　　　　　　　　　　　　　　　　　　　　　　　　　・ＢＥＭＳ単独導入の場合は１％以上、及び中期計画後が25％以上となっているか？　　　　　　　　　　　　　　　　　　　　　　　　　　　　　　　　　　　　　　　　　　　　　　　　　　　　　　</t>
    <rPh sb="1" eb="3">
      <t>シンチク</t>
    </rPh>
    <rPh sb="4" eb="6">
      <t>ゾウチク</t>
    </rPh>
    <rPh sb="6" eb="7">
      <t>オヨ</t>
    </rPh>
    <rPh sb="8" eb="10">
      <t>カイチク</t>
    </rPh>
    <rPh sb="11" eb="13">
      <t>バアイ</t>
    </rPh>
    <rPh sb="17" eb="19">
      <t>イジョウ</t>
    </rPh>
    <rPh sb="58" eb="59">
      <t>スデ</t>
    </rPh>
    <rPh sb="59" eb="60">
      <t>チク</t>
    </rPh>
    <rPh sb="61" eb="63">
      <t>バアイ</t>
    </rPh>
    <rPh sb="67" eb="69">
      <t>イジョウ</t>
    </rPh>
    <rPh sb="120" eb="122">
      <t>タンドク</t>
    </rPh>
    <rPh sb="122" eb="124">
      <t>ドウニュウ</t>
    </rPh>
    <rPh sb="125" eb="127">
      <t>バアイ</t>
    </rPh>
    <rPh sb="130" eb="132">
      <t>イジョウ</t>
    </rPh>
    <rPh sb="133" eb="134">
      <t>オヨ</t>
    </rPh>
    <rPh sb="135" eb="137">
      <t>チュウキ</t>
    </rPh>
    <rPh sb="137" eb="139">
      <t>ケイカク</t>
    </rPh>
    <rPh sb="139" eb="140">
      <t>ゴ</t>
    </rPh>
    <phoneticPr fontId="3"/>
  </si>
  <si>
    <t>ｴﾈﾙｷﾞｰ削減率</t>
    <phoneticPr fontId="3"/>
  </si>
  <si>
    <t>ESCO事業の場合は、ESCOの文字を入れること。</t>
    <rPh sb="7" eb="9">
      <t>バアイ</t>
    </rPh>
    <phoneticPr fontId="3"/>
  </si>
  <si>
    <t>建物名称等を付けるなど、概ね２５字以内の分かりやすく申請を特定できる名称か？仮称等の表現は不可。</t>
    <rPh sb="0" eb="2">
      <t>タテモノ</t>
    </rPh>
    <rPh sb="2" eb="4">
      <t>メイショウ</t>
    </rPh>
    <rPh sb="4" eb="5">
      <t>トウ</t>
    </rPh>
    <rPh sb="6" eb="7">
      <t>ツ</t>
    </rPh>
    <rPh sb="20" eb="21">
      <t>ワ</t>
    </rPh>
    <rPh sb="26" eb="28">
      <t>シンセイ</t>
    </rPh>
    <rPh sb="29" eb="31">
      <t>トクテイ</t>
    </rPh>
    <rPh sb="34" eb="36">
      <t>メイショウ</t>
    </rPh>
    <phoneticPr fontId="3"/>
  </si>
  <si>
    <t>本文</t>
    <phoneticPr fontId="3"/>
  </si>
  <si>
    <t>申請者全員が登録印で捺印しているか？</t>
    <rPh sb="0" eb="3">
      <t>シンセイシャ</t>
    </rPh>
    <rPh sb="3" eb="5">
      <t>ゼンイン</t>
    </rPh>
    <rPh sb="6" eb="8">
      <t>トウロク</t>
    </rPh>
    <rPh sb="8" eb="9">
      <t>イン</t>
    </rPh>
    <rPh sb="10" eb="12">
      <t>ナツイン</t>
    </rPh>
    <phoneticPr fontId="3"/>
  </si>
  <si>
    <t>押印</t>
  </si>
  <si>
    <t>共同申請の場合は、申請者全員分が一致しているか？</t>
    <rPh sb="9" eb="12">
      <t>シンセイシャ</t>
    </rPh>
    <rPh sb="14" eb="15">
      <t>ブン</t>
    </rPh>
    <rPh sb="16" eb="18">
      <t>イッチ</t>
    </rPh>
    <phoneticPr fontId="3"/>
  </si>
  <si>
    <t>事業者登記簿謄本（商業登記簿謄本）に記載されている代表者名と役職が一致しているか？</t>
    <rPh sb="0" eb="3">
      <t>ジギョウシャ</t>
    </rPh>
    <rPh sb="3" eb="6">
      <t>トウキボ</t>
    </rPh>
    <rPh sb="6" eb="8">
      <t>トウホン</t>
    </rPh>
    <rPh sb="9" eb="11">
      <t>ショウギョウ</t>
    </rPh>
    <rPh sb="11" eb="14">
      <t>トウキボ</t>
    </rPh>
    <rPh sb="14" eb="16">
      <t>トウホン</t>
    </rPh>
    <rPh sb="18" eb="20">
      <t>キサイ</t>
    </rPh>
    <rPh sb="25" eb="28">
      <t>ダイヒョウシャ</t>
    </rPh>
    <rPh sb="28" eb="29">
      <t>メイ</t>
    </rPh>
    <rPh sb="30" eb="32">
      <t>ヤクショク</t>
    </rPh>
    <rPh sb="33" eb="35">
      <t>イッチ</t>
    </rPh>
    <phoneticPr fontId="3"/>
  </si>
  <si>
    <t>代表者氏名</t>
  </si>
  <si>
    <t>共同申請の場合は申請者全員分が一致しているか？</t>
    <rPh sb="8" eb="11">
      <t>シンセイシャ</t>
    </rPh>
    <rPh sb="13" eb="14">
      <t>ブン</t>
    </rPh>
    <rPh sb="15" eb="17">
      <t>イッチ</t>
    </rPh>
    <phoneticPr fontId="3"/>
  </si>
  <si>
    <t>事業者登記簿謄本（商業登記簿謄本）に記載されている商号・名称と一致しているか？　※(株)等略表示はしないこと。</t>
    <rPh sb="0" eb="3">
      <t>ジギョウシャ</t>
    </rPh>
    <rPh sb="3" eb="6">
      <t>トウキボ</t>
    </rPh>
    <rPh sb="6" eb="8">
      <t>トウホン</t>
    </rPh>
    <rPh sb="9" eb="11">
      <t>ショウギョウ</t>
    </rPh>
    <rPh sb="11" eb="14">
      <t>トウキボ</t>
    </rPh>
    <rPh sb="14" eb="16">
      <t>トウホン</t>
    </rPh>
    <rPh sb="18" eb="20">
      <t>キサイ</t>
    </rPh>
    <rPh sb="25" eb="27">
      <t>ショウゴウ</t>
    </rPh>
    <rPh sb="28" eb="30">
      <t>メイショウ</t>
    </rPh>
    <rPh sb="31" eb="33">
      <t>イッチ</t>
    </rPh>
    <rPh sb="41" eb="44">
      <t>カブ</t>
    </rPh>
    <rPh sb="44" eb="45">
      <t>トウ</t>
    </rPh>
    <rPh sb="45" eb="46">
      <t>リャク</t>
    </rPh>
    <rPh sb="46" eb="48">
      <t>ヒョウジ</t>
    </rPh>
    <phoneticPr fontId="3"/>
  </si>
  <si>
    <t>申請者名称</t>
  </si>
  <si>
    <t>事業者登記簿謄本（商業登記簿謄本）に記載されている（本店）住所と一致しているか？</t>
    <rPh sb="0" eb="3">
      <t>ジギョウシャ</t>
    </rPh>
    <rPh sb="3" eb="6">
      <t>トウキボ</t>
    </rPh>
    <rPh sb="6" eb="8">
      <t>トウホン</t>
    </rPh>
    <rPh sb="9" eb="11">
      <t>ショウギョウ</t>
    </rPh>
    <rPh sb="11" eb="14">
      <t>トウキボ</t>
    </rPh>
    <rPh sb="14" eb="16">
      <t>トウホン</t>
    </rPh>
    <rPh sb="18" eb="20">
      <t>キサイ</t>
    </rPh>
    <rPh sb="26" eb="28">
      <t>ホンテン</t>
    </rPh>
    <rPh sb="29" eb="31">
      <t>ジュウショ</t>
    </rPh>
    <rPh sb="32" eb="34">
      <t>イッチ</t>
    </rPh>
    <phoneticPr fontId="3"/>
  </si>
  <si>
    <t>申請者住所</t>
  </si>
  <si>
    <t>共同申請の場合は、申請者全員が連名となっているか？</t>
    <rPh sb="9" eb="12">
      <t>シンセイシャ</t>
    </rPh>
    <rPh sb="12" eb="14">
      <t>ゼンイン</t>
    </rPh>
    <rPh sb="15" eb="17">
      <t>レンメイ</t>
    </rPh>
    <phoneticPr fontId="3"/>
  </si>
  <si>
    <t>補助金の支払いを受けるものが申請者1に記入されているか？（ＥＳＣＯ、リース利用の場合は、ＥＳＣＯ事業者、リース事業者が申請者１となる）</t>
    <rPh sb="0" eb="3">
      <t>ホジョキン</t>
    </rPh>
    <rPh sb="4" eb="6">
      <t>シハラ</t>
    </rPh>
    <rPh sb="8" eb="9">
      <t>ウ</t>
    </rPh>
    <rPh sb="14" eb="17">
      <t>シンセイシャ</t>
    </rPh>
    <rPh sb="19" eb="21">
      <t>キニュウ</t>
    </rPh>
    <rPh sb="37" eb="39">
      <t>リヨウ</t>
    </rPh>
    <rPh sb="40" eb="42">
      <t>バアイ</t>
    </rPh>
    <rPh sb="48" eb="51">
      <t>ジギョウシャ</t>
    </rPh>
    <rPh sb="55" eb="58">
      <t>ジギョウシャ</t>
    </rPh>
    <rPh sb="59" eb="62">
      <t>シンセイシャ</t>
    </rPh>
    <phoneticPr fontId="3"/>
  </si>
  <si>
    <t>申請者</t>
    <rPh sb="0" eb="2">
      <t>シンセイ</t>
    </rPh>
    <rPh sb="2" eb="3">
      <t>シャ</t>
    </rPh>
    <phoneticPr fontId="3"/>
  </si>
  <si>
    <t>公募申請期間内の日付か？</t>
    <rPh sb="0" eb="2">
      <t>コウボ</t>
    </rPh>
    <rPh sb="2" eb="4">
      <t>シンセイ</t>
    </rPh>
    <rPh sb="4" eb="7">
      <t>キカンナイ</t>
    </rPh>
    <rPh sb="8" eb="10">
      <t>ヒヅケ</t>
    </rPh>
    <phoneticPr fontId="3"/>
  </si>
  <si>
    <t>申請日</t>
    <rPh sb="0" eb="2">
      <t>シンセイ</t>
    </rPh>
    <rPh sb="2" eb="3">
      <t>ビ</t>
    </rPh>
    <phoneticPr fontId="3"/>
  </si>
  <si>
    <t>カガミ</t>
    <phoneticPr fontId="3"/>
  </si>
  <si>
    <t>交付申請書</t>
  </si>
  <si>
    <t>②</t>
    <phoneticPr fontId="3"/>
  </si>
  <si>
    <t>ＳＩＩ備考</t>
    <rPh sb="3" eb="5">
      <t>ビコウ</t>
    </rPh>
    <phoneticPr fontId="3"/>
  </si>
  <si>
    <t>内　　　　　　　　容</t>
    <phoneticPr fontId="3"/>
  </si>
  <si>
    <t>チェック項目</t>
    <rPh sb="4" eb="6">
      <t>コウモク</t>
    </rPh>
    <phoneticPr fontId="3"/>
  </si>
  <si>
    <r>
      <t>■</t>
    </r>
    <r>
      <rPr>
        <b/>
        <sz val="11"/>
        <color rgb="FFFF0000"/>
        <rFont val="ＭＳ Ｐ明朝"/>
        <family val="1"/>
        <charset val="128"/>
      </rPr>
      <t>入力が必要な項目（セル）は、肌色の色が付いています。</t>
    </r>
    <r>
      <rPr>
        <b/>
        <sz val="11"/>
        <color theme="1"/>
        <rFont val="ＭＳ Ｐ明朝"/>
        <family val="1"/>
        <charset val="128"/>
      </rPr>
      <t>色なしは自動反映箇所ですが、</t>
    </r>
    <r>
      <rPr>
        <b/>
        <sz val="11"/>
        <color rgb="FF0000FF"/>
        <rFont val="ＭＳ Ｐ明朝"/>
        <family val="1"/>
        <charset val="128"/>
      </rPr>
      <t>反映されない場合もありますので、</t>
    </r>
    <r>
      <rPr>
        <b/>
        <u/>
        <sz val="11"/>
        <color rgb="FF0000FF"/>
        <rFont val="ＭＳ Ｐ明朝"/>
        <family val="1"/>
        <charset val="128"/>
      </rPr>
      <t>内容は十分に</t>
    </r>
    <phoneticPr fontId="3"/>
  </si>
  <si>
    <r>
      <rPr>
        <b/>
        <sz val="11"/>
        <color indexed="12"/>
        <rFont val="ＭＳ Ｐ明朝"/>
        <family val="1"/>
        <charset val="128"/>
      </rPr>
      <t>　</t>
    </r>
    <r>
      <rPr>
        <b/>
        <u/>
        <sz val="11"/>
        <color indexed="12"/>
        <rFont val="ＭＳ Ｐ明朝"/>
        <family val="1"/>
        <charset val="128"/>
      </rPr>
      <t>確認</t>
    </r>
    <r>
      <rPr>
        <b/>
        <u/>
        <sz val="11"/>
        <color indexed="8"/>
        <rFont val="ＭＳ Ｐ明朝"/>
        <family val="1"/>
        <charset val="128"/>
      </rPr>
      <t>してください</t>
    </r>
    <r>
      <rPr>
        <b/>
        <sz val="11"/>
        <color indexed="8"/>
        <rFont val="ＭＳ Ｐ明朝"/>
        <family val="1"/>
        <charset val="128"/>
      </rPr>
      <t>。出力（印刷）する際、</t>
    </r>
    <r>
      <rPr>
        <b/>
        <sz val="11"/>
        <color indexed="10"/>
        <rFont val="ＭＳ Ｐ明朝"/>
        <family val="1"/>
        <charset val="128"/>
      </rPr>
      <t>カラー印刷要求のないものは、全ての文字を黒とし、色つきのセルは色を取ってください</t>
    </r>
    <r>
      <rPr>
        <b/>
        <sz val="11"/>
        <color indexed="8"/>
        <rFont val="ＭＳ Ｐ明朝"/>
        <family val="1"/>
        <charset val="128"/>
      </rPr>
      <t>。</t>
    </r>
    <rPh sb="23" eb="25">
      <t>インサツ</t>
    </rPh>
    <rPh sb="25" eb="27">
      <t>ヨウキュウ</t>
    </rPh>
    <rPh sb="51" eb="52">
      <t>イロ</t>
    </rPh>
    <rPh sb="53" eb="54">
      <t>ト</t>
    </rPh>
    <phoneticPr fontId="3"/>
  </si>
  <si>
    <r>
      <t>■ファイルの中には一部自動計算式を設定しておりますが、</t>
    </r>
    <r>
      <rPr>
        <b/>
        <u/>
        <sz val="11"/>
        <color indexed="10"/>
        <rFont val="ＭＳ Ｐ明朝"/>
        <family val="1"/>
        <charset val="128"/>
      </rPr>
      <t>反映されない場合もありますので、ご自身で計算の確認</t>
    </r>
    <r>
      <rPr>
        <b/>
        <sz val="11"/>
        <color indexed="8"/>
        <rFont val="ＭＳ Ｐ明朝"/>
        <family val="1"/>
        <charset val="128"/>
      </rPr>
      <t>を
　必ずお願いいたします。</t>
    </r>
    <phoneticPr fontId="3"/>
  </si>
  <si>
    <t>集計表を作成の上、過去３年間の平均を
求める（創エネルギー量（自己消費分）を含む）</t>
    <rPh sb="0" eb="2">
      <t>シュウケイ</t>
    </rPh>
    <rPh sb="2" eb="3">
      <t>ヒョウ</t>
    </rPh>
    <rPh sb="4" eb="6">
      <t>サクセイ</t>
    </rPh>
    <rPh sb="7" eb="8">
      <t>ウエ</t>
    </rPh>
    <rPh sb="9" eb="11">
      <t>カコ</t>
    </rPh>
    <rPh sb="12" eb="14">
      <t>ネンカン</t>
    </rPh>
    <rPh sb="15" eb="17">
      <t>ヘイキン</t>
    </rPh>
    <rPh sb="19" eb="20">
      <t>モト</t>
    </rPh>
    <rPh sb="23" eb="24">
      <t>キズ</t>
    </rPh>
    <rPh sb="29" eb="30">
      <t>リョウ</t>
    </rPh>
    <rPh sb="31" eb="33">
      <t>ジコ</t>
    </rPh>
    <rPh sb="33" eb="35">
      <t>ショウヒ</t>
    </rPh>
    <rPh sb="35" eb="36">
      <t>ブン</t>
    </rPh>
    <rPh sb="38" eb="39">
      <t>フク</t>
    </rPh>
    <phoneticPr fontId="3"/>
  </si>
  <si>
    <t>平成○○年○○月○○日</t>
    <rPh sb="0" eb="2">
      <t>ヘイセイ</t>
    </rPh>
    <rPh sb="4" eb="5">
      <t>ネン</t>
    </rPh>
    <rPh sb="7" eb="8">
      <t>ガツ</t>
    </rPh>
    <rPh sb="10" eb="11">
      <t>ヒ</t>
    </rPh>
    <phoneticPr fontId="3"/>
  </si>
  <si>
    <t>2.内部発熱の削減（）</t>
    <rPh sb="7" eb="9">
      <t>サクゲン</t>
    </rPh>
    <phoneticPr fontId="3"/>
  </si>
  <si>
    <t>　住宅・ビルの革新的省エネ技術導入促進事業費補助金（ネット・ゼロ・エネルギー・ビル実証事業）交付規程第４条の規定に基づき、下記のとおり経済産業省からの住宅・ビルの革新的省エネ技術導入促進事業費補助金交付要綱第３条に基づく国庫補助金の交付を申請します。</t>
    <rPh sb="7" eb="11">
      <t>カクシンテキショウ</t>
    </rPh>
    <rPh sb="13" eb="19">
      <t>ギジュツドウニュウソクシン</t>
    </rPh>
    <rPh sb="41" eb="43">
      <t>ジッショウ</t>
    </rPh>
    <rPh sb="81" eb="85">
      <t>カクシンテキショウ</t>
    </rPh>
    <rPh sb="87" eb="93">
      <t>ギジュツドウニュウソクシン</t>
    </rPh>
    <phoneticPr fontId="3"/>
  </si>
  <si>
    <r>
      <t>一般社団法人 環境共創イニシアチブ（以下「ＳＩＩ」という。）より公募があった「住宅・ビルの革新的省エネ技術導入促進事業費補助金（ネット・ゼロ・エネルギー・ビル実証事業）」に申請する「</t>
    </r>
    <r>
      <rPr>
        <sz val="10.5"/>
        <color indexed="10"/>
        <rFont val="ＭＳ 明朝"/>
        <family val="1"/>
        <charset val="128"/>
      </rPr>
      <t>○○○○○○○○○○○ＺＥＢ化工事（補助事業名）</t>
    </r>
    <r>
      <rPr>
        <sz val="10.5"/>
        <rFont val="ＭＳ 明朝"/>
        <family val="1"/>
        <charset val="128"/>
      </rPr>
      <t>」の補助事業に関し、当該建物の区分所有者である</t>
    </r>
    <r>
      <rPr>
        <sz val="10.5"/>
        <color indexed="10"/>
        <rFont val="ＭＳ 明朝"/>
        <family val="1"/>
        <charset val="128"/>
      </rPr>
      <t>○○○○○○</t>
    </r>
    <r>
      <rPr>
        <sz val="10.5"/>
        <rFont val="ＭＳ 明朝"/>
        <family val="1"/>
        <charset val="128"/>
      </rPr>
      <t>（以下「委任者」という。）は区分所有法に規定される（管理者・管理組合法人）である</t>
    </r>
    <r>
      <rPr>
        <sz val="10.5"/>
        <color indexed="10"/>
        <rFont val="ＭＳ 明朝"/>
        <family val="1"/>
        <charset val="128"/>
      </rPr>
      <t>○○○○○○</t>
    </r>
    <r>
      <rPr>
        <sz val="10.5"/>
        <rFont val="ＭＳ 明朝"/>
        <family val="1"/>
        <charset val="128"/>
      </rPr>
      <t>（以下「受任者」という。）を申請者として専任することに同意し、今後の補助事業の遂行にかかわる一切の業務について委任者は受任者に委任するものとする。　</t>
    </r>
    <rPh sb="45" eb="49">
      <t>カクシンテキショウ</t>
    </rPh>
    <rPh sb="51" eb="57">
      <t>ギジュツドウニュウソクシン</t>
    </rPh>
    <rPh sb="79" eb="81">
      <t>ジッショウ</t>
    </rPh>
    <rPh sb="81" eb="83">
      <t>ジギョウ</t>
    </rPh>
    <rPh sb="105" eb="106">
      <t>カ</t>
    </rPh>
    <rPh sb="109" eb="111">
      <t>ホジョ</t>
    </rPh>
    <rPh sb="111" eb="113">
      <t>ジギョウ</t>
    </rPh>
    <rPh sb="113" eb="114">
      <t>メイ</t>
    </rPh>
    <phoneticPr fontId="3"/>
  </si>
  <si>
    <t>平成 　 年　   月     日</t>
    <rPh sb="0" eb="2">
      <t>ヘイセイ</t>
    </rPh>
    <rPh sb="5" eb="6">
      <t>ネン</t>
    </rPh>
    <rPh sb="10" eb="11">
      <t>ツキ</t>
    </rPh>
    <rPh sb="16" eb="17">
      <t>ヒ</t>
    </rPh>
    <phoneticPr fontId="3"/>
  </si>
  <si>
    <t>平成○○年○月○日</t>
    <phoneticPr fontId="3"/>
  </si>
  <si>
    <r>
      <t>記入例を参考に工事項目ごとに概略予算で作成可能。ただし、主要な機器は台数等で記入すること。</t>
    </r>
    <r>
      <rPr>
        <b/>
        <sz val="11"/>
        <color rgb="FFFF0000"/>
        <rFont val="ＭＳ Ｐゴシック"/>
        <family val="3"/>
        <charset val="128"/>
      </rPr>
      <t>２枚目以降は内訳を記載する事。</t>
    </r>
    <r>
      <rPr>
        <b/>
        <sz val="11"/>
        <rFont val="ＭＳ Ｐゴシック"/>
        <family val="3"/>
        <charset val="128"/>
      </rPr>
      <t xml:space="preserve">
設計事務所、施工業者、メーカー等の見積書を参考に経費区分毎に補助対象、補助対象外を申請者が判断して作成すること。
</t>
    </r>
    <r>
      <rPr>
        <b/>
        <sz val="11"/>
        <color rgb="FFFF0000"/>
        <rFont val="ＭＳ Ｐゴシック"/>
        <family val="3"/>
        <charset val="128"/>
      </rPr>
      <t>複数年度又は、ＢＥＭＳ単独導入事業の場合、全体予算分（中期計画分は除く）、初年度工事分、2年目工事分・３年目工事分、中期計画分の各種類を作成する。</t>
    </r>
    <rPh sb="0" eb="2">
      <t>キニュウ</t>
    </rPh>
    <rPh sb="2" eb="3">
      <t>レイ</t>
    </rPh>
    <rPh sb="4" eb="6">
      <t>サンコウ</t>
    </rPh>
    <rPh sb="7" eb="9">
      <t>コウジ</t>
    </rPh>
    <rPh sb="9" eb="11">
      <t>コウモク</t>
    </rPh>
    <rPh sb="14" eb="16">
      <t>ガイリャク</t>
    </rPh>
    <rPh sb="16" eb="18">
      <t>ヨサン</t>
    </rPh>
    <rPh sb="19" eb="21">
      <t>サクセイ</t>
    </rPh>
    <rPh sb="21" eb="23">
      <t>カノウ</t>
    </rPh>
    <rPh sb="28" eb="30">
      <t>シュヨウ</t>
    </rPh>
    <rPh sb="31" eb="33">
      <t>キキ</t>
    </rPh>
    <rPh sb="34" eb="36">
      <t>ダイスウ</t>
    </rPh>
    <rPh sb="36" eb="37">
      <t>トウ</t>
    </rPh>
    <rPh sb="38" eb="40">
      <t>キニュウ</t>
    </rPh>
    <rPh sb="46" eb="48">
      <t>マイメ</t>
    </rPh>
    <rPh sb="48" eb="50">
      <t>イコウ</t>
    </rPh>
    <rPh sb="51" eb="53">
      <t>ウチワケ</t>
    </rPh>
    <rPh sb="54" eb="56">
      <t>キサイ</t>
    </rPh>
    <rPh sb="58" eb="59">
      <t>コト</t>
    </rPh>
    <rPh sb="118" eb="120">
      <t>フクスウ</t>
    </rPh>
    <rPh sb="120" eb="122">
      <t>ネンド</t>
    </rPh>
    <rPh sb="122" eb="123">
      <t>マタ</t>
    </rPh>
    <rPh sb="129" eb="131">
      <t>タンドク</t>
    </rPh>
    <rPh sb="131" eb="133">
      <t>ドウニュウ</t>
    </rPh>
    <rPh sb="133" eb="135">
      <t>ジギョウ</t>
    </rPh>
    <rPh sb="136" eb="138">
      <t>バアイ</t>
    </rPh>
    <rPh sb="139" eb="141">
      <t>ゼンタイ</t>
    </rPh>
    <rPh sb="141" eb="143">
      <t>ヨサン</t>
    </rPh>
    <rPh sb="143" eb="144">
      <t>ブン</t>
    </rPh>
    <rPh sb="145" eb="147">
      <t>チュウキ</t>
    </rPh>
    <rPh sb="147" eb="149">
      <t>ケイカク</t>
    </rPh>
    <rPh sb="149" eb="150">
      <t>ブン</t>
    </rPh>
    <rPh sb="151" eb="152">
      <t>ノゾ</t>
    </rPh>
    <rPh sb="155" eb="158">
      <t>ショネンド</t>
    </rPh>
    <rPh sb="158" eb="160">
      <t>コウジ</t>
    </rPh>
    <rPh sb="163" eb="165">
      <t>ネンメ</t>
    </rPh>
    <rPh sb="170" eb="172">
      <t>ネンメ</t>
    </rPh>
    <rPh sb="172" eb="174">
      <t>コウジ</t>
    </rPh>
    <rPh sb="174" eb="175">
      <t>ブン</t>
    </rPh>
    <rPh sb="176" eb="178">
      <t>チュウキ</t>
    </rPh>
    <rPh sb="178" eb="180">
      <t>ケイカク</t>
    </rPh>
    <rPh sb="180" eb="181">
      <t>ブン</t>
    </rPh>
    <rPh sb="182" eb="183">
      <t>カク</t>
    </rPh>
    <rPh sb="183" eb="185">
      <t>シュルイ</t>
    </rPh>
    <rPh sb="186" eb="188">
      <t>サクセイ</t>
    </rPh>
    <phoneticPr fontId="3"/>
  </si>
  <si>
    <t>対象外</t>
    <rPh sb="0" eb="2">
      <t>タイショウ</t>
    </rPh>
    <rPh sb="2" eb="3">
      <t>ガイ</t>
    </rPh>
    <phoneticPr fontId="3"/>
  </si>
  <si>
    <t>対象外</t>
    <rPh sb="0" eb="3">
      <t>タイショウガイ</t>
    </rPh>
    <phoneticPr fontId="3"/>
  </si>
  <si>
    <r>
      <t xml:space="preserve">【注意事項】
・印刷範囲を設定済み。
</t>
    </r>
    <r>
      <rPr>
        <sz val="11"/>
        <rFont val="ＭＳ Ｐゴシック"/>
        <family val="3"/>
        <charset val="128"/>
      </rPr>
      <t>・出力（印刷）する際は</t>
    </r>
    <r>
      <rPr>
        <sz val="11"/>
        <color theme="9" tint="0.79998168889431442"/>
        <rFont val="ＭＳ Ｐゴシック"/>
        <family val="3"/>
        <charset val="128"/>
      </rPr>
      <t>、</t>
    </r>
    <r>
      <rPr>
        <sz val="11"/>
        <color rgb="FFFF0000"/>
        <rFont val="ＭＳ Ｐゴシック"/>
        <family val="3"/>
        <charset val="128"/>
      </rPr>
      <t>色つきのセルは色をとる</t>
    </r>
    <r>
      <rPr>
        <sz val="11"/>
        <rFont val="ＭＳ Ｐゴシック"/>
        <family val="3"/>
        <charset val="128"/>
      </rPr>
      <t>こと。</t>
    </r>
    <phoneticPr fontId="3"/>
  </si>
  <si>
    <r>
      <t xml:space="preserve">【注意事項】
・印刷範囲を設定済み。
</t>
    </r>
    <r>
      <rPr>
        <b/>
        <sz val="11"/>
        <color rgb="FFFF0000"/>
        <rFont val="ＭＳ Ｐ明朝"/>
        <family val="1"/>
        <charset val="128"/>
      </rPr>
      <t>・色が付いている項目が入力必要な個所</t>
    </r>
    <r>
      <rPr>
        <sz val="11"/>
        <rFont val="ＭＳ Ｐ明朝"/>
        <family val="1"/>
        <charset val="128"/>
      </rPr>
      <t xml:space="preserve">
・出力（印刷）する際は、</t>
    </r>
    <r>
      <rPr>
        <b/>
        <sz val="11"/>
        <color rgb="FFFF0000"/>
        <rFont val="ＭＳ Ｐ明朝"/>
        <family val="1"/>
        <charset val="128"/>
      </rPr>
      <t>色つきのセルは色をとること</t>
    </r>
    <r>
      <rPr>
        <sz val="11"/>
        <color rgb="FFFF0000"/>
        <rFont val="ＭＳ Ｐ明朝"/>
        <family val="1"/>
        <charset val="128"/>
      </rPr>
      <t>。</t>
    </r>
    <phoneticPr fontId="3"/>
  </si>
  <si>
    <t>導入前（新築の場合不要）</t>
    <phoneticPr fontId="3"/>
  </si>
  <si>
    <t>〒</t>
    <phoneticPr fontId="3"/>
  </si>
  <si>
    <t>平成○○年○月○日～平成○年○月○○日</t>
    <phoneticPr fontId="3"/>
  </si>
  <si>
    <t>〒
　</t>
    <phoneticPr fontId="3"/>
  </si>
  <si>
    <t>○コンセプト</t>
    <phoneticPr fontId="3"/>
  </si>
  <si>
    <t>（　　　／　　　）</t>
    <phoneticPr fontId="3"/>
  </si>
  <si>
    <t>（　　　／　　　）</t>
    <phoneticPr fontId="3"/>
  </si>
  <si>
    <t>←新規導入もしくは、既存で導入していない場合は「 ―　」と記入</t>
    <rPh sb="1" eb="3">
      <t>シンキ</t>
    </rPh>
    <rPh sb="3" eb="5">
      <t>ドウニュウ</t>
    </rPh>
    <rPh sb="10" eb="12">
      <t>キゾン</t>
    </rPh>
    <rPh sb="13" eb="15">
      <t>ドウニュウ</t>
    </rPh>
    <rPh sb="20" eb="22">
      <t>バアイ</t>
    </rPh>
    <rPh sb="29" eb="31">
      <t>キニュウ</t>
    </rPh>
    <phoneticPr fontId="3"/>
  </si>
  <si>
    <t>1.設備間統合システム</t>
  </si>
  <si>
    <t>1.設備間統合システム</t>
    <phoneticPr fontId="3"/>
  </si>
  <si>
    <t>2.設備と利用者間統合制御システム</t>
  </si>
  <si>
    <t>2.設備と利用者間統合制御システム</t>
    <phoneticPr fontId="3"/>
  </si>
  <si>
    <t>3.負荷コントロール</t>
    <phoneticPr fontId="3"/>
  </si>
  <si>
    <t>4.建物間統合制御システム</t>
    <phoneticPr fontId="3"/>
  </si>
  <si>
    <t>5.チューニングなど運用時への展開</t>
    <phoneticPr fontId="3"/>
  </si>
  <si>
    <t>スケジュール表＜平成25年度＞</t>
    <rPh sb="6" eb="7">
      <t>ヒョウ</t>
    </rPh>
    <phoneticPr fontId="3"/>
  </si>
  <si>
    <t>スケジュール表＜２年度以降＞</t>
    <rPh sb="6" eb="7">
      <t>ヒョウ</t>
    </rPh>
    <rPh sb="11" eb="13">
      <t>イコウ</t>
    </rPh>
    <phoneticPr fontId="3"/>
  </si>
  <si>
    <t>←26年度・27年度の補助金申請額（予定）については、補助対象経費（予定）の1/3にて計算してください。</t>
    <rPh sb="3" eb="5">
      <t>ネンド</t>
    </rPh>
    <rPh sb="8" eb="10">
      <t>ネンド</t>
    </rPh>
    <rPh sb="11" eb="14">
      <t>ホジョキン</t>
    </rPh>
    <rPh sb="14" eb="16">
      <t>シンセイ</t>
    </rPh>
    <rPh sb="16" eb="17">
      <t>ガク</t>
    </rPh>
    <rPh sb="18" eb="20">
      <t>ヨテイ</t>
    </rPh>
    <rPh sb="29" eb="31">
      <t>タイショウ</t>
    </rPh>
    <rPh sb="34" eb="36">
      <t>ヨテイ</t>
    </rPh>
    <rPh sb="43" eb="45">
      <t>ケイサン</t>
    </rPh>
    <phoneticPr fontId="3"/>
  </si>
  <si>
    <t>（　／　）</t>
    <phoneticPr fontId="3"/>
  </si>
  <si>
    <t>（5）</t>
  </si>
  <si>
    <t>Ｈ26</t>
    <phoneticPr fontId="3"/>
  </si>
  <si>
    <t>省エネルギー計算書　【新築・増改築】</t>
    <rPh sb="8" eb="9">
      <t>カ</t>
    </rPh>
    <rPh sb="11" eb="12">
      <t>シン</t>
    </rPh>
    <rPh sb="14" eb="17">
      <t>ゾウカイチク</t>
    </rPh>
    <phoneticPr fontId="3"/>
  </si>
  <si>
    <t>省エネルギー計算の根拠　【新築・増改築】</t>
    <rPh sb="0" eb="1">
      <t>ショウ</t>
    </rPh>
    <rPh sb="6" eb="8">
      <t>ケイサン</t>
    </rPh>
    <rPh sb="9" eb="11">
      <t>コンキョ</t>
    </rPh>
    <rPh sb="13" eb="15">
      <t>シンチク</t>
    </rPh>
    <rPh sb="16" eb="19">
      <t>ゾウカイチク</t>
    </rPh>
    <phoneticPr fontId="3"/>
  </si>
  <si>
    <r>
      <t>２.ＢＥＭＳ効果</t>
    </r>
    <r>
      <rPr>
        <b/>
        <sz val="10"/>
        <color theme="1"/>
        <rFont val="ＭＳ 明朝"/>
        <family val="1"/>
        <charset val="128"/>
      </rPr>
      <t>（ＢＥＭＳ等を用いて運転管理及びシステム制御技術による省エネ効果）</t>
    </r>
    <rPh sb="6" eb="8">
      <t>コウカ</t>
    </rPh>
    <rPh sb="13" eb="14">
      <t>トウ</t>
    </rPh>
    <rPh sb="15" eb="16">
      <t>モチ</t>
    </rPh>
    <rPh sb="18" eb="20">
      <t>ウンテン</t>
    </rPh>
    <rPh sb="20" eb="22">
      <t>カンリ</t>
    </rPh>
    <rPh sb="22" eb="23">
      <t>オヨ</t>
    </rPh>
    <rPh sb="28" eb="30">
      <t>セイギョ</t>
    </rPh>
    <rPh sb="30" eb="32">
      <t>ギジュツ</t>
    </rPh>
    <rPh sb="35" eb="36">
      <t>ショウ</t>
    </rPh>
    <rPh sb="38" eb="40">
      <t>コウカ</t>
    </rPh>
    <phoneticPr fontId="3"/>
  </si>
  <si>
    <r>
      <t xml:space="preserve">               　    </t>
    </r>
    <r>
      <rPr>
        <sz val="8"/>
        <color theme="1"/>
        <rFont val="ＭＳ 明朝"/>
        <family val="1"/>
        <charset val="128"/>
      </rPr>
      <t>（ｂ）システム導入後年間
  　　　　　　　　　　　       　　　　エネルギー消費量（Ｂ）   
ＢＥＭＳ効果実施項目と削減率　　</t>
    </r>
    <r>
      <rPr>
        <sz val="11"/>
        <color theme="1"/>
        <rFont val="ＭＳ 明朝"/>
        <family val="1"/>
        <charset val="128"/>
      </rPr>
      <t xml:space="preserve">
</t>
    </r>
    <rPh sb="76" eb="78">
      <t>コウカ</t>
    </rPh>
    <rPh sb="78" eb="80">
      <t>ジッシ</t>
    </rPh>
    <rPh sb="80" eb="82">
      <t>コウモク</t>
    </rPh>
    <rPh sb="83" eb="85">
      <t>サクゲン</t>
    </rPh>
    <rPh sb="85" eb="86">
      <t>リツ</t>
    </rPh>
    <phoneticPr fontId="3"/>
  </si>
  <si>
    <t>省エネルギー計算書　【　既　築　】　　</t>
    <rPh sb="8" eb="9">
      <t>カ</t>
    </rPh>
    <phoneticPr fontId="3"/>
  </si>
  <si>
    <r>
      <t>※創エネルギー
kWh</t>
    </r>
    <r>
      <rPr>
        <sz val="6"/>
        <rFont val="ＭＳ Ｐ明朝"/>
        <family val="1"/>
        <charset val="128"/>
      </rPr>
      <t>(自己消費分)</t>
    </r>
    <rPh sb="1" eb="2">
      <t>ソウ</t>
    </rPh>
    <rPh sb="12" eb="14">
      <t>ジコ</t>
    </rPh>
    <rPh sb="14" eb="16">
      <t>ショウヒ</t>
    </rPh>
    <rPh sb="16" eb="17">
      <t>ブン</t>
    </rPh>
    <phoneticPr fontId="3"/>
  </si>
  <si>
    <t>※一次エネルギー合計値に、売電の値を含めないこと、</t>
    <rPh sb="1" eb="3">
      <t>イチジ</t>
    </rPh>
    <rPh sb="8" eb="11">
      <t>ゴウケイチ</t>
    </rPh>
    <rPh sb="13" eb="15">
      <t>バイデン</t>
    </rPh>
    <rPh sb="16" eb="17">
      <t>アタイ</t>
    </rPh>
    <rPh sb="18" eb="19">
      <t>フク</t>
    </rPh>
    <phoneticPr fontId="3"/>
  </si>
  <si>
    <t>省エネルギー計算の根拠　【既築】</t>
    <rPh sb="0" eb="1">
      <t>ショウ</t>
    </rPh>
    <rPh sb="6" eb="8">
      <t>ケイサン</t>
    </rPh>
    <rPh sb="9" eb="11">
      <t>コンキョ</t>
    </rPh>
    <rPh sb="13" eb="14">
      <t>キ</t>
    </rPh>
    <rPh sb="14" eb="15">
      <t>チク</t>
    </rPh>
    <phoneticPr fontId="3"/>
  </si>
  <si>
    <r>
      <t>←申請区分はプルダウンで選択してください</t>
    </r>
    <r>
      <rPr>
        <b/>
        <sz val="14"/>
        <rFont val="ＭＳ Ｐゴシック"/>
        <family val="3"/>
        <charset val="128"/>
      </rPr>
      <t>。</t>
    </r>
    <r>
      <rPr>
        <b/>
        <sz val="14"/>
        <color rgb="FFFF0000"/>
        <rFont val="ＭＳ Ｐゴシック"/>
        <family val="3"/>
        <charset val="128"/>
      </rPr>
      <t>（計算に関係するため入力必要）</t>
    </r>
    <rPh sb="1" eb="3">
      <t>シンセイ</t>
    </rPh>
    <rPh sb="3" eb="5">
      <t>クブン</t>
    </rPh>
    <rPh sb="12" eb="14">
      <t>センタク</t>
    </rPh>
    <rPh sb="22" eb="24">
      <t>ケイサン</t>
    </rPh>
    <rPh sb="25" eb="27">
      <t>カンケイ</t>
    </rPh>
    <rPh sb="31" eb="33">
      <t>ニュウリョク</t>
    </rPh>
    <rPh sb="33" eb="35">
      <t>ヒツヨウ</t>
    </rPh>
    <phoneticPr fontId="3"/>
  </si>
  <si>
    <r>
      <t>・印刷範囲を設定済み。
・</t>
    </r>
    <r>
      <rPr>
        <b/>
        <sz val="11"/>
        <color rgb="FFFF0000"/>
        <rFont val="ＭＳ 明朝"/>
        <family val="1"/>
        <charset val="128"/>
      </rPr>
      <t>省エネ計算の根拠【新築】（ＺＥＢ化推進)等を自動反映。</t>
    </r>
    <r>
      <rPr>
        <b/>
        <sz val="11"/>
        <rFont val="ＭＳ 明朝"/>
        <family val="1"/>
        <charset val="128"/>
      </rPr>
      <t>入力内容の確認は忘れずに！</t>
    </r>
    <rPh sb="13" eb="14">
      <t>ショウ</t>
    </rPh>
    <rPh sb="16" eb="18">
      <t>ケイサン</t>
    </rPh>
    <rPh sb="19" eb="21">
      <t>コンキョ</t>
    </rPh>
    <rPh sb="22" eb="24">
      <t>シンチク</t>
    </rPh>
    <rPh sb="29" eb="30">
      <t>カ</t>
    </rPh>
    <rPh sb="30" eb="32">
      <t>スイシン</t>
    </rPh>
    <rPh sb="33" eb="34">
      <t>トウ</t>
    </rPh>
    <rPh sb="35" eb="37">
      <t>ジドウ</t>
    </rPh>
    <rPh sb="37" eb="39">
      <t>ハンエイ</t>
    </rPh>
    <rPh sb="40" eb="42">
      <t>ニュウリョク</t>
    </rPh>
    <rPh sb="42" eb="44">
      <t>ナイヨウ</t>
    </rPh>
    <rPh sb="45" eb="47">
      <t>カクニン</t>
    </rPh>
    <rPh sb="48" eb="49">
      <t>ワス</t>
    </rPh>
    <phoneticPr fontId="3"/>
  </si>
  <si>
    <r>
      <t>・【既　築】の</t>
    </r>
    <r>
      <rPr>
        <b/>
        <u/>
        <sz val="16"/>
        <color rgb="FFFFFF00"/>
        <rFont val="ＭＳ 明朝"/>
        <family val="1"/>
        <charset val="128"/>
      </rPr>
      <t>「ＺＥＢ化推進」</t>
    </r>
    <r>
      <rPr>
        <b/>
        <sz val="11"/>
        <rFont val="ＭＳ 明朝"/>
        <family val="1"/>
        <charset val="128"/>
      </rPr>
      <t xml:space="preserve">を申請する方のシートです。
・印刷範囲を設定済み。
</t>
    </r>
    <r>
      <rPr>
        <b/>
        <sz val="11"/>
        <color rgb="FFFF0000"/>
        <rFont val="ＭＳ 明朝"/>
        <family val="1"/>
        <charset val="128"/>
      </rPr>
      <t>・省エネ計算の根拠【既築】(ＺＥＢ化推進）等を自動反映。</t>
    </r>
    <r>
      <rPr>
        <b/>
        <sz val="11"/>
        <rFont val="ＭＳ 明朝"/>
        <family val="1"/>
        <charset val="128"/>
      </rPr>
      <t>入力内容の確認は忘れずに！</t>
    </r>
    <rPh sb="2" eb="3">
      <t>キ</t>
    </rPh>
    <rPh sb="4" eb="5">
      <t>チク</t>
    </rPh>
    <rPh sb="11" eb="12">
      <t>カ</t>
    </rPh>
    <rPh sb="12" eb="14">
      <t>スイシン</t>
    </rPh>
    <rPh sb="16" eb="18">
      <t>シンセイ</t>
    </rPh>
    <rPh sb="20" eb="21">
      <t>カタ</t>
    </rPh>
    <rPh sb="51" eb="52">
      <t>キ</t>
    </rPh>
    <rPh sb="52" eb="53">
      <t>チク</t>
    </rPh>
    <phoneticPr fontId="3"/>
  </si>
  <si>
    <r>
      <t>・【既　築】の</t>
    </r>
    <r>
      <rPr>
        <b/>
        <u/>
        <sz val="14"/>
        <color rgb="FFFFFF00"/>
        <rFont val="ＭＳ 明朝"/>
        <family val="1"/>
        <charset val="128"/>
      </rPr>
      <t>「ＢＥＭＳ単独導入」</t>
    </r>
    <r>
      <rPr>
        <b/>
        <sz val="11"/>
        <rFont val="ＭＳ 明朝"/>
        <family val="1"/>
        <charset val="128"/>
      </rPr>
      <t xml:space="preserve">を申請する方のシートです。
・印刷範囲を設定済み。
</t>
    </r>
    <r>
      <rPr>
        <b/>
        <sz val="11"/>
        <color rgb="FFFF0000"/>
        <rFont val="ＭＳ 明朝"/>
        <family val="1"/>
        <charset val="128"/>
      </rPr>
      <t>・省エネ計算の根拠【既築】(ＢＥＭＳ単独導入）等を自動反映。</t>
    </r>
    <r>
      <rPr>
        <b/>
        <sz val="11"/>
        <rFont val="ＭＳ 明朝"/>
        <family val="1"/>
        <charset val="128"/>
      </rPr>
      <t>入力内容の確認は忘れずに！</t>
    </r>
    <rPh sb="12" eb="14">
      <t>タンドク</t>
    </rPh>
    <rPh sb="14" eb="16">
      <t>ドウニュウ</t>
    </rPh>
    <rPh sb="61" eb="63">
      <t>タンドク</t>
    </rPh>
    <rPh sb="63" eb="65">
      <t>ドウニュウ</t>
    </rPh>
    <phoneticPr fontId="3"/>
  </si>
  <si>
    <t>←エネルギー計算書　別添3.4または4の削減量と同じ値か、確認してください</t>
    <rPh sb="22" eb="23">
      <t>リョウ</t>
    </rPh>
    <rPh sb="29" eb="31">
      <t>カクニン</t>
    </rPh>
    <phoneticPr fontId="3"/>
  </si>
  <si>
    <t>←エネルギー計算書　別添3.4または5の削減量と同じ値か、確認してください</t>
    <rPh sb="22" eb="23">
      <t>リョウ</t>
    </rPh>
    <rPh sb="29" eb="31">
      <t>カクニン</t>
    </rPh>
    <phoneticPr fontId="3"/>
  </si>
  <si>
    <t>ＢＥＭＳ導入(補助対象設備）
削減量1の合計値</t>
    <rPh sb="7" eb="9">
      <t>ホジョ</t>
    </rPh>
    <rPh sb="9" eb="11">
      <t>タイショウ</t>
    </rPh>
    <rPh sb="11" eb="13">
      <t>セツビ</t>
    </rPh>
    <rPh sb="15" eb="17">
      <t>サクゲン</t>
    </rPh>
    <rPh sb="17" eb="18">
      <t>リョウ</t>
    </rPh>
    <rPh sb="20" eb="23">
      <t>ゴウケイチ</t>
    </rPh>
    <phoneticPr fontId="3"/>
  </si>
  <si>
    <t>削減率（％）については、小数点第一位まです。小数点第二位は切り捨て処理してください。</t>
    <rPh sb="0" eb="2">
      <t>サクゲン</t>
    </rPh>
    <rPh sb="2" eb="3">
      <t>リツ</t>
    </rPh>
    <rPh sb="12" eb="15">
      <t>ショウスウテン</t>
    </rPh>
    <rPh sb="15" eb="16">
      <t>ダイ</t>
    </rPh>
    <rPh sb="16" eb="18">
      <t>イチイ</t>
    </rPh>
    <rPh sb="22" eb="24">
      <t>ショウスウ</t>
    </rPh>
    <phoneticPr fontId="3"/>
  </si>
  <si>
    <t>ＢＥＭＳ効果実施項目と削減率　一覧表を参照
（公募要領Ｐ27を参照し、用途区分別削減率の上限値に注意してください。）</t>
    <rPh sb="15" eb="17">
      <t>イチラン</t>
    </rPh>
    <rPh sb="17" eb="18">
      <t>ヒョウ</t>
    </rPh>
    <rPh sb="19" eb="21">
      <t>サンショウ</t>
    </rPh>
    <phoneticPr fontId="3"/>
  </si>
  <si>
    <t xml:space="preserve">ＢＥＭＳ効果実施項目と削減率　一覧表を参照
（公募要領Ｐ27を参照し、用途区分別削減率の上限値に注意してください。）
</t>
    <rPh sb="15" eb="17">
      <t>イチラン</t>
    </rPh>
    <rPh sb="17" eb="18">
      <t>ヒョウ</t>
    </rPh>
    <rPh sb="19" eb="21">
      <t>サンショウ</t>
    </rPh>
    <rPh sb="23" eb="25">
      <t>コウボ</t>
    </rPh>
    <rPh sb="25" eb="27">
      <t>ヨウリョウ</t>
    </rPh>
    <rPh sb="31" eb="33">
      <t>サンショウ</t>
    </rPh>
    <rPh sb="35" eb="37">
      <t>ヨウト</t>
    </rPh>
    <rPh sb="37" eb="39">
      <t>クブン</t>
    </rPh>
    <rPh sb="39" eb="40">
      <t>ベツ</t>
    </rPh>
    <rPh sb="40" eb="42">
      <t>サクゲン</t>
    </rPh>
    <rPh sb="42" eb="43">
      <t>リツ</t>
    </rPh>
    <rPh sb="44" eb="46">
      <t>ジョウゲン</t>
    </rPh>
    <rPh sb="46" eb="47">
      <t>チ</t>
    </rPh>
    <rPh sb="48" eb="50">
      <t>チュウイ</t>
    </rPh>
    <phoneticPr fontId="3"/>
  </si>
  <si>
    <t>ＢＥＭＳ効果実施項目と削減率　一覧表を参照
（公募要領Ｐ27を参照し、用途区分別削減率の上限値に注意してください。）</t>
    <phoneticPr fontId="3"/>
  </si>
  <si>
    <t>←”　Ｎ　Ｇ　”　と表示の場合は、用途区分別の削減率の見直しを行い、ＢＥＭＳ効果による削減率が
　5.0％以内になるよう調整してください。（５％超えた場合は、切り上げ処理しています。）</t>
    <rPh sb="13" eb="15">
      <t>バアイ</t>
    </rPh>
    <rPh sb="31" eb="32">
      <t>オコナ</t>
    </rPh>
    <rPh sb="72" eb="73">
      <t>コ</t>
    </rPh>
    <rPh sb="75" eb="77">
      <t>バアイ</t>
    </rPh>
    <rPh sb="79" eb="80">
      <t>キ</t>
    </rPh>
    <rPh sb="81" eb="82">
      <t>ア</t>
    </rPh>
    <rPh sb="83" eb="85">
      <t>ショリ</t>
    </rPh>
    <phoneticPr fontId="3"/>
  </si>
  <si>
    <t>←”　Ｎ　Ｇ　”　と表示の場合は、用途区分別の削減率の見直しを行い、ＢＥＭＳ効果による削減率が　5.0％以内になるよう調整してください。（５％超えたときは、切り上げ処理しています。）</t>
    <rPh sb="13" eb="15">
      <t>バアイ</t>
    </rPh>
    <rPh sb="31" eb="32">
      <t>オコナ</t>
    </rPh>
    <rPh sb="71" eb="72">
      <t>コ</t>
    </rPh>
    <rPh sb="78" eb="79">
      <t>キ</t>
    </rPh>
    <rPh sb="80" eb="81">
      <t>ア</t>
    </rPh>
    <rPh sb="82" eb="84">
      <t>ショリ</t>
    </rPh>
    <phoneticPr fontId="3"/>
  </si>
  <si>
    <t>←”　Ｎ　Ｇ　”　と表示の場合は、用途区分別の削減率の見直しを行い、
ＢＥＭＳ効果による削減率が　5.0％以内になるよう調整してください。
（５％超えた場合は、切り上げ処理しています。）</t>
    <rPh sb="13" eb="15">
      <t>バアイ</t>
    </rPh>
    <rPh sb="31" eb="32">
      <t>オコナ</t>
    </rPh>
    <rPh sb="73" eb="74">
      <t>コ</t>
    </rPh>
    <rPh sb="76" eb="78">
      <t>バアイ</t>
    </rPh>
    <rPh sb="80" eb="81">
      <t>キ</t>
    </rPh>
    <rPh sb="82" eb="83">
      <t>ア</t>
    </rPh>
    <rPh sb="84" eb="86">
      <t>ショリ</t>
    </rPh>
    <phoneticPr fontId="3"/>
  </si>
  <si>
    <r>
      <t>←工事区分はプルダウンで選択してください。</t>
    </r>
    <r>
      <rPr>
        <b/>
        <sz val="11"/>
        <color rgb="FFFF0000"/>
        <rFont val="ＭＳ Ｐゴシック"/>
        <family val="3"/>
        <charset val="128"/>
      </rPr>
      <t>（計算に関係するため入力必要）
 ＢＥＭＳ単独導入の場合は、工事区分は　「既築」　となります。</t>
    </r>
    <rPh sb="1" eb="3">
      <t>コウジ</t>
    </rPh>
    <rPh sb="3" eb="5">
      <t>クブン</t>
    </rPh>
    <rPh sb="12" eb="14">
      <t>センタク</t>
    </rPh>
    <rPh sb="42" eb="44">
      <t>タンドク</t>
    </rPh>
    <rPh sb="44" eb="46">
      <t>ドウニュウ</t>
    </rPh>
    <rPh sb="47" eb="49">
      <t>バアイ</t>
    </rPh>
    <rPh sb="51" eb="53">
      <t>コウジ</t>
    </rPh>
    <rPh sb="53" eb="55">
      <t>クブン</t>
    </rPh>
    <rPh sb="58" eb="59">
      <t>キ</t>
    </rPh>
    <rPh sb="59" eb="60">
      <t>チク</t>
    </rPh>
    <phoneticPr fontId="3"/>
  </si>
  <si>
    <r>
      <t xml:space="preserve">←別添エネルギー計算書一次エネルギー消費量を　ＭＪ/年　⇒　ＧＪ/年　に換算して表示
</t>
    </r>
    <r>
      <rPr>
        <b/>
        <sz val="11"/>
        <rFont val="ＭＳ 明朝"/>
        <family val="1"/>
        <charset val="128"/>
      </rPr>
      <t>　</t>
    </r>
    <r>
      <rPr>
        <b/>
        <sz val="11"/>
        <color rgb="FFFFFF00"/>
        <rFont val="ＭＳ 明朝"/>
        <family val="1"/>
        <charset val="128"/>
      </rPr>
      <t>事前に必ず「交付申請書（本文）シート」の申請区分と工事区分の項目を入力してください。</t>
    </r>
    <rPh sb="1" eb="3">
      <t>ベッテン</t>
    </rPh>
    <rPh sb="8" eb="10">
      <t>ケイサン</t>
    </rPh>
    <rPh sb="10" eb="11">
      <t>カ</t>
    </rPh>
    <rPh sb="11" eb="13">
      <t>イチジ</t>
    </rPh>
    <rPh sb="18" eb="21">
      <t>ショウヒリョウ</t>
    </rPh>
    <rPh sb="26" eb="27">
      <t>ネン</t>
    </rPh>
    <rPh sb="33" eb="34">
      <t>ネン</t>
    </rPh>
    <rPh sb="36" eb="38">
      <t>カンサン</t>
    </rPh>
    <rPh sb="40" eb="42">
      <t>ヒョウジ</t>
    </rPh>
    <rPh sb="44" eb="46">
      <t>ジゼン</t>
    </rPh>
    <rPh sb="74" eb="76">
      <t>コウモク</t>
    </rPh>
    <phoneticPr fontId="3"/>
  </si>
  <si>
    <r>
      <t>←</t>
    </r>
    <r>
      <rPr>
        <b/>
        <sz val="11"/>
        <rFont val="ＭＳ 明朝"/>
        <family val="1"/>
        <charset val="128"/>
      </rPr>
      <t>別添エネルギー計算書一次エネルギー消費量を　ＭＪ/年　⇒　ＧＪ/年　に換算して表示
　</t>
    </r>
    <r>
      <rPr>
        <b/>
        <sz val="11"/>
        <color rgb="FFFFFF00"/>
        <rFont val="ＭＳ 明朝"/>
        <family val="1"/>
        <charset val="128"/>
      </rPr>
      <t>事前に必ず「交付申請書（本文）シート」の申請区分と工事区分の項目入力してください。</t>
    </r>
    <rPh sb="1" eb="3">
      <t>ベッテン</t>
    </rPh>
    <rPh sb="8" eb="10">
      <t>ケイサン</t>
    </rPh>
    <rPh sb="10" eb="11">
      <t>カ</t>
    </rPh>
    <rPh sb="11" eb="13">
      <t>イチジ</t>
    </rPh>
    <rPh sb="18" eb="21">
      <t>ショウヒリョウ</t>
    </rPh>
    <rPh sb="26" eb="27">
      <t>ネン</t>
    </rPh>
    <rPh sb="33" eb="34">
      <t>ネン</t>
    </rPh>
    <rPh sb="36" eb="38">
      <t>カンサン</t>
    </rPh>
    <rPh sb="40" eb="42">
      <t>ヒョウジ</t>
    </rPh>
    <rPh sb="44" eb="46">
      <t>ジゼン</t>
    </rPh>
    <rPh sb="74" eb="76">
      <t>コウモク</t>
    </rPh>
    <phoneticPr fontId="3"/>
  </si>
  <si>
    <t>線等を使用してスケジュールを作成してくだい。
注）オブジェクトの編集（線・図形の作成）が出来ない場合は、　一度シート保護を解除して使用してください。</t>
    <rPh sb="0" eb="1">
      <t>セン</t>
    </rPh>
    <rPh sb="1" eb="2">
      <t>トウ</t>
    </rPh>
    <rPh sb="3" eb="5">
      <t>シヨウ</t>
    </rPh>
    <rPh sb="14" eb="16">
      <t>サクセイ</t>
    </rPh>
    <rPh sb="33" eb="35">
      <t>ヘンシュウ</t>
    </rPh>
    <rPh sb="36" eb="37">
      <t>セン</t>
    </rPh>
    <rPh sb="38" eb="40">
      <t>ズケイ</t>
    </rPh>
    <rPh sb="41" eb="43">
      <t>サクセイ</t>
    </rPh>
    <rPh sb="45" eb="47">
      <t>デキ</t>
    </rPh>
    <rPh sb="49" eb="51">
      <t>バアイ</t>
    </rPh>
    <rPh sb="54" eb="56">
      <t>イチド</t>
    </rPh>
    <rPh sb="59" eb="61">
      <t>ホゴ</t>
    </rPh>
    <rPh sb="62" eb="64">
      <t>カイジョ</t>
    </rPh>
    <rPh sb="66" eb="68">
      <t>シヨウ</t>
    </rPh>
    <phoneticPr fontId="3"/>
  </si>
  <si>
    <r>
      <t xml:space="preserve">←事業者登記簿謄本（商業登記簿謄本）に記載されている役職と代表者名が一致していること
</t>
    </r>
    <r>
      <rPr>
        <b/>
        <sz val="11"/>
        <color rgb="FFFFFF00"/>
        <rFont val="ＭＳ 明朝"/>
        <family val="1"/>
        <charset val="128"/>
      </rPr>
      <t>←プリントアウト後、捺印を忘れずに！</t>
    </r>
    <rPh sb="29" eb="32">
      <t>ダイヒョウシャ</t>
    </rPh>
    <rPh sb="32" eb="33">
      <t>メイ</t>
    </rPh>
    <phoneticPr fontId="3"/>
  </si>
  <si>
    <t>←将来分はステージⅡに入力してください。</t>
    <rPh sb="1" eb="3">
      <t>ショウライ</t>
    </rPh>
    <rPh sb="3" eb="4">
      <t>ブン</t>
    </rPh>
    <rPh sb="11" eb="13">
      <t>ニュウリョク</t>
    </rPh>
    <phoneticPr fontId="3"/>
  </si>
  <si>
    <t>←補助対象設備は公募要領P13を参照してください。</t>
    <rPh sb="1" eb="3">
      <t>ホジョ</t>
    </rPh>
    <rPh sb="3" eb="5">
      <t>タイショウ</t>
    </rPh>
    <rPh sb="5" eb="7">
      <t>セツビ</t>
    </rPh>
    <rPh sb="8" eb="10">
      <t>コウボ</t>
    </rPh>
    <rPh sb="10" eb="12">
      <t>ヨウリョウ</t>
    </rPh>
    <rPh sb="16" eb="18">
      <t>サンショウ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</si>
</sst>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quot;¥&quot;\-#,##0"/>
    <numFmt numFmtId="6" formatCode="&quot;¥&quot;#,##0;[Red]&quot;¥&quot;\-#,##0"/>
    <numFmt numFmtId="176" formatCode="0.0%"/>
    <numFmt numFmtId="177" formatCode="0_ "/>
    <numFmt numFmtId="178" formatCode="#,##0.0;[Red]\-#,##0.0"/>
    <numFmt numFmtId="179" formatCode="0.000%"/>
    <numFmt numFmtId="180" formatCode="0.00000000%"/>
    <numFmt numFmtId="181" formatCode="0.0000000000%"/>
    <numFmt numFmtId="182" formatCode="0.000000000%"/>
    <numFmt numFmtId="183" formatCode="#,##0_);[Red]\(#,##0\)"/>
    <numFmt numFmtId="184" formatCode="#,##0.00_);[Red]\(#,##0.00\)"/>
    <numFmt numFmtId="185" formatCode="#,##0_ ;[Red]\-#,##0\ "/>
    <numFmt numFmtId="186" formatCode="[$-411]ggge&quot;年&quot;m&quot;月&quot;d&quot;日&quot;;@"/>
    <numFmt numFmtId="187" formatCode="yyyy&quot;年&quot;m&quot;月&quot;;@"/>
    <numFmt numFmtId="188" formatCode="#,##0_ "/>
    <numFmt numFmtId="189" formatCode="#,##0.00000_);[Red]\(#,##0.00000\)"/>
    <numFmt numFmtId="190" formatCode="0.0"/>
    <numFmt numFmtId="191" formatCode="0.0_ "/>
    <numFmt numFmtId="192" formatCode="##,###\ &quot;GＪ/年&quot;\ "/>
  </numFmts>
  <fonts count="275">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u/>
      <sz val="11"/>
      <color indexed="12"/>
      <name val="ＭＳ Ｐゴシック"/>
      <family val="3"/>
      <charset val="128"/>
    </font>
    <font>
      <b/>
      <u/>
      <sz val="16"/>
      <color rgb="FF0000FF"/>
      <name val="ＭＳ Ｐ明朝"/>
      <family val="1"/>
      <charset val="128"/>
    </font>
    <font>
      <b/>
      <sz val="11"/>
      <name val="ＭＳ 明朝"/>
      <family val="1"/>
      <charset val="128"/>
    </font>
    <font>
      <b/>
      <sz val="14"/>
      <name val="ＭＳ Ｐゴシック"/>
      <family val="3"/>
      <charset val="128"/>
    </font>
    <font>
      <b/>
      <sz val="9"/>
      <name val="ＭＳ Ｐゴシック"/>
      <family val="3"/>
      <charset val="128"/>
    </font>
    <font>
      <sz val="9"/>
      <color rgb="FFFF0000"/>
      <name val="ＭＳ Ｐゴシック"/>
      <family val="3"/>
      <charset val="128"/>
    </font>
    <font>
      <sz val="12"/>
      <name val="ＭＳ Ｐゴシック"/>
      <family val="3"/>
      <charset val="128"/>
    </font>
    <font>
      <b/>
      <sz val="20"/>
      <color rgb="FFFF0000"/>
      <name val="ＭＳ Ｐゴシック"/>
      <family val="3"/>
      <charset val="128"/>
    </font>
    <font>
      <b/>
      <sz val="10"/>
      <name val="ＭＳ Ｐゴシック"/>
      <family val="3"/>
      <charset val="128"/>
    </font>
    <font>
      <b/>
      <sz val="14"/>
      <color rgb="FFFF0000"/>
      <name val="ＭＳ Ｐゴシック"/>
      <family val="3"/>
      <charset val="128"/>
    </font>
    <font>
      <b/>
      <sz val="6"/>
      <name val="ＭＳ Ｐゴシック"/>
      <family val="3"/>
      <charset val="128"/>
    </font>
    <font>
      <b/>
      <sz val="12"/>
      <name val="ＭＳ Ｐゴシック"/>
      <family val="3"/>
      <charset val="128"/>
    </font>
    <font>
      <sz val="8"/>
      <name val="ＭＳ Ｐゴシック"/>
      <family val="3"/>
      <charset val="128"/>
    </font>
    <font>
      <sz val="7"/>
      <name val="ＭＳ Ｐゴシック"/>
      <family val="3"/>
      <charset val="128"/>
    </font>
    <font>
      <sz val="5"/>
      <name val="ＭＳ Ｐゴシック"/>
      <family val="3"/>
      <charset val="128"/>
    </font>
    <font>
      <b/>
      <sz val="8"/>
      <name val="ＭＳ Ｐゴシック"/>
      <family val="3"/>
      <charset val="128"/>
    </font>
    <font>
      <sz val="10"/>
      <name val="ＭＳ Ｐゴシック"/>
      <family val="3"/>
      <charset val="128"/>
    </font>
    <font>
      <b/>
      <sz val="11"/>
      <name val="ＭＳ Ｐゴシック"/>
      <family val="3"/>
      <charset val="128"/>
    </font>
    <font>
      <sz val="8"/>
      <color rgb="FFFF0000"/>
      <name val="ＭＳ Ｐゴシック"/>
      <family val="3"/>
      <charset val="128"/>
    </font>
    <font>
      <sz val="10"/>
      <color rgb="FFFF0000"/>
      <name val="ＭＳ Ｐゴシック"/>
      <family val="3"/>
      <charset val="128"/>
    </font>
    <font>
      <sz val="11"/>
      <color rgb="FFFF0000"/>
      <name val="ＭＳ Ｐゴシック"/>
      <family val="3"/>
      <charset val="128"/>
    </font>
    <font>
      <sz val="12"/>
      <color rgb="FFFF0000"/>
      <name val="ＭＳ Ｐゴシック"/>
      <family val="3"/>
      <charset val="128"/>
    </font>
    <font>
      <sz val="11"/>
      <color theme="1"/>
      <name val="ＭＳ Ｐゴシック"/>
      <family val="3"/>
      <charset val="128"/>
    </font>
    <font>
      <sz val="10.5"/>
      <name val="ＭＳ 明朝"/>
      <family val="1"/>
      <charset val="128"/>
    </font>
    <font>
      <sz val="9"/>
      <color rgb="FFFF0000"/>
      <name val="ＭＳ Ｐ明朝"/>
      <family val="1"/>
      <charset val="128"/>
    </font>
    <font>
      <b/>
      <sz val="12"/>
      <color indexed="81"/>
      <name val="ＭＳ Ｐゴシック"/>
      <family val="3"/>
      <charset val="128"/>
    </font>
    <font>
      <b/>
      <sz val="9"/>
      <color indexed="81"/>
      <name val="ＭＳ Ｐゴシック"/>
      <family val="3"/>
      <charset val="128"/>
    </font>
    <font>
      <sz val="9"/>
      <color indexed="81"/>
      <name val="ＭＳ Ｐゴシック"/>
      <family val="3"/>
      <charset val="128"/>
    </font>
    <font>
      <sz val="14"/>
      <name val="ＭＳ ゴシック"/>
      <family val="3"/>
      <charset val="128"/>
    </font>
    <font>
      <b/>
      <sz val="14"/>
      <name val="ＭＳ ゴシック"/>
      <family val="3"/>
      <charset val="128"/>
    </font>
    <font>
      <sz val="10"/>
      <name val="ＭＳ ゴシック"/>
      <family val="3"/>
      <charset val="128"/>
    </font>
    <font>
      <sz val="6"/>
      <name val="ＭＳ ゴシック"/>
      <family val="3"/>
      <charset val="128"/>
    </font>
    <font>
      <sz val="10"/>
      <color rgb="FFFF0000"/>
      <name val="ＭＳ ゴシック"/>
      <family val="3"/>
      <charset val="128"/>
    </font>
    <font>
      <u/>
      <sz val="12"/>
      <name val="ＭＳ ゴシック"/>
      <family val="3"/>
      <charset val="128"/>
    </font>
    <font>
      <u/>
      <sz val="14"/>
      <name val="ＭＳ ゴシック"/>
      <family val="3"/>
      <charset val="128"/>
    </font>
    <font>
      <sz val="16"/>
      <color rgb="FFFF0000"/>
      <name val="ＭＳ ゴシック"/>
      <family val="3"/>
      <charset val="128"/>
    </font>
    <font>
      <u/>
      <sz val="10"/>
      <name val="ＭＳ ゴシック"/>
      <family val="3"/>
      <charset val="128"/>
    </font>
    <font>
      <b/>
      <sz val="10.5"/>
      <color indexed="10"/>
      <name val="ＭＳ 明朝"/>
      <family val="1"/>
      <charset val="128"/>
    </font>
    <font>
      <sz val="14"/>
      <color rgb="FFFF0000"/>
      <name val="ＭＳ ゴシック"/>
      <family val="3"/>
      <charset val="128"/>
    </font>
    <font>
      <sz val="12"/>
      <name val="ＭＳ ゴシック"/>
      <family val="3"/>
      <charset val="128"/>
    </font>
    <font>
      <sz val="11"/>
      <name val="ＭＳ ゴシック"/>
      <family val="3"/>
      <charset val="128"/>
    </font>
    <font>
      <sz val="11"/>
      <color theme="1"/>
      <name val="ＭＳ Ｐゴシック"/>
      <family val="3"/>
      <charset val="128"/>
      <scheme val="minor"/>
    </font>
    <font>
      <sz val="14"/>
      <color rgb="FFFF0000"/>
      <name val="ＭＳ Ｐゴシック"/>
      <family val="3"/>
      <charset val="128"/>
    </font>
    <font>
      <sz val="9"/>
      <color rgb="FFFF0000"/>
      <name val="ＭＳ 明朝"/>
      <family val="1"/>
      <charset val="128"/>
    </font>
    <font>
      <sz val="10"/>
      <color theme="4"/>
      <name val="ＭＳ ゴシック"/>
      <family val="3"/>
      <charset val="128"/>
    </font>
    <font>
      <sz val="11"/>
      <name val="ＭＳ Ｐ明朝"/>
      <family val="1"/>
      <charset val="128"/>
    </font>
    <font>
      <sz val="8"/>
      <name val="ＭＳ Ｐ明朝"/>
      <family val="1"/>
      <charset val="128"/>
    </font>
    <font>
      <sz val="9"/>
      <color rgb="FF0070C0"/>
      <name val="ＭＳ Ｐ明朝"/>
      <family val="1"/>
      <charset val="128"/>
    </font>
    <font>
      <sz val="9"/>
      <name val="ＭＳ Ｐ明朝"/>
      <family val="1"/>
      <charset val="128"/>
    </font>
    <font>
      <sz val="10"/>
      <color rgb="FF0070C0"/>
      <name val="ＭＳ Ｐ明朝"/>
      <family val="1"/>
      <charset val="128"/>
    </font>
    <font>
      <b/>
      <sz val="12"/>
      <name val="ＭＳ 明朝"/>
      <family val="1"/>
      <charset val="128"/>
    </font>
    <font>
      <sz val="10"/>
      <name val="ＭＳ Ｐ明朝"/>
      <family val="1"/>
      <charset val="128"/>
    </font>
    <font>
      <sz val="10"/>
      <color theme="1"/>
      <name val="ＭＳ Ｐ明朝"/>
      <family val="1"/>
      <charset val="128"/>
    </font>
    <font>
      <sz val="11"/>
      <color rgb="FFFF0000"/>
      <name val="ＭＳ Ｐ明朝"/>
      <family val="1"/>
      <charset val="128"/>
    </font>
    <font>
      <sz val="10"/>
      <color rgb="FFFF0000"/>
      <name val="ＭＳ Ｐ明朝"/>
      <family val="1"/>
      <charset val="128"/>
    </font>
    <font>
      <sz val="8"/>
      <color rgb="FFFF0000"/>
      <name val="ＭＳ Ｐ明朝"/>
      <family val="1"/>
      <charset val="128"/>
    </font>
    <font>
      <sz val="10"/>
      <color indexed="10"/>
      <name val="ＭＳ Ｐ明朝"/>
      <family val="1"/>
      <charset val="128"/>
    </font>
    <font>
      <b/>
      <sz val="16"/>
      <name val="ＭＳ Ｐ明朝"/>
      <family val="1"/>
      <charset val="128"/>
    </font>
    <font>
      <b/>
      <sz val="11"/>
      <name val="ＭＳ Ｐ明朝"/>
      <family val="1"/>
      <charset val="128"/>
    </font>
    <font>
      <sz val="14"/>
      <name val="ＭＳ Ｐ明朝"/>
      <family val="1"/>
      <charset val="128"/>
    </font>
    <font>
      <u/>
      <sz val="18"/>
      <color indexed="12"/>
      <name val="ＭＳ Ｐ明朝"/>
      <family val="1"/>
      <charset val="128"/>
    </font>
    <font>
      <sz val="10"/>
      <name val="ＭＳ 明朝"/>
      <family val="1"/>
      <charset val="128"/>
    </font>
    <font>
      <b/>
      <sz val="10"/>
      <color theme="1"/>
      <name val="ＭＳ Ｐ明朝"/>
      <family val="1"/>
      <charset val="128"/>
    </font>
    <font>
      <b/>
      <sz val="10"/>
      <color rgb="FFFF0000"/>
      <name val="ＭＳ Ｐ明朝"/>
      <family val="1"/>
      <charset val="128"/>
    </font>
    <font>
      <b/>
      <sz val="10"/>
      <color rgb="FF0070C0"/>
      <name val="ＭＳ Ｐ明朝"/>
      <family val="1"/>
      <charset val="128"/>
    </font>
    <font>
      <sz val="9"/>
      <color theme="1"/>
      <name val="ＭＳ Ｐ明朝"/>
      <family val="1"/>
      <charset val="128"/>
    </font>
    <font>
      <b/>
      <sz val="11"/>
      <color rgb="FFFFFF00"/>
      <name val="ＭＳ 明朝"/>
      <family val="1"/>
      <charset val="128"/>
    </font>
    <font>
      <sz val="18"/>
      <name val="ＭＳ Ｐ明朝"/>
      <family val="1"/>
      <charset val="128"/>
    </font>
    <font>
      <sz val="8"/>
      <color indexed="10"/>
      <name val="ＭＳ Ｐゴシック"/>
      <family val="3"/>
      <charset val="128"/>
    </font>
    <font>
      <sz val="8"/>
      <color indexed="81"/>
      <name val="ＭＳ Ｐゴシック"/>
      <family val="3"/>
      <charset val="128"/>
    </font>
    <font>
      <sz val="11"/>
      <name val="ＭＳ 明朝"/>
      <family val="1"/>
      <charset val="128"/>
    </font>
    <font>
      <sz val="22"/>
      <color rgb="FFFF0000"/>
      <name val="ＭＳ Ｐゴシック"/>
      <family val="3"/>
      <charset val="128"/>
    </font>
    <font>
      <sz val="16"/>
      <color rgb="FFFF0000"/>
      <name val="ＭＳ Ｐゴシック"/>
      <family val="3"/>
      <charset val="128"/>
    </font>
    <font>
      <sz val="9"/>
      <color rgb="FF0070C0"/>
      <name val="ＭＳ Ｐゴシック"/>
      <family val="3"/>
      <charset val="128"/>
    </font>
    <font>
      <sz val="12"/>
      <color rgb="FF0070C0"/>
      <name val="ＭＳ Ｐゴシック"/>
      <family val="3"/>
      <charset val="128"/>
    </font>
    <font>
      <b/>
      <sz val="10"/>
      <color rgb="FFFF0000"/>
      <name val="ＭＳ Ｐゴシック"/>
      <family val="3"/>
      <charset val="128"/>
    </font>
    <font>
      <b/>
      <sz val="5.5"/>
      <name val="ＭＳ Ｐゴシック"/>
      <family val="3"/>
      <charset val="128"/>
    </font>
    <font>
      <sz val="9"/>
      <color theme="1"/>
      <name val="ＭＳ Ｐゴシック"/>
      <family val="3"/>
      <charset val="128"/>
    </font>
    <font>
      <sz val="10"/>
      <color theme="1"/>
      <name val="ＭＳ Ｐゴシック"/>
      <family val="3"/>
      <charset val="128"/>
    </font>
    <font>
      <u/>
      <sz val="14"/>
      <color rgb="FFFF0000"/>
      <name val="ＭＳ Ｐゴシック"/>
      <family val="3"/>
      <charset val="128"/>
    </font>
    <font>
      <sz val="9"/>
      <color rgb="FFFF0000"/>
      <name val="ＭＳ Ｐゴシック"/>
      <family val="3"/>
      <charset val="128"/>
      <scheme val="minor"/>
    </font>
    <font>
      <sz val="11"/>
      <color theme="1"/>
      <name val="ＭＳ Ｐ明朝"/>
      <family val="1"/>
      <charset val="128"/>
    </font>
    <font>
      <sz val="10.5"/>
      <color theme="1"/>
      <name val="ＭＳ Ｐ明朝"/>
      <family val="1"/>
      <charset val="128"/>
    </font>
    <font>
      <b/>
      <sz val="16"/>
      <color theme="1"/>
      <name val="ＭＳ Ｐ明朝"/>
      <family val="1"/>
      <charset val="128"/>
    </font>
    <font>
      <u/>
      <sz val="9"/>
      <name val="ＭＳ Ｐ明朝"/>
      <family val="1"/>
      <charset val="128"/>
    </font>
    <font>
      <sz val="18"/>
      <color theme="1"/>
      <name val="ＭＳ Ｐ明朝"/>
      <family val="1"/>
      <charset val="128"/>
    </font>
    <font>
      <sz val="8"/>
      <color theme="1"/>
      <name val="ＭＳ Ｐ明朝"/>
      <family val="1"/>
      <charset val="128"/>
    </font>
    <font>
      <u/>
      <sz val="9"/>
      <color theme="1"/>
      <name val="ＭＳ Ｐ明朝"/>
      <family val="1"/>
      <charset val="128"/>
    </font>
    <font>
      <sz val="9"/>
      <name val="ＭＳ 明朝"/>
      <family val="1"/>
      <charset val="128"/>
    </font>
    <font>
      <sz val="8"/>
      <name val="ＭＳ 明朝"/>
      <family val="1"/>
      <charset val="128"/>
    </font>
    <font>
      <sz val="6"/>
      <name val="ＭＳ Ｐ明朝"/>
      <family val="1"/>
      <charset val="128"/>
    </font>
    <font>
      <sz val="9"/>
      <color rgb="FF0070C0"/>
      <name val="ＭＳ 明朝"/>
      <family val="1"/>
      <charset val="128"/>
    </font>
    <font>
      <b/>
      <sz val="10"/>
      <name val="ＭＳ Ｐ明朝"/>
      <family val="1"/>
      <charset val="128"/>
    </font>
    <font>
      <b/>
      <sz val="10"/>
      <color indexed="10"/>
      <name val="ＭＳ Ｐ明朝"/>
      <family val="1"/>
      <charset val="128"/>
    </font>
    <font>
      <b/>
      <sz val="10"/>
      <color rgb="FFFFFF00"/>
      <name val="ＭＳ Ｐ明朝"/>
      <family val="1"/>
      <charset val="128"/>
    </font>
    <font>
      <b/>
      <sz val="10.5"/>
      <name val="ＭＳ Ｐ明朝"/>
      <family val="1"/>
      <charset val="128"/>
    </font>
    <font>
      <b/>
      <sz val="10.5"/>
      <color indexed="10"/>
      <name val="ＭＳ Ｐ明朝"/>
      <family val="1"/>
      <charset val="128"/>
    </font>
    <font>
      <sz val="9"/>
      <color indexed="10"/>
      <name val="ＭＳ Ｐ明朝"/>
      <family val="1"/>
      <charset val="128"/>
    </font>
    <font>
      <b/>
      <sz val="9"/>
      <color indexed="10"/>
      <name val="ＭＳ Ｐ明朝"/>
      <family val="1"/>
      <charset val="128"/>
    </font>
    <font>
      <b/>
      <sz val="9"/>
      <color rgb="FFFFFF00"/>
      <name val="ＭＳ Ｐ明朝"/>
      <family val="1"/>
      <charset val="128"/>
    </font>
    <font>
      <sz val="7"/>
      <name val="ＭＳ Ｐ明朝"/>
      <family val="1"/>
      <charset val="128"/>
    </font>
    <font>
      <sz val="12"/>
      <color rgb="FFFF0000"/>
      <name val="ＭＳ Ｐ明朝"/>
      <family val="1"/>
      <charset val="128"/>
    </font>
    <font>
      <sz val="14"/>
      <color rgb="FFFF0000"/>
      <name val="ＭＳ Ｐ明朝"/>
      <family val="1"/>
      <charset val="128"/>
    </font>
    <font>
      <sz val="8"/>
      <color rgb="FF0070C0"/>
      <name val="ＭＳ Ｐ明朝"/>
      <family val="1"/>
      <charset val="128"/>
    </font>
    <font>
      <b/>
      <sz val="14"/>
      <name val="ＭＳ Ｐ明朝"/>
      <family val="1"/>
      <charset val="128"/>
    </font>
    <font>
      <vertAlign val="superscript"/>
      <sz val="10"/>
      <name val="ＭＳ Ｐ明朝"/>
      <family val="1"/>
      <charset val="128"/>
    </font>
    <font>
      <b/>
      <sz val="12"/>
      <color indexed="10"/>
      <name val="ＭＳ Ｐ明朝"/>
      <family val="1"/>
      <charset val="128"/>
    </font>
    <font>
      <sz val="10.5"/>
      <name val="ＭＳ Ｐ明朝"/>
      <family val="1"/>
      <charset val="128"/>
    </font>
    <font>
      <b/>
      <sz val="11"/>
      <color rgb="FFFF0000"/>
      <name val="ＭＳ Ｐゴシック"/>
      <family val="3"/>
      <charset val="128"/>
    </font>
    <font>
      <sz val="7"/>
      <color theme="1"/>
      <name val="ＭＳ Ｐ明朝"/>
      <family val="1"/>
      <charset val="128"/>
    </font>
    <font>
      <b/>
      <sz val="12"/>
      <name val="ＭＳ Ｐ明朝"/>
      <family val="1"/>
      <charset val="128"/>
    </font>
    <font>
      <u/>
      <sz val="10"/>
      <name val="ＭＳ Ｐ明朝"/>
      <family val="1"/>
      <charset val="128"/>
    </font>
    <font>
      <u/>
      <sz val="8"/>
      <name val="ＭＳ Ｐ明朝"/>
      <family val="1"/>
      <charset val="128"/>
    </font>
    <font>
      <u/>
      <sz val="10"/>
      <color theme="1"/>
      <name val="ＭＳ Ｐ明朝"/>
      <family val="1"/>
      <charset val="128"/>
    </font>
    <font>
      <b/>
      <sz val="11"/>
      <color rgb="FFFF0000"/>
      <name val="ＭＳ Ｐ明朝"/>
      <family val="1"/>
      <charset val="128"/>
    </font>
    <font>
      <sz val="6"/>
      <color theme="1"/>
      <name val="ＭＳ Ｐ明朝"/>
      <family val="1"/>
      <charset val="128"/>
    </font>
    <font>
      <sz val="9"/>
      <color theme="2" tint="-0.499984740745262"/>
      <name val="ＭＳ Ｐゴシック"/>
      <family val="3"/>
      <charset val="128"/>
    </font>
    <font>
      <u/>
      <sz val="11"/>
      <name val="ＭＳ Ｐ明朝"/>
      <family val="1"/>
      <charset val="128"/>
    </font>
    <font>
      <b/>
      <sz val="12"/>
      <color rgb="FFFF0000"/>
      <name val="ＭＳ Ｐ明朝"/>
      <family val="1"/>
      <charset val="128"/>
    </font>
    <font>
      <b/>
      <sz val="14"/>
      <color rgb="FFFF0000"/>
      <name val="ＭＳ Ｐ明朝"/>
      <family val="1"/>
      <charset val="128"/>
    </font>
    <font>
      <sz val="6"/>
      <color rgb="FFFF0000"/>
      <name val="ＭＳ Ｐ明朝"/>
      <family val="1"/>
      <charset val="128"/>
    </font>
    <font>
      <b/>
      <sz val="10"/>
      <name val="ＭＳ 明朝"/>
      <family val="1"/>
      <charset val="128"/>
    </font>
    <font>
      <b/>
      <u/>
      <sz val="10"/>
      <color theme="1"/>
      <name val="ＭＳ Ｐ明朝"/>
      <family val="1"/>
      <charset val="128"/>
    </font>
    <font>
      <sz val="14"/>
      <color theme="1"/>
      <name val="ＭＳ Ｐ明朝"/>
      <family val="1"/>
      <charset val="128"/>
    </font>
    <font>
      <b/>
      <sz val="12"/>
      <color rgb="FF0000FF"/>
      <name val="ＭＳ Ｐゴシック"/>
      <family val="3"/>
      <charset val="128"/>
    </font>
    <font>
      <b/>
      <u/>
      <sz val="12"/>
      <color indexed="10"/>
      <name val="ＭＳ Ｐゴシック"/>
      <family val="3"/>
      <charset val="128"/>
    </font>
    <font>
      <b/>
      <sz val="12"/>
      <color indexed="12"/>
      <name val="ＭＳ Ｐゴシック"/>
      <family val="3"/>
      <charset val="128"/>
    </font>
    <font>
      <b/>
      <sz val="11"/>
      <color theme="1"/>
      <name val="ＭＳ Ｐ明朝"/>
      <family val="1"/>
      <charset val="128"/>
    </font>
    <font>
      <b/>
      <sz val="12"/>
      <color theme="1"/>
      <name val="ＭＳ Ｐ明朝"/>
      <family val="1"/>
      <charset val="128"/>
    </font>
    <font>
      <b/>
      <sz val="11"/>
      <color indexed="10"/>
      <name val="ＭＳ Ｐ明朝"/>
      <family val="1"/>
      <charset val="128"/>
    </font>
    <font>
      <b/>
      <sz val="11"/>
      <color indexed="8"/>
      <name val="ＭＳ Ｐ明朝"/>
      <family val="1"/>
      <charset val="128"/>
    </font>
    <font>
      <b/>
      <sz val="14"/>
      <color theme="1"/>
      <name val="ＭＳ Ｐ明朝"/>
      <family val="1"/>
      <charset val="128"/>
    </font>
    <font>
      <b/>
      <u/>
      <sz val="14"/>
      <color indexed="12"/>
      <name val="ＭＳ 明朝"/>
      <family val="1"/>
      <charset val="128"/>
    </font>
    <font>
      <b/>
      <sz val="14"/>
      <color indexed="12"/>
      <name val="ＭＳ 明朝"/>
      <family val="1"/>
      <charset val="128"/>
    </font>
    <font>
      <sz val="10.5"/>
      <color indexed="53"/>
      <name val="ＭＳ 明朝"/>
      <family val="1"/>
      <charset val="128"/>
    </font>
    <font>
      <sz val="10.5"/>
      <color indexed="10"/>
      <name val="ＭＳ 明朝"/>
      <family val="1"/>
      <charset val="128"/>
    </font>
    <font>
      <sz val="10.5"/>
      <color rgb="FFFF0000"/>
      <name val="ＭＳ 明朝"/>
      <family val="1"/>
      <charset val="128"/>
    </font>
    <font>
      <u/>
      <sz val="16"/>
      <color indexed="12"/>
      <name val="ＭＳ Ｐ明朝"/>
      <family val="1"/>
      <charset val="128"/>
    </font>
    <font>
      <sz val="12"/>
      <name val="ＭＳ 明朝"/>
      <family val="1"/>
      <charset val="128"/>
    </font>
    <font>
      <b/>
      <sz val="10.5"/>
      <color indexed="49"/>
      <name val="ＭＳ 明朝"/>
      <family val="1"/>
      <charset val="128"/>
    </font>
    <font>
      <b/>
      <u/>
      <sz val="16"/>
      <color rgb="FFFFFF00"/>
      <name val="ＭＳ Ｐゴシック"/>
      <family val="3"/>
      <charset val="128"/>
    </font>
    <font>
      <sz val="10"/>
      <color rgb="FFFF0000"/>
      <name val="ＭＳ 明朝"/>
      <family val="1"/>
      <charset val="128"/>
    </font>
    <font>
      <sz val="10"/>
      <color theme="1"/>
      <name val="ＭＳ 明朝"/>
      <family val="1"/>
      <charset val="128"/>
    </font>
    <font>
      <b/>
      <sz val="10"/>
      <color theme="0"/>
      <name val="ＭＳ 明朝"/>
      <family val="1"/>
      <charset val="128"/>
    </font>
    <font>
      <sz val="16"/>
      <name val="ＭＳ 明朝"/>
      <family val="1"/>
      <charset val="128"/>
    </font>
    <font>
      <b/>
      <u/>
      <sz val="16"/>
      <color rgb="FFFF0000"/>
      <name val="ＭＳ Ｐゴシック"/>
      <family val="3"/>
      <charset val="128"/>
    </font>
    <font>
      <b/>
      <sz val="10.5"/>
      <name val="ＭＳ 明朝"/>
      <family val="1"/>
      <charset val="128"/>
    </font>
    <font>
      <sz val="10.5"/>
      <color rgb="FFFFFF00"/>
      <name val="ＭＳ 明朝"/>
      <family val="1"/>
      <charset val="128"/>
    </font>
    <font>
      <b/>
      <sz val="10.5"/>
      <color rgb="FFFF0000"/>
      <name val="ＭＳ 明朝"/>
      <family val="1"/>
      <charset val="128"/>
    </font>
    <font>
      <b/>
      <sz val="12"/>
      <color rgb="FFFF0000"/>
      <name val="ＭＳ 明朝"/>
      <family val="1"/>
      <charset val="128"/>
    </font>
    <font>
      <b/>
      <sz val="10.5"/>
      <color rgb="FFFFFF00"/>
      <name val="ＭＳ 明朝"/>
      <family val="1"/>
      <charset val="128"/>
    </font>
    <font>
      <sz val="9"/>
      <color indexed="53"/>
      <name val="ＭＳ Ｐ明朝"/>
      <family val="1"/>
      <charset val="128"/>
    </font>
    <font>
      <sz val="10.5"/>
      <color rgb="FFFF0000"/>
      <name val="ＭＳ Ｐ明朝"/>
      <family val="1"/>
      <charset val="128"/>
    </font>
    <font>
      <sz val="14"/>
      <name val="ＭＳ 明朝"/>
      <family val="1"/>
      <charset val="128"/>
    </font>
    <font>
      <b/>
      <sz val="16"/>
      <name val="ＭＳ 明朝"/>
      <family val="1"/>
      <charset val="128"/>
    </font>
    <font>
      <b/>
      <sz val="16"/>
      <color rgb="FFFF0000"/>
      <name val="ＭＳ Ｐ明朝"/>
      <family val="1"/>
      <charset val="128"/>
    </font>
    <font>
      <sz val="10.5"/>
      <color indexed="8"/>
      <name val="ＭＳ 明朝"/>
      <family val="1"/>
      <charset val="128"/>
    </font>
    <font>
      <b/>
      <sz val="12"/>
      <color rgb="FFFFFF00"/>
      <name val="ＭＳ 明朝"/>
      <family val="1"/>
      <charset val="128"/>
    </font>
    <font>
      <b/>
      <sz val="9"/>
      <color rgb="FFFF0000"/>
      <name val="ＭＳ Ｐゴシック"/>
      <family val="3"/>
      <charset val="128"/>
    </font>
    <font>
      <b/>
      <sz val="10"/>
      <color indexed="10"/>
      <name val="ＭＳ Ｐゴシック"/>
      <family val="3"/>
      <charset val="128"/>
    </font>
    <font>
      <b/>
      <sz val="10"/>
      <color indexed="12"/>
      <name val="ＭＳ Ｐゴシック"/>
      <family val="3"/>
      <charset val="128"/>
    </font>
    <font>
      <b/>
      <sz val="16"/>
      <color rgb="FFFFFF00"/>
      <name val="ＭＳ Ｐゴシック"/>
      <family val="3"/>
      <charset val="128"/>
    </font>
    <font>
      <b/>
      <sz val="10.5"/>
      <color rgb="FFFF0000"/>
      <name val="ＭＳ Ｐ明朝"/>
      <family val="1"/>
      <charset val="128"/>
    </font>
    <font>
      <sz val="10.5"/>
      <color indexed="10"/>
      <name val="ＭＳ Ｐ明朝"/>
      <family val="1"/>
      <charset val="128"/>
    </font>
    <font>
      <sz val="11"/>
      <color indexed="53"/>
      <name val="ＭＳ Ｐ明朝"/>
      <family val="1"/>
      <charset val="128"/>
    </font>
    <font>
      <b/>
      <u/>
      <sz val="14"/>
      <color rgb="FF3366FF"/>
      <name val="ＭＳ Ｐ明朝"/>
      <family val="1"/>
      <charset val="128"/>
    </font>
    <font>
      <sz val="10.5"/>
      <color indexed="53"/>
      <name val="ＭＳ Ｐ明朝"/>
      <family val="1"/>
      <charset val="128"/>
    </font>
    <font>
      <b/>
      <sz val="12"/>
      <color indexed="10"/>
      <name val="ＭＳ 明朝"/>
      <family val="1"/>
      <charset val="128"/>
    </font>
    <font>
      <sz val="16"/>
      <name val="ＭＳ Ｐ明朝"/>
      <family val="1"/>
      <charset val="128"/>
    </font>
    <font>
      <b/>
      <sz val="12"/>
      <color rgb="FFFF0000"/>
      <name val="ＭＳ Ｐゴシック"/>
      <family val="3"/>
      <charset val="128"/>
    </font>
    <font>
      <b/>
      <sz val="10"/>
      <color theme="0"/>
      <name val="ＭＳ Ｐゴシック"/>
      <family val="3"/>
      <charset val="128"/>
    </font>
    <font>
      <b/>
      <sz val="10"/>
      <color theme="9" tint="0.79998168889431442"/>
      <name val="ＭＳ Ｐゴシック"/>
      <family val="3"/>
      <charset val="128"/>
    </font>
    <font>
      <b/>
      <sz val="9"/>
      <color theme="2" tint="-0.499984740745262"/>
      <name val="ＭＳ Ｐゴシック"/>
      <family val="3"/>
      <charset val="128"/>
    </font>
    <font>
      <sz val="9"/>
      <color rgb="FFFFFF00"/>
      <name val="ＭＳ Ｐ明朝"/>
      <family val="1"/>
      <charset val="128"/>
    </font>
    <font>
      <sz val="12"/>
      <name val="ＭＳ Ｐ明朝"/>
      <family val="1"/>
      <charset val="128"/>
    </font>
    <font>
      <b/>
      <sz val="12"/>
      <color indexed="8"/>
      <name val="ＭＳ Ｐ明朝"/>
      <family val="1"/>
      <charset val="128"/>
    </font>
    <font>
      <b/>
      <i/>
      <sz val="16"/>
      <name val="ＭＳ Ｐ明朝"/>
      <family val="1"/>
      <charset val="128"/>
    </font>
    <font>
      <b/>
      <sz val="11"/>
      <color rgb="FFFF0000"/>
      <name val="ＭＳ 明朝"/>
      <family val="1"/>
      <charset val="128"/>
    </font>
    <font>
      <b/>
      <sz val="10"/>
      <color indexed="81"/>
      <name val="ＭＳ Ｐゴシック"/>
      <family val="3"/>
      <charset val="128"/>
    </font>
    <font>
      <sz val="11"/>
      <color theme="3" tint="0.39997558519241921"/>
      <name val="ＭＳ Ｐ明朝"/>
      <family val="1"/>
      <charset val="128"/>
    </font>
    <font>
      <sz val="11"/>
      <color rgb="FFFFFF00"/>
      <name val="ＭＳ Ｐ明朝"/>
      <family val="1"/>
      <charset val="128"/>
    </font>
    <font>
      <sz val="10"/>
      <color rgb="FF000000"/>
      <name val="ＭＳ 明朝"/>
      <family val="1"/>
      <charset val="128"/>
    </font>
    <font>
      <b/>
      <sz val="9"/>
      <color rgb="FFFFFF00"/>
      <name val="ＭＳ Ｐゴシック"/>
      <family val="3"/>
      <charset val="128"/>
    </font>
    <font>
      <b/>
      <sz val="11"/>
      <color theme="1"/>
      <name val="ＭＳ 明朝"/>
      <family val="1"/>
      <charset val="128"/>
    </font>
    <font>
      <sz val="10.5"/>
      <color theme="1"/>
      <name val="ＭＳ 明朝"/>
      <family val="1"/>
      <charset val="128"/>
    </font>
    <font>
      <sz val="16"/>
      <color rgb="FF3648F2"/>
      <name val="ＭＳ ゴシック"/>
      <family val="3"/>
      <charset val="128"/>
    </font>
    <font>
      <sz val="16"/>
      <color rgb="FF00B050"/>
      <name val="ＭＳ ゴシック"/>
      <family val="3"/>
      <charset val="128"/>
    </font>
    <font>
      <sz val="11"/>
      <color theme="9" tint="0.79998168889431442"/>
      <name val="ＭＳ Ｐゴシック"/>
      <family val="3"/>
      <charset val="128"/>
    </font>
    <font>
      <b/>
      <sz val="9"/>
      <color theme="0"/>
      <name val="ＭＳ Ｐゴシック"/>
      <family val="3"/>
      <charset val="128"/>
    </font>
    <font>
      <sz val="9"/>
      <color theme="0"/>
      <name val="ＭＳ Ｐゴシック"/>
      <family val="3"/>
      <charset val="128"/>
    </font>
    <font>
      <b/>
      <sz val="16"/>
      <color rgb="FFFFFF00"/>
      <name val="ＭＳ 明朝"/>
      <family val="1"/>
      <charset val="128"/>
    </font>
    <font>
      <b/>
      <sz val="14"/>
      <color rgb="FFFFFF00"/>
      <name val="ＭＳ 明朝"/>
      <family val="1"/>
      <charset val="128"/>
    </font>
    <font>
      <b/>
      <sz val="16"/>
      <color rgb="FFFF0000"/>
      <name val="ＭＳ 明朝"/>
      <family val="1"/>
      <charset val="128"/>
    </font>
    <font>
      <b/>
      <u/>
      <sz val="10.5"/>
      <name val="ＭＳ 明朝"/>
      <family val="1"/>
      <charset val="128"/>
    </font>
    <font>
      <b/>
      <sz val="9"/>
      <color rgb="FFFF0000"/>
      <name val="ＭＳ Ｐ明朝"/>
      <family val="1"/>
      <charset val="128"/>
    </font>
    <font>
      <b/>
      <u/>
      <sz val="11"/>
      <color rgb="FFFF0000"/>
      <name val="ＭＳ 明朝"/>
      <family val="1"/>
      <charset val="128"/>
    </font>
    <font>
      <b/>
      <u/>
      <sz val="12"/>
      <color rgb="FFFF0000"/>
      <name val="ＭＳ 明朝"/>
      <family val="1"/>
      <charset val="128"/>
    </font>
    <font>
      <sz val="11"/>
      <color indexed="81"/>
      <name val="ＭＳ Ｐゴシック"/>
      <family val="3"/>
      <charset val="128"/>
    </font>
    <font>
      <b/>
      <sz val="11"/>
      <color rgb="FF0000FF"/>
      <name val="ＭＳ Ｐ明朝"/>
      <family val="1"/>
      <charset val="128"/>
    </font>
    <font>
      <b/>
      <sz val="11"/>
      <color indexed="12"/>
      <name val="ＭＳ Ｐ明朝"/>
      <family val="1"/>
      <charset val="128"/>
    </font>
    <font>
      <sz val="11"/>
      <color rgb="FF00B050"/>
      <name val="ＭＳ Ｐ明朝"/>
      <family val="1"/>
      <charset val="128"/>
    </font>
    <font>
      <b/>
      <u/>
      <sz val="14"/>
      <color indexed="12"/>
      <name val="ＭＳ Ｐゴシック"/>
      <family val="3"/>
      <charset val="128"/>
    </font>
    <font>
      <b/>
      <u/>
      <sz val="12"/>
      <color indexed="12"/>
      <name val="ＭＳ Ｐゴシック"/>
      <family val="3"/>
      <charset val="128"/>
    </font>
    <font>
      <b/>
      <sz val="14"/>
      <color theme="1"/>
      <name val="ＭＳ 明朝"/>
      <family val="1"/>
      <charset val="128"/>
    </font>
    <font>
      <sz val="9"/>
      <color theme="0" tint="-0.34998626667073579"/>
      <name val="ＭＳ Ｐゴシック"/>
      <family val="3"/>
      <charset val="128"/>
    </font>
    <font>
      <sz val="7"/>
      <color theme="0" tint="-0.34998626667073579"/>
      <name val="ＭＳ Ｐゴシック"/>
      <family val="3"/>
      <charset val="128"/>
    </font>
    <font>
      <sz val="9"/>
      <color rgb="FF000000"/>
      <name val="ＭＳ Ｐゴシック"/>
      <family val="3"/>
      <charset val="128"/>
    </font>
    <font>
      <sz val="9"/>
      <color rgb="FF00B050"/>
      <name val="ＭＳ Ｐゴシック"/>
      <family val="3"/>
      <charset val="128"/>
    </font>
    <font>
      <sz val="24"/>
      <color theme="1"/>
      <name val="HGS創英角ｺﾞｼｯｸUB"/>
      <family val="3"/>
      <charset val="128"/>
    </font>
    <font>
      <sz val="10"/>
      <color rgb="FF00B050"/>
      <name val="ＭＳ Ｐゴシック"/>
      <family val="3"/>
      <charset val="128"/>
    </font>
    <font>
      <sz val="18"/>
      <color theme="1"/>
      <name val="HGS創英角ｺﾞｼｯｸUB"/>
      <family val="3"/>
      <charset val="128"/>
    </font>
    <font>
      <sz val="24"/>
      <color rgb="FFFFFF00"/>
      <name val="ＭＳ Ｐゴシック"/>
      <family val="3"/>
      <charset val="128"/>
    </font>
    <font>
      <b/>
      <sz val="24"/>
      <color rgb="FFFFFF00"/>
      <name val="ＭＳ Ｐゴシック"/>
      <family val="3"/>
      <charset val="128"/>
    </font>
    <font>
      <b/>
      <u/>
      <sz val="24"/>
      <color indexed="13"/>
      <name val="ＭＳ Ｐゴシック"/>
      <family val="3"/>
      <charset val="128"/>
    </font>
    <font>
      <b/>
      <sz val="24"/>
      <color indexed="13"/>
      <name val="ＭＳ Ｐゴシック"/>
      <family val="3"/>
      <charset val="128"/>
    </font>
    <font>
      <sz val="6"/>
      <color theme="1"/>
      <name val="ＭＳ Ｐゴシック"/>
      <family val="3"/>
      <charset val="128"/>
    </font>
    <font>
      <u/>
      <sz val="16"/>
      <color indexed="12"/>
      <name val="ＭＳ Ｐゴシック"/>
      <family val="3"/>
      <charset val="128"/>
    </font>
    <font>
      <b/>
      <u/>
      <sz val="11"/>
      <color rgb="FF0000FF"/>
      <name val="ＭＳ Ｐ明朝"/>
      <family val="1"/>
      <charset val="128"/>
    </font>
    <font>
      <b/>
      <u/>
      <sz val="11"/>
      <color indexed="12"/>
      <name val="ＭＳ Ｐ明朝"/>
      <family val="1"/>
      <charset val="128"/>
    </font>
    <font>
      <b/>
      <u/>
      <sz val="11"/>
      <color indexed="8"/>
      <name val="ＭＳ Ｐ明朝"/>
      <family val="1"/>
      <charset val="128"/>
    </font>
    <font>
      <b/>
      <u/>
      <sz val="11"/>
      <color indexed="10"/>
      <name val="ＭＳ Ｐ明朝"/>
      <family val="1"/>
      <charset val="128"/>
    </font>
    <font>
      <sz val="9"/>
      <color theme="1"/>
      <name val="ＭＳ 明朝"/>
      <family val="1"/>
      <charset val="128"/>
    </font>
    <font>
      <sz val="8"/>
      <color theme="1"/>
      <name val="ＭＳ 明朝"/>
      <family val="1"/>
      <charset val="128"/>
    </font>
    <font>
      <sz val="14"/>
      <color theme="1"/>
      <name val="ＭＳ ゴシック"/>
      <family val="3"/>
      <charset val="128"/>
    </font>
    <font>
      <u/>
      <sz val="12"/>
      <color theme="1"/>
      <name val="ＭＳ ゴシック"/>
      <family val="3"/>
      <charset val="128"/>
    </font>
    <font>
      <sz val="10"/>
      <color theme="1"/>
      <name val="ＭＳ ゴシック"/>
      <family val="3"/>
      <charset val="128"/>
    </font>
    <font>
      <u/>
      <sz val="10"/>
      <color theme="1"/>
      <name val="ＭＳ ゴシック"/>
      <family val="3"/>
      <charset val="128"/>
    </font>
    <font>
      <sz val="12"/>
      <color theme="1"/>
      <name val="ＭＳ ゴシック"/>
      <family val="3"/>
      <charset val="128"/>
    </font>
    <font>
      <sz val="8"/>
      <color theme="1"/>
      <name val="ＭＳ ゴシック"/>
      <family val="3"/>
      <charset val="128"/>
    </font>
    <font>
      <u/>
      <sz val="8"/>
      <color theme="1"/>
      <name val="ＭＳ ゴシック"/>
      <family val="3"/>
      <charset val="128"/>
    </font>
    <font>
      <u/>
      <sz val="9"/>
      <color theme="1"/>
      <name val="ＭＳ ゴシック"/>
      <family val="3"/>
      <charset val="128"/>
    </font>
    <font>
      <u/>
      <sz val="11"/>
      <color theme="1"/>
      <name val="ＭＳ ゴシック"/>
      <family val="3"/>
      <charset val="128"/>
    </font>
    <font>
      <sz val="11"/>
      <color theme="1"/>
      <name val="ＭＳ ゴシック"/>
      <family val="3"/>
      <charset val="128"/>
    </font>
    <font>
      <sz val="8"/>
      <color theme="1"/>
      <name val="ＭＳ Ｐゴシック"/>
      <family val="3"/>
      <charset val="128"/>
    </font>
    <font>
      <b/>
      <sz val="9"/>
      <color theme="1"/>
      <name val="ＭＳ Ｐゴシック"/>
      <family val="3"/>
      <charset val="128"/>
    </font>
    <font>
      <sz val="12"/>
      <color theme="1"/>
      <name val="ＭＳ 明朝"/>
      <family val="1"/>
      <charset val="128"/>
    </font>
    <font>
      <sz val="11"/>
      <color theme="1"/>
      <name val="ＭＳ 明朝"/>
      <family val="1"/>
      <charset val="128"/>
    </font>
    <font>
      <b/>
      <sz val="10.5"/>
      <color theme="1"/>
      <name val="ＭＳ Ｐ明朝"/>
      <family val="1"/>
      <charset val="128"/>
    </font>
    <font>
      <b/>
      <sz val="10.5"/>
      <color theme="1"/>
      <name val="ＭＳ 明朝"/>
      <family val="1"/>
      <charset val="128"/>
    </font>
    <font>
      <b/>
      <sz val="9"/>
      <color theme="1"/>
      <name val="ＭＳ Ｐ明朝"/>
      <family val="1"/>
      <charset val="128"/>
    </font>
    <font>
      <b/>
      <sz val="8"/>
      <color theme="1"/>
      <name val="ＭＳ Ｐ明朝"/>
      <family val="1"/>
      <charset val="128"/>
    </font>
    <font>
      <b/>
      <sz val="11"/>
      <color theme="1"/>
      <name val="ＭＳ Ｐゴシック"/>
      <family val="3"/>
      <charset val="128"/>
    </font>
    <font>
      <sz val="14"/>
      <color theme="1"/>
      <name val="ＭＳ Ｐゴシック"/>
      <family val="3"/>
      <charset val="128"/>
    </font>
    <font>
      <b/>
      <sz val="14"/>
      <color theme="1"/>
      <name val="ＭＳ Ｐゴシック"/>
      <family val="3"/>
      <charset val="128"/>
    </font>
    <font>
      <sz val="12"/>
      <color theme="1"/>
      <name val="ＭＳ Ｐゴシック"/>
      <family val="3"/>
      <charset val="128"/>
    </font>
    <font>
      <b/>
      <sz val="10"/>
      <color theme="1"/>
      <name val="ＭＳ Ｐゴシック"/>
      <family val="3"/>
      <charset val="128"/>
    </font>
    <font>
      <sz val="9"/>
      <color theme="1"/>
      <name val="ＭＳ Ｐゴシック"/>
      <family val="3"/>
      <charset val="128"/>
      <scheme val="minor"/>
    </font>
    <font>
      <b/>
      <sz val="12"/>
      <color theme="1"/>
      <name val="ＭＳ Ｐゴシック"/>
      <family val="3"/>
      <charset val="128"/>
    </font>
    <font>
      <u/>
      <sz val="14"/>
      <color theme="1"/>
      <name val="ＭＳ Ｐゴシック"/>
      <family val="3"/>
      <charset val="128"/>
    </font>
    <font>
      <sz val="5"/>
      <color theme="1"/>
      <name val="ＭＳ Ｐゴシック"/>
      <family val="3"/>
      <charset val="128"/>
    </font>
    <font>
      <sz val="7"/>
      <color theme="1"/>
      <name val="ＭＳ Ｐゴシック"/>
      <family val="3"/>
      <charset val="128"/>
    </font>
    <font>
      <b/>
      <sz val="5.5"/>
      <color theme="1"/>
      <name val="ＭＳ Ｐゴシック"/>
      <family val="3"/>
      <charset val="128"/>
    </font>
    <font>
      <b/>
      <sz val="18"/>
      <color theme="1"/>
      <name val="ＭＳ Ｐゴシック"/>
      <family val="3"/>
      <charset val="128"/>
    </font>
    <font>
      <b/>
      <sz val="8"/>
      <color theme="1"/>
      <name val="ＭＳ Ｐゴシック"/>
      <family val="3"/>
      <charset val="128"/>
    </font>
    <font>
      <b/>
      <sz val="6"/>
      <color theme="1"/>
      <name val="ＭＳ Ｐゴシック"/>
      <family val="3"/>
      <charset val="128"/>
    </font>
    <font>
      <b/>
      <sz val="12"/>
      <color theme="1"/>
      <name val="ＭＳ 明朝"/>
      <family val="1"/>
      <charset val="128"/>
    </font>
    <font>
      <b/>
      <sz val="10"/>
      <color theme="1"/>
      <name val="ＭＳ 明朝"/>
      <family val="1"/>
      <charset val="128"/>
    </font>
    <font>
      <u/>
      <sz val="8"/>
      <color theme="1"/>
      <name val="ＭＳ Ｐ明朝"/>
      <family val="1"/>
      <charset val="128"/>
    </font>
    <font>
      <sz val="12"/>
      <color theme="1"/>
      <name val="ＭＳ Ｐ明朝"/>
      <family val="1"/>
      <charset val="128"/>
    </font>
    <font>
      <b/>
      <u/>
      <sz val="10"/>
      <name val="ＭＳ Ｐ明朝"/>
      <family val="1"/>
      <charset val="128"/>
    </font>
    <font>
      <b/>
      <u/>
      <sz val="14"/>
      <color rgb="FFFFFF00"/>
      <name val="ＭＳ 明朝"/>
      <family val="1"/>
      <charset val="128"/>
    </font>
    <font>
      <b/>
      <u/>
      <sz val="16"/>
      <color rgb="FFFFFF00"/>
      <name val="ＭＳ 明朝"/>
      <family val="1"/>
      <charset val="128"/>
    </font>
    <font>
      <b/>
      <sz val="9"/>
      <color indexed="10"/>
      <name val="ＭＳ Ｐゴシック"/>
      <family val="3"/>
      <charset val="128"/>
    </font>
    <font>
      <sz val="10"/>
      <color rgb="FFFFFF00"/>
      <name val="ＭＳ Ｐ明朝"/>
      <family val="1"/>
      <charset val="128"/>
    </font>
    <font>
      <b/>
      <sz val="12"/>
      <color rgb="FFFFFF00"/>
      <name val="ＭＳ Ｐ明朝"/>
      <family val="1"/>
      <charset val="128"/>
    </font>
    <font>
      <b/>
      <sz val="20"/>
      <color indexed="81"/>
      <name val="ＭＳ Ｐゴシック"/>
      <family val="3"/>
      <charset val="128"/>
    </font>
    <font>
      <b/>
      <u val="double"/>
      <sz val="20"/>
      <color indexed="10"/>
      <name val="ＭＳ Ｐゴシック"/>
      <family val="3"/>
      <charset val="128"/>
    </font>
    <font>
      <b/>
      <sz val="14"/>
      <color indexed="81"/>
      <name val="ＭＳ Ｐゴシック"/>
      <family val="3"/>
      <charset val="128"/>
    </font>
    <font>
      <b/>
      <u/>
      <sz val="14"/>
      <color indexed="10"/>
      <name val="ＭＳ Ｐゴシック"/>
      <family val="3"/>
      <charset val="128"/>
    </font>
    <font>
      <b/>
      <u/>
      <sz val="11"/>
      <color rgb="FFFFFF00"/>
      <name val="ＭＳ 明朝"/>
      <family val="1"/>
      <charset val="128"/>
    </font>
    <font>
      <b/>
      <sz val="11"/>
      <color rgb="FFFFFF00"/>
      <name val="ＭＳ Ｐ明朝"/>
      <family val="1"/>
      <charset val="128"/>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indexed="9"/>
        <bgColor indexed="64"/>
      </patternFill>
    </fill>
    <fill>
      <patternFill patternType="solid">
        <fgColor indexed="41"/>
        <bgColor indexed="64"/>
      </patternFill>
    </fill>
    <fill>
      <patternFill patternType="solid">
        <fgColor indexed="26"/>
        <bgColor indexed="64"/>
      </patternFill>
    </fill>
    <fill>
      <patternFill patternType="solid">
        <fgColor theme="2" tint="-0.499984740745262"/>
        <bgColor indexed="64"/>
      </patternFill>
    </fill>
    <fill>
      <patternFill patternType="solid">
        <fgColor rgb="FFFFFF99"/>
        <bgColor indexed="64"/>
      </patternFill>
    </fill>
    <fill>
      <patternFill patternType="solid">
        <fgColor theme="1"/>
        <bgColor indexed="64"/>
      </patternFill>
    </fill>
  </fills>
  <borders count="38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hair">
        <color indexed="64"/>
      </right>
      <top/>
      <bottom/>
      <diagonal/>
    </border>
    <border>
      <left style="hair">
        <color indexed="64"/>
      </left>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top/>
      <bottom style="hair">
        <color indexed="64"/>
      </bottom>
      <diagonal/>
    </border>
    <border>
      <left style="hair">
        <color indexed="64"/>
      </left>
      <right/>
      <top/>
      <bottom style="thin">
        <color indexed="64"/>
      </bottom>
      <diagonal/>
    </border>
    <border>
      <left/>
      <right style="dotted">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diagonalUp="1">
      <left style="thin">
        <color indexed="64"/>
      </left>
      <right/>
      <top style="double">
        <color indexed="64"/>
      </top>
      <bottom style="double">
        <color indexed="64"/>
      </bottom>
      <diagonal style="thin">
        <color indexed="64"/>
      </diagonal>
    </border>
    <border diagonalUp="1">
      <left/>
      <right style="thin">
        <color indexed="64"/>
      </right>
      <top style="double">
        <color indexed="64"/>
      </top>
      <bottom style="double">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ashDot">
        <color indexed="64"/>
      </left>
      <right/>
      <top style="thin">
        <color indexed="64"/>
      </top>
      <bottom style="thin">
        <color indexed="64"/>
      </bottom>
      <diagonal/>
    </border>
    <border>
      <left/>
      <right style="dashDot">
        <color indexed="64"/>
      </right>
      <top/>
      <bottom/>
      <diagonal/>
    </border>
    <border>
      <left style="dashDot">
        <color indexed="64"/>
      </left>
      <right/>
      <top/>
      <bottom/>
      <diagonal/>
    </border>
    <border>
      <left style="thin">
        <color indexed="64"/>
      </left>
      <right style="thin">
        <color indexed="64"/>
      </right>
      <top style="thin">
        <color indexed="64"/>
      </top>
      <bottom style="thin">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
      <left style="dashDot">
        <color indexed="64"/>
      </left>
      <right/>
      <top/>
      <bottom style="thin">
        <color indexed="64"/>
      </bottom>
      <diagonal/>
    </border>
    <border>
      <left/>
      <right style="thin">
        <color indexed="64"/>
      </right>
      <top style="double">
        <color indexed="64"/>
      </top>
      <bottom style="thin">
        <color indexed="64"/>
      </bottom>
      <diagonal/>
    </border>
    <border>
      <left style="hair">
        <color indexed="64"/>
      </left>
      <right/>
      <top style="hair">
        <color indexed="64"/>
      </top>
      <bottom style="double">
        <color indexed="64"/>
      </bottom>
      <diagonal/>
    </border>
    <border>
      <left/>
      <right style="hair">
        <color indexed="64"/>
      </right>
      <top/>
      <bottom style="hair">
        <color indexed="64"/>
      </bottom>
      <diagonal/>
    </border>
    <border diagonalUp="1">
      <left/>
      <right/>
      <top style="hair">
        <color indexed="64"/>
      </top>
      <bottom/>
      <diagonal style="hair">
        <color indexed="64"/>
      </diagonal>
    </border>
    <border diagonalUp="1">
      <left style="hair">
        <color indexed="64"/>
      </left>
      <right/>
      <top style="hair">
        <color indexed="64"/>
      </top>
      <bottom/>
      <diagonal style="hair">
        <color indexed="64"/>
      </diagonal>
    </border>
    <border>
      <left style="hair">
        <color indexed="64"/>
      </left>
      <right style="hair">
        <color indexed="64"/>
      </right>
      <top/>
      <bottom style="hair">
        <color indexed="64"/>
      </bottom>
      <diagonal/>
    </border>
    <border diagonalUp="1">
      <left style="hair">
        <color indexed="64"/>
      </left>
      <right style="hair">
        <color indexed="64"/>
      </right>
      <top style="hair">
        <color indexed="64"/>
      </top>
      <bottom style="double">
        <color indexed="64"/>
      </bottom>
      <diagonal style="hair">
        <color indexed="64"/>
      </diagonal>
    </border>
    <border>
      <left style="hair">
        <color indexed="64"/>
      </left>
      <right style="hair">
        <color indexed="64"/>
      </right>
      <top style="hair">
        <color indexed="64"/>
      </top>
      <bottom style="double">
        <color indexed="64"/>
      </bottom>
      <diagonal/>
    </border>
    <border diagonalUp="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right/>
      <top/>
      <bottom style="hair">
        <color rgb="FFFF0000"/>
      </bottom>
      <diagonal/>
    </border>
    <border>
      <left/>
      <right/>
      <top style="hair">
        <color rgb="FFFF0000"/>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diagonal/>
    </border>
    <border>
      <left/>
      <right/>
      <top style="double">
        <color indexed="64"/>
      </top>
      <bottom/>
      <diagonal/>
    </border>
    <border diagonalUp="1">
      <left/>
      <right style="hair">
        <color indexed="64"/>
      </right>
      <top style="hair">
        <color indexed="64"/>
      </top>
      <bottom style="hair">
        <color indexed="64"/>
      </bottom>
      <diagonal style="hair">
        <color indexed="64"/>
      </diagonal>
    </border>
    <border diagonalUp="1">
      <left style="hair">
        <color indexed="64"/>
      </left>
      <right/>
      <top style="hair">
        <color indexed="64"/>
      </top>
      <bottom style="hair">
        <color indexed="64"/>
      </bottom>
      <diagonal style="hair">
        <color indexed="64"/>
      </diagonal>
    </border>
    <border>
      <left/>
      <right/>
      <top/>
      <bottom style="double">
        <color indexed="64"/>
      </bottom>
      <diagonal/>
    </border>
    <border diagonalUp="1">
      <left/>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double">
        <color indexed="64"/>
      </top>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style="hair">
        <color indexed="64"/>
      </right>
      <top style="double">
        <color indexed="64"/>
      </top>
      <bottom style="double">
        <color indexed="64"/>
      </bottom>
      <diagonal/>
    </border>
    <border>
      <left style="thin">
        <color indexed="64"/>
      </left>
      <right style="hair">
        <color indexed="64"/>
      </right>
      <top/>
      <bottom/>
      <diagonal/>
    </border>
    <border>
      <left style="thin">
        <color indexed="64"/>
      </left>
      <right/>
      <top/>
      <bottom style="hair">
        <color rgb="FFFF0000"/>
      </bottom>
      <diagonal/>
    </border>
    <border>
      <left/>
      <right style="thin">
        <color indexed="64"/>
      </right>
      <top/>
      <bottom style="hair">
        <color rgb="FFFF0000"/>
      </bottom>
      <diagonal/>
    </border>
    <border>
      <left style="dashDot">
        <color indexed="64"/>
      </left>
      <right/>
      <top/>
      <bottom style="hair">
        <color rgb="FFFF0000"/>
      </bottom>
      <diagonal/>
    </border>
    <border>
      <left style="thin">
        <color indexed="64"/>
      </left>
      <right/>
      <top style="hair">
        <color rgb="FFFF0000"/>
      </top>
      <bottom/>
      <diagonal/>
    </border>
    <border>
      <left style="dashDot">
        <color indexed="64"/>
      </left>
      <right/>
      <top style="hair">
        <color rgb="FFFF0000"/>
      </top>
      <bottom/>
      <diagonal/>
    </border>
    <border>
      <left/>
      <right style="thin">
        <color indexed="64"/>
      </right>
      <top style="hair">
        <color rgb="FFFF0000"/>
      </top>
      <bottom/>
      <diagonal/>
    </border>
    <border>
      <left/>
      <right style="dashDot">
        <color indexed="64"/>
      </right>
      <top style="hair">
        <color rgb="FFFF0000"/>
      </top>
      <bottom/>
      <diagonal/>
    </border>
    <border>
      <left/>
      <right style="dashDot">
        <color indexed="64"/>
      </right>
      <top/>
      <bottom style="hair">
        <color rgb="FFFF0000"/>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double">
        <color indexed="64"/>
      </bottom>
      <diagonal/>
    </border>
    <border>
      <left/>
      <right style="dashDot">
        <color indexed="64"/>
      </right>
      <top style="thin">
        <color indexed="64"/>
      </top>
      <bottom style="thin">
        <color indexed="64"/>
      </bottom>
      <diagonal/>
    </border>
    <border>
      <left/>
      <right style="dashDot">
        <color indexed="64"/>
      </right>
      <top/>
      <bottom style="thin">
        <color indexed="64"/>
      </bottom>
      <diagonal/>
    </border>
    <border diagonalUp="1">
      <left style="thin">
        <color indexed="64"/>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style="hair">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diagonalUp="1">
      <left/>
      <right/>
      <top style="thin">
        <color indexed="64"/>
      </top>
      <bottom style="double">
        <color indexed="64"/>
      </bottom>
      <diagonal style="thin">
        <color indexed="64"/>
      </diagonal>
    </border>
    <border diagonalUp="1">
      <left style="hair">
        <color indexed="64"/>
      </left>
      <right/>
      <top style="double">
        <color indexed="64"/>
      </top>
      <bottom style="double">
        <color indexed="64"/>
      </bottom>
      <diagonal style="hair">
        <color indexed="64"/>
      </diagonal>
    </border>
    <border diagonalUp="1">
      <left/>
      <right style="thin">
        <color indexed="64"/>
      </right>
      <top style="double">
        <color indexed="64"/>
      </top>
      <bottom style="double">
        <color indexed="64"/>
      </bottom>
      <diagonal style="hair">
        <color indexed="64"/>
      </diagonal>
    </border>
    <border diagonalUp="1">
      <left style="hair">
        <color indexed="64"/>
      </left>
      <right/>
      <top style="hair">
        <color indexed="64"/>
      </top>
      <bottom style="double">
        <color indexed="64"/>
      </bottom>
      <diagonal style="hair">
        <color indexed="64"/>
      </diagonal>
    </border>
    <border diagonalUp="1">
      <left/>
      <right style="hair">
        <color indexed="64"/>
      </right>
      <top style="hair">
        <color indexed="64"/>
      </top>
      <bottom style="double">
        <color indexed="64"/>
      </bottom>
      <diagonal style="hair">
        <color indexed="64"/>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diagonalUp="1">
      <left/>
      <right/>
      <top style="hair">
        <color indexed="64"/>
      </top>
      <bottom style="hair">
        <color indexed="64"/>
      </bottom>
      <diagonal style="hair">
        <color indexed="64"/>
      </diagonal>
    </border>
    <border>
      <left style="hair">
        <color indexed="64"/>
      </left>
      <right style="thin">
        <color indexed="64"/>
      </right>
      <top style="hair">
        <color indexed="64"/>
      </top>
      <bottom/>
      <diagonal/>
    </border>
    <border>
      <left style="hair">
        <color indexed="64"/>
      </left>
      <right style="hair">
        <color indexed="64"/>
      </right>
      <top/>
      <bottom style="double">
        <color indexed="64"/>
      </bottom>
      <diagonal/>
    </border>
    <border>
      <left style="dotted">
        <color indexed="64"/>
      </left>
      <right style="hair">
        <color indexed="64"/>
      </right>
      <top style="hair">
        <color indexed="64"/>
      </top>
      <bottom/>
      <diagonal/>
    </border>
    <border>
      <left style="dotted">
        <color indexed="64"/>
      </left>
      <right style="hair">
        <color indexed="64"/>
      </right>
      <top/>
      <bottom/>
      <diagonal/>
    </border>
    <border>
      <left/>
      <right style="dotted">
        <color indexed="64"/>
      </right>
      <top style="hair">
        <color indexed="64"/>
      </top>
      <bottom style="hair">
        <color indexed="64"/>
      </bottom>
      <diagonal/>
    </border>
    <border>
      <left style="hair">
        <color indexed="64"/>
      </left>
      <right/>
      <top style="hair">
        <color indexed="64"/>
      </top>
      <bottom style="dashed">
        <color auto="1"/>
      </bottom>
      <diagonal/>
    </border>
    <border>
      <left/>
      <right/>
      <top style="hair">
        <color indexed="64"/>
      </top>
      <bottom style="dashed">
        <color auto="1"/>
      </bottom>
      <diagonal/>
    </border>
    <border>
      <left/>
      <right style="hair">
        <color indexed="64"/>
      </right>
      <top style="hair">
        <color indexed="64"/>
      </top>
      <bottom style="dashed">
        <color auto="1"/>
      </bottom>
      <diagonal/>
    </border>
    <border>
      <left style="hair">
        <color indexed="64"/>
      </left>
      <right style="hair">
        <color indexed="64"/>
      </right>
      <top style="hair">
        <color indexed="64"/>
      </top>
      <bottom style="dashed">
        <color auto="1"/>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hair">
        <color indexed="64"/>
      </top>
      <bottom style="dashed">
        <color auto="1"/>
      </bottom>
      <diagonal/>
    </border>
    <border>
      <left/>
      <right/>
      <top style="dashDotDot">
        <color auto="1"/>
      </top>
      <bottom/>
      <diagonal/>
    </border>
    <border>
      <left style="hair">
        <color indexed="64"/>
      </left>
      <right/>
      <top style="double">
        <color indexed="64"/>
      </top>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bottom style="hair">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dashDot">
        <color indexed="64"/>
      </top>
      <bottom style="hair">
        <color indexed="64"/>
      </bottom>
      <diagonal/>
    </border>
    <border>
      <left/>
      <right/>
      <top style="dashDot">
        <color indexed="64"/>
      </top>
      <bottom style="hair">
        <color indexed="64"/>
      </bottom>
      <diagonal/>
    </border>
    <border>
      <left/>
      <right style="hair">
        <color indexed="64"/>
      </right>
      <top style="dashDot">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style="double">
        <color indexed="64"/>
      </bottom>
      <diagonal/>
    </border>
    <border diagonalUp="1">
      <left style="hair">
        <color indexed="64"/>
      </left>
      <right style="hair">
        <color indexed="64"/>
      </right>
      <top style="double">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top style="dashDot">
        <color indexed="64"/>
      </top>
      <bottom style="hair">
        <color indexed="64"/>
      </bottom>
      <diagonal/>
    </border>
    <border>
      <left/>
      <right style="thin">
        <color indexed="64"/>
      </right>
      <top style="dashDot">
        <color indexed="64"/>
      </top>
      <bottom style="hair">
        <color indexed="64"/>
      </bottom>
      <diagonal/>
    </border>
    <border>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double">
        <color indexed="64"/>
      </left>
      <right style="hair">
        <color indexed="64"/>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hair">
        <color indexed="64"/>
      </top>
      <bottom style="dashed">
        <color auto="1"/>
      </bottom>
      <diagonal/>
    </border>
    <border>
      <left style="hair">
        <color indexed="64"/>
      </left>
      <right style="thin">
        <color indexed="64"/>
      </right>
      <top style="hair">
        <color indexed="64"/>
      </top>
      <bottom style="dashed">
        <color auto="1"/>
      </bottom>
      <diagonal/>
    </border>
    <border>
      <left style="double">
        <color indexed="64"/>
      </left>
      <right style="hair">
        <color indexed="64"/>
      </right>
      <top/>
      <bottom style="thin">
        <color indexed="64"/>
      </bottom>
      <diagonal/>
    </border>
    <border>
      <left style="hair">
        <color indexed="64"/>
      </left>
      <right/>
      <top style="hair">
        <color indexed="64"/>
      </top>
      <bottom style="dashDot">
        <color indexed="64"/>
      </bottom>
      <diagonal/>
    </border>
    <border>
      <left/>
      <right/>
      <top style="hair">
        <color indexed="64"/>
      </top>
      <bottom style="dashDot">
        <color indexed="64"/>
      </bottom>
      <diagonal/>
    </border>
    <border>
      <left/>
      <right style="dotted">
        <color indexed="64"/>
      </right>
      <top style="hair">
        <color indexed="64"/>
      </top>
      <bottom style="dashDot">
        <color indexed="64"/>
      </bottom>
      <diagonal/>
    </border>
    <border>
      <left style="dotted">
        <color indexed="64"/>
      </left>
      <right style="hair">
        <color indexed="64"/>
      </right>
      <top/>
      <bottom style="dashDot">
        <color indexed="64"/>
      </bottom>
      <diagonal/>
    </border>
    <border>
      <left/>
      <right style="dashDot">
        <color indexed="64"/>
      </right>
      <top style="hair">
        <color indexed="64"/>
      </top>
      <bottom style="hair">
        <color indexed="64"/>
      </bottom>
      <diagonal/>
    </border>
    <border>
      <left style="dashDot">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dashDotDot">
        <color indexed="64"/>
      </right>
      <top/>
      <bottom style="dashDotDot">
        <color indexed="64"/>
      </bottom>
      <diagonal/>
    </border>
    <border>
      <left/>
      <right/>
      <top/>
      <bottom style="dashDotDot">
        <color indexed="64"/>
      </bottom>
      <diagonal/>
    </border>
    <border>
      <left style="dashDotDot">
        <color indexed="64"/>
      </left>
      <right/>
      <top/>
      <bottom style="dashDotDot">
        <color indexed="64"/>
      </bottom>
      <diagonal/>
    </border>
    <border>
      <left/>
      <right style="dashDotDot">
        <color indexed="64"/>
      </right>
      <top/>
      <bottom/>
      <diagonal/>
    </border>
    <border>
      <left style="dashDotDot">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style="dotted">
        <color indexed="64"/>
      </left>
      <right/>
      <top style="double">
        <color indexed="64"/>
      </top>
      <bottom style="medium">
        <color indexed="64"/>
      </bottom>
      <diagonal/>
    </border>
    <border>
      <left/>
      <right style="dotted">
        <color indexed="64"/>
      </right>
      <top style="double">
        <color indexed="64"/>
      </top>
      <bottom style="medium">
        <color indexed="64"/>
      </bottom>
      <diagonal/>
    </border>
    <border>
      <left style="dotted">
        <color indexed="64"/>
      </left>
      <right/>
      <top/>
      <bottom style="medium">
        <color indexed="64"/>
      </bottom>
      <diagonal/>
    </border>
    <border>
      <left/>
      <right style="medium">
        <color indexed="64"/>
      </right>
      <top style="double">
        <color indexed="64"/>
      </top>
      <bottom style="double">
        <color indexed="64"/>
      </bottom>
      <diagonal/>
    </border>
    <border>
      <left style="dotted">
        <color indexed="64"/>
      </left>
      <right/>
      <top style="double">
        <color indexed="64"/>
      </top>
      <bottom style="double">
        <color indexed="64"/>
      </bottom>
      <diagonal/>
    </border>
    <border>
      <left/>
      <right style="dotted">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ashed">
        <color indexed="64"/>
      </top>
      <bottom/>
      <diagonal/>
    </border>
    <border>
      <left/>
      <right/>
      <top style="dashed">
        <color indexed="64"/>
      </top>
      <bottom/>
      <diagonal/>
    </border>
    <border>
      <left style="thin">
        <color indexed="64"/>
      </left>
      <right/>
      <top style="dashed">
        <color indexed="64"/>
      </top>
      <bottom/>
      <diagonal/>
    </border>
    <border>
      <left/>
      <right style="dotted">
        <color indexed="64"/>
      </right>
      <top style="dashed">
        <color indexed="64"/>
      </top>
      <bottom style="double">
        <color indexed="64"/>
      </bottom>
      <diagonal/>
    </border>
    <border>
      <left/>
      <right/>
      <top style="dashed">
        <color indexed="64"/>
      </top>
      <bottom style="double">
        <color indexed="64"/>
      </bottom>
      <diagonal/>
    </border>
    <border>
      <left style="thin">
        <color indexed="64"/>
      </left>
      <right/>
      <top style="dashed">
        <color indexed="64"/>
      </top>
      <bottom style="double">
        <color indexed="64"/>
      </bottom>
      <diagonal/>
    </border>
    <border>
      <left style="dotted">
        <color indexed="64"/>
      </left>
      <right/>
      <top style="dashed">
        <color indexed="64"/>
      </top>
      <bottom/>
      <diagonal/>
    </border>
    <border>
      <left style="medium">
        <color indexed="64"/>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dotted">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ouble">
        <color indexed="64"/>
      </top>
      <bottom style="dashed">
        <color indexed="64"/>
      </bottom>
      <diagonal/>
    </border>
    <border>
      <left/>
      <right/>
      <top style="double">
        <color indexed="64"/>
      </top>
      <bottom style="dashed">
        <color indexed="64"/>
      </bottom>
      <diagonal/>
    </border>
    <border>
      <left style="thin">
        <color indexed="64"/>
      </left>
      <right/>
      <top style="double">
        <color indexed="64"/>
      </top>
      <bottom style="dashed">
        <color indexed="64"/>
      </bottom>
      <diagonal/>
    </border>
    <border>
      <left/>
      <right style="dotted">
        <color indexed="64"/>
      </right>
      <top style="double">
        <color indexed="64"/>
      </top>
      <bottom style="dashed">
        <color indexed="64"/>
      </bottom>
      <diagonal/>
    </border>
    <border>
      <left style="dotted">
        <color indexed="64"/>
      </left>
      <right/>
      <top style="double">
        <color indexed="64"/>
      </top>
      <bottom style="dashed">
        <color indexed="64"/>
      </bottom>
      <diagonal/>
    </border>
    <border>
      <left style="medium">
        <color indexed="64"/>
      </left>
      <right/>
      <top style="double">
        <color indexed="64"/>
      </top>
      <bottom style="dashed">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tted">
        <color indexed="64"/>
      </left>
      <right/>
      <top style="medium">
        <color indexed="64"/>
      </top>
      <bottom style="double">
        <color indexed="64"/>
      </bottom>
      <diagonal/>
    </border>
    <border>
      <left/>
      <right style="dotted">
        <color indexed="64"/>
      </right>
      <top style="medium">
        <color indexed="64"/>
      </top>
      <bottom style="double">
        <color indexed="64"/>
      </bottom>
      <diagonal/>
    </border>
    <border>
      <left style="dashed">
        <color indexed="64"/>
      </left>
      <right/>
      <top style="medium">
        <color indexed="64"/>
      </top>
      <bottom style="double">
        <color indexed="64"/>
      </bottom>
      <diagonal/>
    </border>
    <border>
      <left style="medium">
        <color indexed="64"/>
      </left>
      <right style="dotted">
        <color indexed="64"/>
      </right>
      <top style="medium">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style="dotted">
        <color indexed="64"/>
      </left>
      <right/>
      <top style="dashed">
        <color indexed="64"/>
      </top>
      <bottom style="medium">
        <color indexed="64"/>
      </bottom>
      <diagonal/>
    </border>
    <border>
      <left/>
      <right style="dott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dotted">
        <color indexed="64"/>
      </left>
      <right/>
      <top style="medium">
        <color indexed="64"/>
      </top>
      <bottom style="medium">
        <color indexed="64"/>
      </bottom>
      <diagonal/>
    </border>
    <border>
      <left/>
      <right style="dashDotDot">
        <color indexed="64"/>
      </right>
      <top style="dashDotDot">
        <color indexed="64"/>
      </top>
      <bottom/>
      <diagonal/>
    </border>
    <border>
      <left style="dashDotDot">
        <color indexed="64"/>
      </left>
      <right/>
      <top style="dashDotDot">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medium">
        <color indexed="64"/>
      </left>
      <right/>
      <top style="double">
        <color indexed="64"/>
      </top>
      <bottom style="hair">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hair">
        <color indexed="64"/>
      </right>
      <top style="hair">
        <color indexed="64"/>
      </top>
      <bottom style="dashDot">
        <color indexed="64"/>
      </bottom>
      <diagonal/>
    </border>
    <border>
      <left/>
      <right style="thin">
        <color indexed="64"/>
      </right>
      <top style="hair">
        <color indexed="64"/>
      </top>
      <bottom style="dashDot">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hair">
        <color indexed="64"/>
      </right>
      <top/>
      <bottom/>
      <diagonal style="thin">
        <color indexed="64"/>
      </diagonal>
    </border>
    <border>
      <left style="dotted">
        <color indexed="64"/>
      </left>
      <right style="hair">
        <color indexed="64"/>
      </right>
      <top style="hair">
        <color indexed="64"/>
      </top>
      <bottom style="hair">
        <color indexed="64"/>
      </bottom>
      <diagonal/>
    </border>
    <border>
      <left style="dotted">
        <color indexed="64"/>
      </left>
      <right style="hair">
        <color indexed="64"/>
      </right>
      <top style="hair">
        <color indexed="64"/>
      </top>
      <bottom style="dashDot">
        <color indexed="64"/>
      </bottom>
      <diagonal/>
    </border>
    <border>
      <left style="thin">
        <color indexed="64"/>
      </left>
      <right/>
      <top style="dashDot">
        <color indexed="64"/>
      </top>
      <bottom/>
      <diagonal/>
    </border>
    <border>
      <left/>
      <right/>
      <top style="dashDot">
        <color indexed="64"/>
      </top>
      <bottom/>
      <diagonal/>
    </border>
    <border>
      <left/>
      <right style="hair">
        <color indexed="64"/>
      </right>
      <top style="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hair">
        <color indexed="64"/>
      </right>
      <top style="thin">
        <color indexed="64"/>
      </top>
      <bottom/>
      <diagonal style="thin">
        <color indexed="64"/>
      </diagonal>
    </border>
    <border diagonalDown="1">
      <left style="thin">
        <color indexed="64"/>
      </left>
      <right/>
      <top/>
      <bottom style="hair">
        <color indexed="64"/>
      </bottom>
      <diagonal style="thin">
        <color indexed="64"/>
      </diagonal>
    </border>
    <border diagonalDown="1">
      <left/>
      <right/>
      <top/>
      <bottom style="hair">
        <color indexed="64"/>
      </bottom>
      <diagonal style="thin">
        <color indexed="64"/>
      </diagonal>
    </border>
    <border diagonalDown="1">
      <left/>
      <right style="hair">
        <color indexed="64"/>
      </right>
      <top/>
      <bottom style="hair">
        <color indexed="64"/>
      </bottom>
      <diagonal style="thin">
        <color indexed="64"/>
      </diagonal>
    </border>
    <border>
      <left style="thin">
        <color indexed="64"/>
      </left>
      <right style="thin">
        <color indexed="64"/>
      </right>
      <top/>
      <bottom style="hair">
        <color indexed="64"/>
      </bottom>
      <diagonal/>
    </border>
    <border diagonalDown="1">
      <left style="hair">
        <color indexed="64"/>
      </left>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right style="hair">
        <color indexed="64"/>
      </right>
      <top style="double">
        <color indexed="64"/>
      </top>
      <bottom style="thin">
        <color indexed="64"/>
      </bottom>
      <diagonal style="hair">
        <color indexed="64"/>
      </diagonal>
    </border>
    <border>
      <left style="dotted">
        <color indexed="64"/>
      </left>
      <right/>
      <top style="double">
        <color indexed="64"/>
      </top>
      <bottom/>
      <diagonal/>
    </border>
    <border>
      <left style="dotted">
        <color indexed="64"/>
      </left>
      <right/>
      <top/>
      <bottom/>
      <diagonal/>
    </border>
    <border>
      <left/>
      <right style="dashDot">
        <color indexed="64"/>
      </right>
      <top style="thin">
        <color indexed="64"/>
      </top>
      <bottom/>
      <diagonal/>
    </border>
    <border>
      <left style="dashDot">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thin">
        <color indexed="64"/>
      </right>
      <top/>
      <bottom style="double">
        <color indexed="64"/>
      </bottom>
      <diagonal/>
    </border>
    <border>
      <left style="thin">
        <color rgb="FF000000"/>
      </left>
      <right style="medium">
        <color indexed="64"/>
      </right>
      <top/>
      <bottom style="double">
        <color indexed="64"/>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thin">
        <color indexed="64"/>
      </bottom>
      <diagonal/>
    </border>
    <border>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medium">
        <color indexed="64"/>
      </top>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right style="hair">
        <color indexed="64"/>
      </right>
      <top/>
      <bottom/>
      <diagonal style="hair">
        <color indexed="64"/>
      </diagonal>
    </border>
    <border diagonalDown="1">
      <left style="hair">
        <color indexed="64"/>
      </left>
      <right/>
      <top/>
      <bottom style="double">
        <color indexed="64"/>
      </bottom>
      <diagonal style="hair">
        <color indexed="64"/>
      </diagonal>
    </border>
    <border diagonalDown="1">
      <left/>
      <right/>
      <top/>
      <bottom style="double">
        <color indexed="64"/>
      </bottom>
      <diagonal style="hair">
        <color indexed="64"/>
      </diagonal>
    </border>
    <border diagonalDown="1">
      <left/>
      <right style="hair">
        <color indexed="64"/>
      </right>
      <top/>
      <bottom style="double">
        <color indexed="64"/>
      </bottom>
      <diagonal style="hair">
        <color indexed="64"/>
      </diagonal>
    </border>
  </borders>
  <cellStyleXfs count="17">
    <xf numFmtId="0" fontId="0" fillId="0" borderId="0"/>
    <xf numFmtId="38"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2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38" fontId="1" fillId="0" borderId="0" applyFont="0" applyFill="0" applyBorder="0" applyAlignment="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cellStyleXfs>
  <cellXfs count="4461">
    <xf numFmtId="0" fontId="0" fillId="0" borderId="0" xfId="0"/>
    <xf numFmtId="0" fontId="5" fillId="2" borderId="0" xfId="2" applyFont="1" applyFill="1" applyAlignment="1" applyProtection="1">
      <alignment vertical="center"/>
    </xf>
    <xf numFmtId="0" fontId="2" fillId="2" borderId="0" xfId="0" applyFont="1" applyFill="1" applyBorder="1" applyAlignment="1" applyProtection="1">
      <alignment vertical="center"/>
      <protection locked="0"/>
    </xf>
    <xf numFmtId="0" fontId="2" fillId="2" borderId="30" xfId="0" applyFont="1" applyFill="1" applyBorder="1" applyAlignment="1" applyProtection="1">
      <alignment vertical="center"/>
    </xf>
    <xf numFmtId="0" fontId="6" fillId="2" borderId="0" xfId="0" applyFont="1" applyFill="1" applyAlignment="1">
      <alignment vertical="center" wrapText="1"/>
    </xf>
    <xf numFmtId="0" fontId="34" fillId="2" borderId="0" xfId="3" applyFont="1" applyFill="1" applyAlignment="1" applyProtection="1">
      <alignment vertical="top"/>
    </xf>
    <xf numFmtId="0" fontId="52" fillId="2" borderId="0" xfId="0" applyFont="1" applyFill="1" applyProtection="1"/>
    <xf numFmtId="0" fontId="49" fillId="2" borderId="0" xfId="0" applyFont="1" applyFill="1" applyProtection="1"/>
    <xf numFmtId="0" fontId="49" fillId="2" borderId="0" xfId="0" applyFont="1" applyFill="1" applyBorder="1" applyAlignment="1" applyProtection="1">
      <alignment horizontal="left" vertical="center" wrapText="1"/>
    </xf>
    <xf numFmtId="0" fontId="58" fillId="2" borderId="0"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0" xfId="0" applyFont="1" applyFill="1" applyBorder="1" applyAlignment="1" applyProtection="1">
      <alignment vertical="center"/>
    </xf>
    <xf numFmtId="0" fontId="55" fillId="2" borderId="21" xfId="0" applyFont="1" applyFill="1" applyBorder="1" applyAlignment="1" applyProtection="1">
      <alignment vertical="center"/>
    </xf>
    <xf numFmtId="0" fontId="55" fillId="2" borderId="20" xfId="0" applyFont="1" applyFill="1" applyBorder="1" applyAlignment="1" applyProtection="1">
      <alignment vertical="center"/>
    </xf>
    <xf numFmtId="0" fontId="55" fillId="2" borderId="59" xfId="0" applyFont="1" applyFill="1" applyBorder="1" applyAlignment="1" applyProtection="1">
      <alignment vertical="center"/>
    </xf>
    <xf numFmtId="0" fontId="55" fillId="2" borderId="64" xfId="0" applyFont="1" applyFill="1" applyBorder="1" applyAlignment="1" applyProtection="1">
      <alignment vertical="center"/>
    </xf>
    <xf numFmtId="0" fontId="55" fillId="2" borderId="25" xfId="0" applyFont="1" applyFill="1" applyBorder="1" applyAlignment="1" applyProtection="1">
      <alignment vertical="center"/>
    </xf>
    <xf numFmtId="0" fontId="55" fillId="2" borderId="26" xfId="0" applyFont="1" applyFill="1" applyBorder="1" applyAlignment="1" applyProtection="1">
      <alignment vertical="center"/>
    </xf>
    <xf numFmtId="0" fontId="61" fillId="2" borderId="0" xfId="0" applyFont="1" applyFill="1" applyAlignment="1" applyProtection="1"/>
    <xf numFmtId="0" fontId="49" fillId="2" borderId="0" xfId="0" applyFont="1" applyFill="1" applyAlignment="1" applyProtection="1"/>
    <xf numFmtId="0" fontId="63" fillId="2" borderId="0" xfId="0" applyFont="1" applyFill="1" applyAlignment="1" applyProtection="1"/>
    <xf numFmtId="0" fontId="64" fillId="2" borderId="0" xfId="2" applyFont="1" applyFill="1" applyAlignment="1" applyProtection="1"/>
    <xf numFmtId="38" fontId="53" fillId="2" borderId="0" xfId="1" applyFont="1" applyFill="1" applyBorder="1" applyAlignment="1" applyProtection="1">
      <alignment horizontal="center" vertical="center" wrapText="1"/>
    </xf>
    <xf numFmtId="38" fontId="58" fillId="2" borderId="0" xfId="1" applyFont="1" applyFill="1" applyBorder="1" applyAlignment="1" applyProtection="1">
      <alignment horizontal="center" vertical="center"/>
    </xf>
    <xf numFmtId="0" fontId="85" fillId="2" borderId="0" xfId="0" applyFont="1" applyFill="1" applyAlignment="1" applyProtection="1">
      <alignment vertical="center"/>
    </xf>
    <xf numFmtId="0" fontId="85" fillId="2" borderId="0" xfId="0" applyFont="1" applyFill="1" applyProtection="1"/>
    <xf numFmtId="0" fontId="86" fillId="2" borderId="0" xfId="0" applyFont="1" applyFill="1" applyAlignment="1" applyProtection="1"/>
    <xf numFmtId="0" fontId="87" fillId="2" borderId="0" xfId="0" applyFont="1" applyFill="1" applyAlignment="1" applyProtection="1"/>
    <xf numFmtId="0" fontId="51" fillId="2" borderId="0" xfId="0" applyFont="1" applyFill="1" applyBorder="1" applyProtection="1"/>
    <xf numFmtId="0" fontId="55" fillId="2" borderId="0" xfId="0" applyFont="1" applyFill="1" applyAlignment="1" applyProtection="1">
      <alignment vertical="center"/>
    </xf>
    <xf numFmtId="0" fontId="58" fillId="0" borderId="0" xfId="0" applyFont="1" applyFill="1" applyBorder="1" applyAlignment="1" applyProtection="1">
      <alignment vertical="center"/>
    </xf>
    <xf numFmtId="0" fontId="49" fillId="2" borderId="0" xfId="0" applyFont="1" applyFill="1" applyAlignment="1" applyProtection="1">
      <alignment vertical="center"/>
    </xf>
    <xf numFmtId="0" fontId="111" fillId="2" borderId="0" xfId="0" applyFont="1" applyFill="1" applyAlignment="1" applyProtection="1"/>
    <xf numFmtId="49" fontId="111" fillId="2" borderId="0" xfId="0" applyNumberFormat="1" applyFont="1" applyFill="1" applyAlignment="1" applyProtection="1">
      <alignment horizontal="right" vertical="center"/>
    </xf>
    <xf numFmtId="0" fontId="55" fillId="2" borderId="28" xfId="0" applyFont="1" applyFill="1" applyBorder="1" applyAlignment="1" applyProtection="1">
      <alignment vertical="center"/>
    </xf>
    <xf numFmtId="0" fontId="55" fillId="2" borderId="61" xfId="0" applyFont="1" applyFill="1" applyBorder="1" applyAlignment="1" applyProtection="1">
      <alignment vertical="center"/>
    </xf>
    <xf numFmtId="0" fontId="55" fillId="2" borderId="65" xfId="0" applyFont="1" applyFill="1" applyBorder="1" applyAlignment="1" applyProtection="1">
      <alignment vertical="center"/>
    </xf>
    <xf numFmtId="0" fontId="69" fillId="2" borderId="0" xfId="0" applyFont="1" applyFill="1" applyAlignment="1" applyProtection="1">
      <alignment vertical="center"/>
    </xf>
    <xf numFmtId="0" fontId="55" fillId="2" borderId="0" xfId="0" applyFont="1" applyFill="1" applyProtection="1"/>
    <xf numFmtId="38" fontId="57" fillId="2" borderId="0"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wrapText="1"/>
    </xf>
    <xf numFmtId="176" fontId="57" fillId="2" borderId="0" xfId="14" applyNumberFormat="1" applyFont="1" applyFill="1" applyBorder="1" applyAlignment="1" applyProtection="1">
      <alignment horizontal="center" vertical="center"/>
    </xf>
    <xf numFmtId="40" fontId="58" fillId="2" borderId="0" xfId="1" applyNumberFormat="1" applyFont="1" applyFill="1" applyBorder="1" applyAlignment="1" applyProtection="1">
      <alignment vertical="center"/>
    </xf>
    <xf numFmtId="38" fontId="13" fillId="2" borderId="0" xfId="1" applyFont="1" applyFill="1" applyBorder="1" applyAlignment="1" applyProtection="1">
      <alignment vertical="center"/>
    </xf>
    <xf numFmtId="0" fontId="56" fillId="2" borderId="0" xfId="0" applyFont="1" applyFill="1" applyAlignment="1" applyProtection="1">
      <alignment wrapText="1"/>
    </xf>
    <xf numFmtId="0" fontId="56" fillId="2" borderId="0" xfId="0" applyFont="1" applyFill="1" applyAlignment="1" applyProtection="1">
      <alignment horizontal="center" wrapText="1"/>
    </xf>
    <xf numFmtId="0" fontId="62" fillId="2" borderId="0" xfId="0" applyFont="1" applyFill="1" applyBorder="1" applyAlignment="1" applyProtection="1">
      <alignment vertical="center"/>
    </xf>
    <xf numFmtId="0" fontId="116" fillId="2" borderId="0" xfId="0" applyFont="1" applyFill="1" applyBorder="1" applyAlignment="1" applyProtection="1">
      <alignment vertical="center"/>
    </xf>
    <xf numFmtId="0" fontId="88" fillId="2" borderId="0" xfId="0" applyFont="1" applyFill="1" applyAlignment="1" applyProtection="1">
      <alignment vertical="top"/>
    </xf>
    <xf numFmtId="38" fontId="88" fillId="2" borderId="0" xfId="0" applyNumberFormat="1" applyFont="1" applyFill="1" applyBorder="1" applyAlignment="1" applyProtection="1">
      <alignment vertical="center"/>
    </xf>
    <xf numFmtId="0" fontId="88" fillId="2" borderId="17" xfId="0" applyFont="1" applyFill="1" applyBorder="1" applyAlignment="1" applyProtection="1">
      <alignment vertical="top"/>
    </xf>
    <xf numFmtId="0" fontId="91" fillId="2" borderId="0" xfId="0" applyFont="1" applyFill="1" applyAlignment="1" applyProtection="1">
      <alignment vertical="top"/>
    </xf>
    <xf numFmtId="0" fontId="85" fillId="2" borderId="0" xfId="0" applyFont="1" applyFill="1" applyAlignment="1" applyProtection="1">
      <alignment horizontal="left" vertical="center"/>
    </xf>
    <xf numFmtId="0" fontId="55" fillId="2" borderId="0" xfId="0" applyFont="1" applyFill="1" applyAlignment="1" applyProtection="1"/>
    <xf numFmtId="0" fontId="55" fillId="2" borderId="0" xfId="0" applyFont="1" applyFill="1" applyBorder="1" applyAlignment="1" applyProtection="1">
      <alignment vertical="center"/>
    </xf>
    <xf numFmtId="184" fontId="55" fillId="2" borderId="0" xfId="0" applyNumberFormat="1" applyFont="1" applyFill="1" applyBorder="1" applyAlignment="1" applyProtection="1">
      <alignment vertical="center"/>
    </xf>
    <xf numFmtId="0" fontId="55" fillId="2" borderId="12" xfId="0" applyFont="1" applyFill="1" applyBorder="1" applyAlignment="1" applyProtection="1">
      <alignment vertical="center"/>
    </xf>
    <xf numFmtId="38" fontId="58" fillId="2" borderId="0" xfId="1" applyFont="1" applyFill="1" applyBorder="1" applyAlignment="1" applyProtection="1">
      <alignment horizontal="center" vertical="center" wrapText="1"/>
    </xf>
    <xf numFmtId="38" fontId="56" fillId="2" borderId="0" xfId="1" applyFont="1" applyFill="1" applyBorder="1" applyAlignment="1" applyProtection="1">
      <alignment vertical="center"/>
    </xf>
    <xf numFmtId="0" fontId="55" fillId="2" borderId="0" xfId="0" applyFont="1" applyFill="1" applyBorder="1" applyAlignment="1" applyProtection="1">
      <alignment vertical="center" wrapText="1"/>
    </xf>
    <xf numFmtId="0" fontId="62" fillId="2" borderId="149" xfId="0" applyFont="1" applyFill="1" applyBorder="1" applyAlignment="1" applyProtection="1">
      <alignment vertical="center"/>
    </xf>
    <xf numFmtId="0" fontId="62" fillId="2" borderId="149" xfId="0" applyFont="1" applyFill="1" applyBorder="1" applyProtection="1"/>
    <xf numFmtId="0" fontId="50" fillId="2" borderId="17" xfId="0" applyFont="1" applyFill="1" applyBorder="1" applyAlignment="1" applyProtection="1">
      <alignment vertical="center"/>
    </xf>
    <xf numFmtId="0" fontId="6" fillId="2" borderId="0" xfId="0" applyFont="1" applyFill="1" applyAlignment="1">
      <alignment horizontal="left" vertical="center" wrapText="1"/>
    </xf>
    <xf numFmtId="0" fontId="85" fillId="0" borderId="0" xfId="7" applyFont="1">
      <alignment vertical="center"/>
    </xf>
    <xf numFmtId="0" fontId="85" fillId="0" borderId="58" xfId="7" applyFont="1" applyBorder="1">
      <alignment vertical="center"/>
    </xf>
    <xf numFmtId="0" fontId="85" fillId="0" borderId="209" xfId="7" applyFont="1" applyFill="1" applyBorder="1" applyAlignment="1">
      <alignment horizontal="center" vertical="center"/>
    </xf>
    <xf numFmtId="0" fontId="85" fillId="2" borderId="210" xfId="7" applyFont="1" applyFill="1" applyBorder="1" applyAlignment="1">
      <alignment vertical="center"/>
    </xf>
    <xf numFmtId="0" fontId="85" fillId="2" borderId="58" xfId="7" applyFont="1" applyFill="1" applyBorder="1" applyAlignment="1">
      <alignment vertical="center"/>
    </xf>
    <xf numFmtId="0" fontId="127" fillId="2" borderId="58" xfId="7" applyFont="1" applyFill="1" applyBorder="1" applyAlignment="1">
      <alignment horizontal="center" vertical="center"/>
    </xf>
    <xf numFmtId="0" fontId="85" fillId="2" borderId="217" xfId="7" applyFont="1" applyFill="1" applyBorder="1" applyAlignment="1">
      <alignment horizontal="center" vertical="center"/>
    </xf>
    <xf numFmtId="0" fontId="85" fillId="0" borderId="0" xfId="7" applyFont="1" applyFill="1">
      <alignment vertical="center"/>
    </xf>
    <xf numFmtId="0" fontId="85" fillId="2" borderId="0" xfId="7" applyFont="1" applyFill="1">
      <alignment vertical="center"/>
    </xf>
    <xf numFmtId="0" fontId="128" fillId="2" borderId="0" xfId="7" applyFont="1" applyFill="1">
      <alignment vertical="center"/>
    </xf>
    <xf numFmtId="0" fontId="131" fillId="2" borderId="0" xfId="7" applyFont="1" applyFill="1">
      <alignment vertical="center"/>
    </xf>
    <xf numFmtId="0" fontId="123" fillId="2" borderId="0" xfId="7" applyFont="1" applyFill="1">
      <alignment vertical="center"/>
    </xf>
    <xf numFmtId="0" fontId="132" fillId="2" borderId="0" xfId="7" applyFont="1" applyFill="1" applyAlignment="1">
      <alignment horizontal="center" vertical="center"/>
    </xf>
    <xf numFmtId="0" fontId="74" fillId="2" borderId="0" xfId="0" applyFont="1" applyFill="1" applyAlignment="1">
      <alignment vertical="center"/>
    </xf>
    <xf numFmtId="0" fontId="6" fillId="2"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horizontal="center" vertical="center"/>
    </xf>
    <xf numFmtId="0" fontId="136" fillId="2" borderId="0" xfId="2" applyFont="1" applyFill="1" applyAlignment="1" applyProtection="1">
      <alignment vertical="top"/>
    </xf>
    <xf numFmtId="0" fontId="27" fillId="2" borderId="0" xfId="0" applyFont="1" applyFill="1" applyAlignment="1">
      <alignment horizontal="right" vertical="center"/>
    </xf>
    <xf numFmtId="0" fontId="142" fillId="2" borderId="0" xfId="0" applyFont="1" applyFill="1" applyAlignment="1">
      <alignment vertical="center"/>
    </xf>
    <xf numFmtId="0" fontId="6" fillId="2" borderId="0" xfId="7" applyFont="1" applyFill="1">
      <alignment vertical="center"/>
    </xf>
    <xf numFmtId="0" fontId="143" fillId="2" borderId="0" xfId="0" applyFont="1" applyFill="1" applyAlignment="1">
      <alignment horizontal="left" vertical="center" wrapText="1"/>
    </xf>
    <xf numFmtId="0" fontId="144" fillId="2" borderId="0" xfId="2" applyFont="1" applyFill="1" applyAlignment="1" applyProtection="1">
      <alignment vertical="center"/>
    </xf>
    <xf numFmtId="0" fontId="20" fillId="0" borderId="0" xfId="0" applyFont="1" applyAlignment="1">
      <alignment vertical="center"/>
    </xf>
    <xf numFmtId="0" fontId="16" fillId="0" borderId="0" xfId="0" applyFont="1" applyAlignment="1">
      <alignment vertical="center"/>
    </xf>
    <xf numFmtId="0" fontId="20" fillId="0" borderId="30" xfId="0" applyFont="1" applyBorder="1" applyAlignment="1">
      <alignment vertical="center"/>
    </xf>
    <xf numFmtId="0" fontId="149" fillId="2" borderId="0" xfId="2" applyFont="1" applyFill="1" applyAlignment="1" applyProtection="1">
      <alignment vertical="center"/>
    </xf>
    <xf numFmtId="0" fontId="49" fillId="0" borderId="0" xfId="0" applyFont="1" applyFill="1"/>
    <xf numFmtId="0" fontId="74" fillId="2" borderId="0" xfId="0" applyFont="1" applyFill="1" applyAlignment="1">
      <alignment vertical="center" wrapText="1"/>
    </xf>
    <xf numFmtId="0" fontId="27" fillId="2" borderId="0" xfId="0" applyFont="1" applyFill="1" applyAlignment="1">
      <alignment vertical="center" wrapText="1"/>
    </xf>
    <xf numFmtId="0" fontId="27" fillId="2" borderId="0" xfId="0" applyFont="1" applyFill="1" applyAlignment="1">
      <alignment horizontal="left" vertical="center"/>
    </xf>
    <xf numFmtId="58" fontId="27" fillId="2" borderId="0" xfId="0" applyNumberFormat="1" applyFont="1" applyFill="1" applyAlignment="1">
      <alignment horizontal="left" vertical="center"/>
    </xf>
    <xf numFmtId="0" fontId="27" fillId="2" borderId="0" xfId="0" quotePrefix="1" applyFont="1" applyFill="1" applyAlignment="1">
      <alignment vertical="center"/>
    </xf>
    <xf numFmtId="0" fontId="27" fillId="2" borderId="0" xfId="0" quotePrefix="1" applyFont="1" applyFill="1" applyAlignment="1">
      <alignment horizontal="left" vertical="center" indent="1"/>
    </xf>
    <xf numFmtId="0" fontId="27" fillId="2" borderId="0" xfId="0" applyFont="1" applyFill="1" applyAlignment="1">
      <alignment horizontal="left" vertical="center" indent="1"/>
    </xf>
    <xf numFmtId="0" fontId="154" fillId="2" borderId="0" xfId="0" applyFont="1" applyFill="1" applyAlignment="1">
      <alignment vertical="center" wrapText="1"/>
    </xf>
    <xf numFmtId="0" fontId="41" fillId="2" borderId="0" xfId="0" applyFont="1" applyFill="1" applyAlignment="1">
      <alignment vertical="center" wrapText="1"/>
    </xf>
    <xf numFmtId="0" fontId="44" fillId="2" borderId="0" xfId="3" applyFont="1" applyFill="1" applyAlignment="1">
      <alignment vertical="center"/>
    </xf>
    <xf numFmtId="0" fontId="44" fillId="2" borderId="0" xfId="3" applyFont="1" applyFill="1" applyAlignment="1">
      <alignment vertical="center" wrapText="1"/>
    </xf>
    <xf numFmtId="0" fontId="159" fillId="2" borderId="0" xfId="8" applyFont="1" applyFill="1" applyAlignment="1">
      <alignment vertical="center" wrapText="1"/>
    </xf>
    <xf numFmtId="0" fontId="27" fillId="2" borderId="0" xfId="0" applyFont="1" applyFill="1" applyAlignment="1">
      <alignment horizontal="center" vertical="center" wrapText="1"/>
    </xf>
    <xf numFmtId="0" fontId="27" fillId="2" borderId="0" xfId="0" applyFont="1" applyFill="1" applyAlignment="1">
      <alignment vertical="top" wrapText="1"/>
    </xf>
    <xf numFmtId="0" fontId="27" fillId="2" borderId="0" xfId="0" quotePrefix="1" applyFont="1" applyFill="1" applyAlignment="1">
      <alignment horizontal="right" vertical="top"/>
    </xf>
    <xf numFmtId="58" fontId="27" fillId="2" borderId="0" xfId="0" applyNumberFormat="1" applyFont="1" applyFill="1" applyAlignment="1">
      <alignment horizontal="center" vertical="center"/>
    </xf>
    <xf numFmtId="0" fontId="74" fillId="2" borderId="0" xfId="3" applyFont="1" applyFill="1" applyAlignment="1">
      <alignment vertical="center"/>
    </xf>
    <xf numFmtId="0" fontId="43" fillId="2" borderId="0" xfId="3" applyFont="1" applyFill="1" applyAlignment="1">
      <alignment vertical="center"/>
    </xf>
    <xf numFmtId="0" fontId="6" fillId="2" borderId="0" xfId="8" applyFont="1" applyFill="1">
      <alignment vertical="center"/>
    </xf>
    <xf numFmtId="0" fontId="74" fillId="0" borderId="0" xfId="0" applyFont="1" applyFill="1" applyAlignment="1">
      <alignment vertical="center"/>
    </xf>
    <xf numFmtId="0" fontId="4" fillId="0" borderId="0" xfId="2" applyFill="1" applyAlignment="1" applyProtection="1">
      <alignment vertical="center" wrapText="1"/>
    </xf>
    <xf numFmtId="0" fontId="143" fillId="0" borderId="0" xfId="0" applyFont="1" applyFill="1" applyAlignment="1">
      <alignment horizontal="left" vertical="center" wrapText="1"/>
    </xf>
    <xf numFmtId="0" fontId="144" fillId="0" borderId="0" xfId="2" applyFont="1" applyAlignment="1" applyProtection="1">
      <alignment vertical="center"/>
    </xf>
    <xf numFmtId="0" fontId="149" fillId="0" borderId="0" xfId="2" applyFont="1" applyAlignment="1" applyProtection="1">
      <alignment vertical="center"/>
    </xf>
    <xf numFmtId="0" fontId="10" fillId="0" borderId="0" xfId="0" applyFont="1" applyAlignment="1">
      <alignment vertical="center"/>
    </xf>
    <xf numFmtId="5" fontId="20" fillId="0" borderId="0" xfId="0" applyNumberFormat="1" applyFont="1" applyAlignment="1">
      <alignment vertical="center"/>
    </xf>
    <xf numFmtId="0" fontId="20" fillId="0" borderId="0" xfId="0" applyFont="1" applyAlignment="1">
      <alignment horizontal="center" vertical="center"/>
    </xf>
    <xf numFmtId="0" fontId="27" fillId="0" borderId="0" xfId="0" applyFont="1" applyAlignment="1">
      <alignment horizontal="center" vertical="center"/>
    </xf>
    <xf numFmtId="0" fontId="2" fillId="0" borderId="58" xfId="0" applyFont="1" applyBorder="1" applyAlignment="1">
      <alignment vertical="center"/>
    </xf>
    <xf numFmtId="3" fontId="2" fillId="0" borderId="58" xfId="0" applyNumberFormat="1" applyFont="1" applyBorder="1" applyAlignment="1">
      <alignment vertical="center"/>
    </xf>
    <xf numFmtId="0" fontId="2" fillId="0" borderId="58" xfId="0" applyFont="1" applyBorder="1" applyAlignment="1">
      <alignment horizontal="center" vertical="center"/>
    </xf>
    <xf numFmtId="0" fontId="16" fillId="0" borderId="58" xfId="0" applyFont="1" applyBorder="1" applyAlignment="1">
      <alignment horizontal="center" vertical="center"/>
    </xf>
    <xf numFmtId="3" fontId="8" fillId="0" borderId="58" xfId="0" applyNumberFormat="1" applyFont="1" applyBorder="1" applyAlignment="1">
      <alignment vertical="center"/>
    </xf>
    <xf numFmtId="0" fontId="8" fillId="0" borderId="58" xfId="0" applyFont="1" applyBorder="1" applyAlignment="1">
      <alignment horizontal="center" vertical="center"/>
    </xf>
    <xf numFmtId="0" fontId="8" fillId="0" borderId="58" xfId="0" applyFont="1" applyBorder="1" applyAlignment="1">
      <alignment vertical="center"/>
    </xf>
    <xf numFmtId="0" fontId="8" fillId="0" borderId="58" xfId="0" applyFont="1" applyBorder="1" applyAlignment="1">
      <alignment horizontal="left" vertical="center" indent="1"/>
    </xf>
    <xf numFmtId="3" fontId="162" fillId="0" borderId="58" xfId="0" applyNumberFormat="1" applyFont="1" applyFill="1" applyBorder="1" applyAlignment="1">
      <alignment vertical="center"/>
    </xf>
    <xf numFmtId="3" fontId="9" fillId="0" borderId="58" xfId="0" applyNumberFormat="1" applyFont="1" applyBorder="1" applyAlignment="1">
      <alignment vertical="center"/>
    </xf>
    <xf numFmtId="0" fontId="9" fillId="0" borderId="58" xfId="0" applyFont="1" applyBorder="1" applyAlignment="1">
      <alignment horizontal="center" vertical="center"/>
    </xf>
    <xf numFmtId="0" fontId="9" fillId="0" borderId="58" xfId="0" applyFont="1" applyBorder="1" applyAlignment="1">
      <alignment vertical="center"/>
    </xf>
    <xf numFmtId="5" fontId="9" fillId="0" borderId="58" xfId="0" applyNumberFormat="1" applyFont="1" applyBorder="1" applyAlignment="1">
      <alignment vertical="center"/>
    </xf>
    <xf numFmtId="0" fontId="8" fillId="0" borderId="58" xfId="0" applyFont="1" applyFill="1" applyBorder="1" applyAlignment="1">
      <alignment horizontal="center" vertical="center"/>
    </xf>
    <xf numFmtId="0" fontId="8" fillId="0" borderId="58" xfId="0" applyFont="1" applyFill="1" applyBorder="1" applyAlignment="1">
      <alignment vertical="center"/>
    </xf>
    <xf numFmtId="3" fontId="8" fillId="0" borderId="58" xfId="0" applyNumberFormat="1" applyFont="1" applyFill="1" applyBorder="1" applyAlignment="1">
      <alignment vertical="center"/>
    </xf>
    <xf numFmtId="0" fontId="8" fillId="0" borderId="58" xfId="0" applyFont="1" applyFill="1" applyBorder="1" applyAlignment="1">
      <alignment horizontal="left" vertical="center" indent="1"/>
    </xf>
    <xf numFmtId="3" fontId="9" fillId="7" borderId="58" xfId="0" applyNumberFormat="1" applyFont="1" applyFill="1" applyBorder="1" applyAlignment="1">
      <alignment vertical="center"/>
    </xf>
    <xf numFmtId="0" fontId="9" fillId="7" borderId="58" xfId="0" applyFont="1" applyFill="1" applyBorder="1" applyAlignment="1">
      <alignment horizontal="center" vertical="center"/>
    </xf>
    <xf numFmtId="0" fontId="9" fillId="7" borderId="58" xfId="0" applyFont="1" applyFill="1" applyBorder="1" applyAlignment="1">
      <alignment vertical="center"/>
    </xf>
    <xf numFmtId="5" fontId="9" fillId="7" borderId="58" xfId="0" applyNumberFormat="1" applyFont="1" applyFill="1" applyBorder="1" applyAlignment="1">
      <alignment vertical="center"/>
    </xf>
    <xf numFmtId="5" fontId="2" fillId="0" borderId="58" xfId="0" applyNumberFormat="1" applyFont="1" applyBorder="1" applyAlignment="1">
      <alignment vertical="center"/>
    </xf>
    <xf numFmtId="3" fontId="162" fillId="0" borderId="58" xfId="0" applyNumberFormat="1" applyFont="1" applyBorder="1" applyAlignment="1">
      <alignment vertical="center"/>
    </xf>
    <xf numFmtId="3" fontId="9" fillId="8" borderId="58" xfId="0" applyNumberFormat="1" applyFont="1" applyFill="1" applyBorder="1" applyAlignment="1">
      <alignment vertical="center"/>
    </xf>
    <xf numFmtId="0" fontId="9" fillId="8" borderId="58" xfId="0" applyFont="1" applyFill="1" applyBorder="1" applyAlignment="1">
      <alignment horizontal="center" vertical="center"/>
    </xf>
    <xf numFmtId="0" fontId="9" fillId="8" borderId="58" xfId="0" applyFont="1" applyFill="1" applyBorder="1" applyAlignment="1">
      <alignment vertical="center"/>
    </xf>
    <xf numFmtId="5" fontId="9" fillId="8" borderId="58" xfId="0" applyNumberFormat="1" applyFont="1" applyFill="1" applyBorder="1" applyAlignment="1">
      <alignment vertical="center"/>
    </xf>
    <xf numFmtId="0" fontId="2" fillId="0" borderId="208" xfId="0" applyFont="1" applyBorder="1" applyAlignment="1">
      <alignment vertical="center"/>
    </xf>
    <xf numFmtId="5" fontId="2" fillId="0" borderId="208" xfId="0" applyNumberFormat="1" applyFont="1" applyBorder="1" applyAlignment="1">
      <alignment vertical="center"/>
    </xf>
    <xf numFmtId="0" fontId="2" fillId="0" borderId="208" xfId="0" applyFont="1" applyBorder="1" applyAlignment="1">
      <alignment horizontal="center" vertical="center"/>
    </xf>
    <xf numFmtId="0" fontId="20" fillId="0" borderId="208" xfId="0" applyFont="1" applyBorder="1" applyAlignment="1">
      <alignment horizontal="center" vertical="center"/>
    </xf>
    <xf numFmtId="0" fontId="20" fillId="0" borderId="297" xfId="0" applyFont="1" applyBorder="1" applyAlignment="1">
      <alignment vertical="center"/>
    </xf>
    <xf numFmtId="5" fontId="20" fillId="0" borderId="297" xfId="0" applyNumberFormat="1" applyFont="1" applyBorder="1" applyAlignment="1">
      <alignment horizontal="center" vertical="center"/>
    </xf>
    <xf numFmtId="0" fontId="20" fillId="0" borderId="211" xfId="0" applyFont="1" applyBorder="1" applyAlignment="1">
      <alignment vertical="center"/>
    </xf>
    <xf numFmtId="5" fontId="20" fillId="0" borderId="211" xfId="0" applyNumberFormat="1" applyFont="1" applyBorder="1" applyAlignment="1">
      <alignment horizontal="center" vertical="center"/>
    </xf>
    <xf numFmtId="5" fontId="20" fillId="0" borderId="30" xfId="0" applyNumberFormat="1" applyFont="1" applyBorder="1" applyAlignment="1">
      <alignment vertical="center"/>
    </xf>
    <xf numFmtId="0" fontId="20" fillId="0" borderId="30" xfId="0" applyFont="1" applyBorder="1" applyAlignment="1">
      <alignment horizontal="center" vertical="center"/>
    </xf>
    <xf numFmtId="0" fontId="15" fillId="0" borderId="30" xfId="0" applyFont="1" applyBorder="1" applyAlignment="1">
      <alignment vertical="center"/>
    </xf>
    <xf numFmtId="0" fontId="20" fillId="0" borderId="0" xfId="0" applyFont="1" applyAlignment="1"/>
    <xf numFmtId="0" fontId="163" fillId="0" borderId="0" xfId="0" applyFont="1" applyAlignment="1">
      <alignment wrapText="1"/>
    </xf>
    <xf numFmtId="0" fontId="163" fillId="0" borderId="0" xfId="0" applyFont="1" applyAlignment="1"/>
    <xf numFmtId="0" fontId="0" fillId="0" borderId="0" xfId="0" applyFont="1" applyAlignment="1">
      <alignment vertical="center"/>
    </xf>
    <xf numFmtId="0" fontId="21" fillId="0" borderId="0" xfId="0" applyFont="1" applyAlignment="1">
      <alignment horizontal="left" vertical="center" wrapText="1"/>
    </xf>
    <xf numFmtId="0" fontId="142" fillId="0" borderId="0" xfId="0" applyFont="1" applyFill="1" applyAlignment="1">
      <alignment vertical="center"/>
    </xf>
    <xf numFmtId="0" fontId="154" fillId="0" borderId="0" xfId="0" applyFont="1" applyAlignment="1" applyProtection="1">
      <alignment vertical="center"/>
      <protection locked="0"/>
    </xf>
    <xf numFmtId="0" fontId="150" fillId="0" borderId="0" xfId="0" applyFont="1" applyAlignment="1" applyProtection="1">
      <alignment vertical="center"/>
      <protection locked="0"/>
    </xf>
    <xf numFmtId="0" fontId="111"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0" borderId="0" xfId="0" applyFont="1" applyFill="1" applyBorder="1" applyAlignment="1" applyProtection="1">
      <alignment vertical="center"/>
    </xf>
    <xf numFmtId="0" fontId="111" fillId="0" borderId="0" xfId="0" applyFont="1" applyFill="1" applyBorder="1" applyAlignment="1" applyProtection="1">
      <alignment vertical="center" wrapText="1"/>
    </xf>
    <xf numFmtId="38" fontId="55" fillId="2" borderId="0" xfId="1" applyFont="1" applyFill="1" applyBorder="1" applyAlignment="1" applyProtection="1">
      <alignment vertical="center"/>
    </xf>
    <xf numFmtId="185" fontId="58" fillId="2" borderId="0" xfId="1" applyNumberFormat="1" applyFont="1" applyFill="1" applyBorder="1" applyAlignment="1" applyProtection="1">
      <alignment vertical="center"/>
    </xf>
    <xf numFmtId="10" fontId="126" fillId="2" borderId="0" xfId="14" applyNumberFormat="1" applyFont="1" applyFill="1" applyBorder="1" applyAlignment="1" applyProtection="1">
      <alignment vertical="center"/>
    </xf>
    <xf numFmtId="185" fontId="58" fillId="2" borderId="0" xfId="1" applyNumberFormat="1" applyFont="1" applyFill="1" applyBorder="1" applyAlignment="1" applyProtection="1">
      <alignment horizontal="center" vertical="center"/>
    </xf>
    <xf numFmtId="10" fontId="126" fillId="2" borderId="0" xfId="14" applyNumberFormat="1" applyFont="1" applyFill="1" applyBorder="1" applyAlignment="1" applyProtection="1">
      <alignment horizontal="center" vertical="center"/>
    </xf>
    <xf numFmtId="10" fontId="123" fillId="2" borderId="0" xfId="14" applyNumberFormat="1" applyFont="1" applyFill="1" applyBorder="1" applyAlignment="1" applyProtection="1">
      <alignment horizontal="right" vertical="center"/>
    </xf>
    <xf numFmtId="0" fontId="49" fillId="0" borderId="0" xfId="0" applyFont="1" applyFill="1" applyAlignment="1"/>
    <xf numFmtId="0" fontId="25" fillId="0" borderId="0" xfId="0" applyFont="1" applyAlignment="1">
      <alignment vertical="center"/>
    </xf>
    <xf numFmtId="184" fontId="69" fillId="2" borderId="0" xfId="0" applyNumberFormat="1" applyFont="1" applyFill="1" applyBorder="1" applyAlignment="1" applyProtection="1">
      <alignment vertical="center"/>
    </xf>
    <xf numFmtId="0" fontId="20" fillId="0" borderId="58" xfId="0" applyFont="1" applyBorder="1" applyAlignment="1">
      <alignment horizontal="center" vertical="center"/>
    </xf>
    <xf numFmtId="0" fontId="56" fillId="2" borderId="0" xfId="0" applyFont="1" applyFill="1" applyAlignment="1" applyProtection="1">
      <alignment vertical="center" wrapText="1"/>
    </xf>
    <xf numFmtId="0" fontId="186" fillId="0" borderId="0" xfId="0" applyFont="1" applyAlignment="1">
      <alignment vertical="center"/>
    </xf>
    <xf numFmtId="0" fontId="27" fillId="2" borderId="0" xfId="0" applyFont="1" applyFill="1" applyAlignment="1">
      <alignment horizontal="center" vertical="center"/>
    </xf>
    <xf numFmtId="0" fontId="27" fillId="2" borderId="0" xfId="0" applyFont="1" applyFill="1" applyAlignment="1">
      <alignment vertical="center"/>
    </xf>
    <xf numFmtId="0" fontId="6" fillId="2" borderId="0" xfId="0" applyFont="1" applyFill="1" applyAlignment="1">
      <alignment horizontal="left" vertical="center" wrapText="1"/>
    </xf>
    <xf numFmtId="0" fontId="70" fillId="2" borderId="0" xfId="0" applyFont="1" applyFill="1" applyAlignment="1">
      <alignment horizontal="left" vertical="center" wrapText="1"/>
    </xf>
    <xf numFmtId="0" fontId="138" fillId="2" borderId="0" xfId="0" applyFont="1" applyFill="1" applyAlignment="1">
      <alignment horizontal="right" vertical="center"/>
    </xf>
    <xf numFmtId="0" fontId="27" fillId="2" borderId="0" xfId="0" applyFont="1" applyFill="1" applyAlignment="1">
      <alignment horizontal="center" vertical="center"/>
    </xf>
    <xf numFmtId="0" fontId="27" fillId="2" borderId="0" xfId="0" applyFont="1" applyFill="1" applyAlignment="1">
      <alignment horizontal="left" vertical="center"/>
    </xf>
    <xf numFmtId="0" fontId="27" fillId="2" borderId="0" xfId="0" applyFont="1" applyFill="1" applyAlignment="1">
      <alignment vertical="center"/>
    </xf>
    <xf numFmtId="0" fontId="27" fillId="2" borderId="0" xfId="0" applyFont="1" applyFill="1" applyAlignment="1">
      <alignment vertical="center" wrapText="1"/>
    </xf>
    <xf numFmtId="0" fontId="143" fillId="2" borderId="0" xfId="0" applyFont="1" applyFill="1" applyAlignment="1" applyProtection="1">
      <alignment horizontal="left" vertical="center" wrapText="1"/>
    </xf>
    <xf numFmtId="0" fontId="6" fillId="2" borderId="0" xfId="7" applyFont="1" applyFill="1" applyProtection="1">
      <alignment vertical="center"/>
    </xf>
    <xf numFmtId="0" fontId="74" fillId="2" borderId="0" xfId="0" applyFont="1" applyFill="1" applyAlignment="1" applyProtection="1">
      <alignment vertical="center"/>
    </xf>
    <xf numFmtId="0" fontId="41" fillId="0" borderId="0" xfId="0" applyFont="1" applyAlignment="1" applyProtection="1">
      <alignment horizontal="center" vertical="center"/>
    </xf>
    <xf numFmtId="0" fontId="27" fillId="0" borderId="0" xfId="0" applyFont="1" applyAlignment="1" applyProtection="1">
      <alignment vertical="center"/>
    </xf>
    <xf numFmtId="0" fontId="0" fillId="0" borderId="0" xfId="0" applyProtection="1"/>
    <xf numFmtId="0" fontId="6" fillId="0" borderId="0" xfId="0" applyFont="1" applyAlignment="1" applyProtection="1">
      <alignment vertical="center" wrapText="1"/>
    </xf>
    <xf numFmtId="0" fontId="27" fillId="2" borderId="0" xfId="0" applyFont="1" applyFill="1" applyAlignment="1" applyProtection="1">
      <alignment vertical="center"/>
    </xf>
    <xf numFmtId="56" fontId="27" fillId="6" borderId="0" xfId="0" applyNumberFormat="1" applyFont="1" applyFill="1" applyAlignment="1" applyProtection="1">
      <alignment vertical="center"/>
    </xf>
    <xf numFmtId="0" fontId="27" fillId="2" borderId="0" xfId="0" applyFont="1" applyFill="1" applyAlignment="1" applyProtection="1">
      <alignment horizontal="center" vertical="center"/>
    </xf>
    <xf numFmtId="0" fontId="27" fillId="6" borderId="58"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xf>
    <xf numFmtId="0" fontId="27" fillId="6" borderId="3" xfId="0" applyFont="1" applyFill="1" applyBorder="1" applyAlignment="1" applyProtection="1">
      <alignment horizontal="center" vertical="center" wrapText="1"/>
    </xf>
    <xf numFmtId="0" fontId="27" fillId="0" borderId="0" xfId="0" applyFont="1" applyAlignment="1" applyProtection="1">
      <alignment vertical="center" wrapText="1"/>
    </xf>
    <xf numFmtId="0" fontId="27" fillId="6" borderId="210" xfId="0" applyFont="1" applyFill="1" applyBorder="1" applyAlignment="1" applyProtection="1">
      <alignment horizontal="center" vertical="center" wrapText="1"/>
    </xf>
    <xf numFmtId="0" fontId="6" fillId="0" borderId="0" xfId="0" applyFont="1" applyAlignment="1" applyProtection="1">
      <alignment vertical="center"/>
    </xf>
    <xf numFmtId="0" fontId="140" fillId="6" borderId="3" xfId="0" applyFont="1" applyFill="1" applyBorder="1" applyAlignment="1" applyProtection="1">
      <alignment horizontal="right" vertical="center" wrapText="1"/>
    </xf>
    <xf numFmtId="0" fontId="154" fillId="0" borderId="0" xfId="0" applyFont="1" applyAlignment="1" applyProtection="1">
      <alignment horizontal="center" vertical="center"/>
    </xf>
    <xf numFmtId="0" fontId="6" fillId="0" borderId="0" xfId="0" applyFont="1" applyAlignment="1" applyProtection="1">
      <alignment horizontal="center" vertical="center"/>
    </xf>
    <xf numFmtId="0" fontId="27" fillId="6" borderId="0" xfId="0" applyFont="1" applyFill="1" applyBorder="1" applyAlignment="1" applyProtection="1">
      <alignment horizontal="left" vertical="center"/>
    </xf>
    <xf numFmtId="0" fontId="140" fillId="0" borderId="0" xfId="0" applyFont="1" applyAlignment="1" applyProtection="1">
      <alignment vertical="center"/>
    </xf>
    <xf numFmtId="0" fontId="153" fillId="0" borderId="0" xfId="0" applyFont="1" applyAlignment="1" applyProtection="1">
      <alignment vertical="center"/>
    </xf>
    <xf numFmtId="0" fontId="152" fillId="0" borderId="0" xfId="0" applyFont="1" applyAlignment="1" applyProtection="1">
      <alignment vertical="center"/>
    </xf>
    <xf numFmtId="0" fontId="21" fillId="0" borderId="0" xfId="0" applyFont="1" applyProtection="1"/>
    <xf numFmtId="0" fontId="151" fillId="0" borderId="0" xfId="0" applyFont="1" applyAlignment="1" applyProtection="1">
      <alignment vertical="center"/>
    </xf>
    <xf numFmtId="0" fontId="139" fillId="0" borderId="0" xfId="0" applyFont="1" applyAlignment="1" applyProtection="1">
      <alignment vertical="center" wrapText="1"/>
    </xf>
    <xf numFmtId="0" fontId="139" fillId="0" borderId="0" xfId="0" applyFont="1" applyAlignment="1" applyProtection="1">
      <alignment vertical="center"/>
    </xf>
    <xf numFmtId="0" fontId="27" fillId="0" borderId="0" xfId="0" applyFont="1" applyProtection="1"/>
    <xf numFmtId="0" fontId="187" fillId="0" borderId="0" xfId="0" applyFont="1" applyAlignment="1" applyProtection="1">
      <alignment vertical="center"/>
    </xf>
    <xf numFmtId="0" fontId="188" fillId="2" borderId="0" xfId="0" applyFont="1" applyFill="1" applyAlignment="1">
      <alignment vertical="center"/>
    </xf>
    <xf numFmtId="0" fontId="26" fillId="4" borderId="0" xfId="0" applyFont="1" applyFill="1" applyBorder="1" applyAlignment="1" applyProtection="1">
      <alignment vertical="center"/>
      <protection locked="0"/>
    </xf>
    <xf numFmtId="0" fontId="32" fillId="4" borderId="12" xfId="3" applyFont="1" applyFill="1" applyBorder="1" applyAlignment="1" applyProtection="1">
      <alignment vertical="center"/>
      <protection locked="0"/>
    </xf>
    <xf numFmtId="0" fontId="32" fillId="4" borderId="0" xfId="3" applyFont="1" applyFill="1" applyBorder="1" applyAlignment="1" applyProtection="1">
      <alignment vertical="center"/>
      <protection locked="0"/>
    </xf>
    <xf numFmtId="0" fontId="32" fillId="4" borderId="15" xfId="3" applyFont="1" applyFill="1" applyBorder="1" applyAlignment="1" applyProtection="1">
      <alignment vertical="center"/>
      <protection locked="0"/>
    </xf>
    <xf numFmtId="0" fontId="39" fillId="4" borderId="0" xfId="3" applyFont="1" applyFill="1" applyBorder="1" applyAlignment="1" applyProtection="1">
      <alignment horizontal="left" vertical="top"/>
      <protection locked="0"/>
    </xf>
    <xf numFmtId="0" fontId="40" fillId="4" borderId="0" xfId="3" applyFont="1" applyFill="1" applyBorder="1" applyAlignment="1" applyProtection="1">
      <alignment horizontal="left" vertical="top"/>
      <protection locked="0"/>
    </xf>
    <xf numFmtId="0" fontId="34" fillId="4" borderId="0" xfId="3" applyFont="1" applyFill="1" applyBorder="1" applyAlignment="1" applyProtection="1">
      <alignment vertical="center"/>
      <protection locked="0"/>
    </xf>
    <xf numFmtId="0" fontId="42" fillId="4" borderId="0" xfId="3" applyFont="1" applyFill="1" applyBorder="1" applyAlignment="1" applyProtection="1">
      <alignment horizontal="left" vertical="top"/>
      <protection locked="0"/>
    </xf>
    <xf numFmtId="0" fontId="37" fillId="4" borderId="0" xfId="3" applyFont="1" applyFill="1" applyBorder="1" applyAlignment="1" applyProtection="1">
      <alignment horizontal="left" vertical="top"/>
      <protection locked="0"/>
    </xf>
    <xf numFmtId="0" fontId="32" fillId="4" borderId="0" xfId="3" applyFont="1" applyFill="1" applyBorder="1" applyAlignment="1" applyProtection="1">
      <alignment horizontal="left" vertical="top"/>
      <protection locked="0"/>
    </xf>
    <xf numFmtId="0" fontId="156" fillId="4" borderId="0" xfId="0" applyFont="1" applyFill="1" applyBorder="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52" fillId="4" borderId="0" xfId="0" applyFont="1" applyFill="1" applyAlignment="1" applyProtection="1">
      <alignment vertical="center"/>
      <protection locked="0"/>
    </xf>
    <xf numFmtId="0" fontId="111" fillId="4" borderId="0" xfId="0" applyFont="1" applyFill="1" applyAlignment="1" applyProtection="1">
      <alignment vertical="center"/>
      <protection locked="0"/>
    </xf>
    <xf numFmtId="0" fontId="181" fillId="2" borderId="0" xfId="0" applyFont="1" applyFill="1" applyAlignment="1">
      <alignment vertical="center"/>
    </xf>
    <xf numFmtId="0" fontId="2" fillId="2" borderId="0" xfId="0" applyFont="1" applyFill="1" applyBorder="1" applyAlignment="1" applyProtection="1">
      <alignment vertical="center"/>
    </xf>
    <xf numFmtId="0" fontId="0" fillId="2" borderId="0" xfId="0" applyFill="1" applyProtection="1"/>
    <xf numFmtId="0" fontId="6" fillId="2" borderId="0" xfId="0" applyFont="1" applyFill="1" applyAlignment="1" applyProtection="1">
      <alignment vertical="center" wrapText="1"/>
    </xf>
    <xf numFmtId="0" fontId="32" fillId="2" borderId="0" xfId="3" applyFont="1" applyFill="1" applyAlignment="1" applyProtection="1">
      <alignment vertical="center"/>
    </xf>
    <xf numFmtId="0" fontId="32" fillId="2" borderId="0" xfId="3" applyFont="1" applyFill="1" applyBorder="1" applyAlignment="1" applyProtection="1">
      <alignment vertical="center"/>
    </xf>
    <xf numFmtId="0" fontId="32" fillId="2" borderId="10" xfId="3" applyFont="1" applyFill="1" applyBorder="1" applyAlignment="1" applyProtection="1">
      <alignment vertical="center"/>
    </xf>
    <xf numFmtId="0" fontId="32" fillId="2" borderId="11" xfId="3" applyFont="1" applyFill="1" applyBorder="1" applyAlignment="1" applyProtection="1">
      <alignment vertical="center"/>
    </xf>
    <xf numFmtId="0" fontId="34" fillId="2" borderId="1" xfId="3" applyFont="1" applyFill="1" applyBorder="1" applyAlignment="1" applyProtection="1">
      <alignment horizontal="center" vertical="center"/>
    </xf>
    <xf numFmtId="0" fontId="34" fillId="2" borderId="58" xfId="3" applyFont="1" applyFill="1" applyBorder="1" applyAlignment="1" applyProtection="1">
      <alignment horizontal="center" vertical="center"/>
    </xf>
    <xf numFmtId="0" fontId="32" fillId="2" borderId="15" xfId="3" applyFont="1" applyFill="1" applyBorder="1" applyAlignment="1" applyProtection="1">
      <alignment vertical="center"/>
    </xf>
    <xf numFmtId="0" fontId="37" fillId="2" borderId="9" xfId="3" applyFont="1" applyFill="1" applyBorder="1" applyAlignment="1" applyProtection="1">
      <alignment horizontal="left" vertical="top"/>
    </xf>
    <xf numFmtId="0" fontId="38" fillId="2" borderId="9" xfId="3" applyFont="1" applyFill="1" applyBorder="1" applyAlignment="1" applyProtection="1">
      <alignment vertical="center"/>
    </xf>
    <xf numFmtId="0" fontId="38" fillId="2" borderId="10" xfId="3" applyFont="1" applyFill="1" applyBorder="1" applyAlignment="1" applyProtection="1">
      <alignment vertical="center"/>
    </xf>
    <xf numFmtId="0" fontId="36" fillId="2" borderId="10" xfId="3" applyFont="1" applyFill="1" applyBorder="1" applyAlignment="1" applyProtection="1">
      <alignment vertical="center"/>
    </xf>
    <xf numFmtId="0" fontId="36" fillId="2" borderId="11" xfId="3" applyFont="1" applyFill="1" applyBorder="1" applyAlignment="1" applyProtection="1">
      <alignment vertical="center"/>
    </xf>
    <xf numFmtId="0" fontId="34" fillId="2" borderId="0" xfId="3" applyFont="1" applyFill="1" applyAlignment="1" applyProtection="1">
      <alignment vertical="center"/>
    </xf>
    <xf numFmtId="0" fontId="41" fillId="2" borderId="0" xfId="0" applyFont="1" applyFill="1" applyBorder="1" applyAlignment="1" applyProtection="1">
      <alignment vertical="center"/>
    </xf>
    <xf numFmtId="0" fontId="34" fillId="2" borderId="0" xfId="3" applyFont="1" applyFill="1" applyBorder="1" applyAlignment="1" applyProtection="1">
      <alignment vertical="center"/>
    </xf>
    <xf numFmtId="0" fontId="34" fillId="2" borderId="15" xfId="3" applyFont="1" applyFill="1" applyBorder="1" applyAlignment="1" applyProtection="1">
      <alignment vertical="center"/>
    </xf>
    <xf numFmtId="0" fontId="34" fillId="2" borderId="0" xfId="3" applyFont="1" applyFill="1" applyAlignment="1" applyProtection="1">
      <alignment horizontal="right" vertical="center"/>
    </xf>
    <xf numFmtId="0" fontId="36" fillId="2" borderId="0" xfId="3" applyFont="1" applyFill="1" applyAlignment="1" applyProtection="1">
      <alignment vertical="center"/>
    </xf>
    <xf numFmtId="0" fontId="34" fillId="2" borderId="0" xfId="3" applyFont="1" applyFill="1" applyBorder="1" applyAlignment="1" applyProtection="1">
      <alignment vertical="top"/>
    </xf>
    <xf numFmtId="0" fontId="34" fillId="2" borderId="15" xfId="3" applyFont="1" applyFill="1" applyBorder="1" applyAlignment="1" applyProtection="1">
      <alignment vertical="top"/>
    </xf>
    <xf numFmtId="0" fontId="36" fillId="2" borderId="0" xfId="3" applyFont="1" applyFill="1" applyAlignment="1" applyProtection="1">
      <alignment vertical="top"/>
    </xf>
    <xf numFmtId="0" fontId="48" fillId="2" borderId="0" xfId="3" applyFont="1" applyFill="1" applyAlignment="1" applyProtection="1">
      <alignment vertical="top"/>
    </xf>
    <xf numFmtId="0" fontId="34" fillId="2" borderId="9" xfId="3" applyFont="1" applyFill="1" applyBorder="1" applyAlignment="1" applyProtection="1">
      <alignment vertical="top"/>
    </xf>
    <xf numFmtId="0" fontId="34" fillId="2" borderId="10" xfId="3" applyFont="1" applyFill="1" applyBorder="1" applyAlignment="1" applyProtection="1">
      <alignment vertical="top"/>
    </xf>
    <xf numFmtId="0" fontId="34" fillId="2" borderId="11" xfId="3" applyFont="1" applyFill="1" applyBorder="1" applyAlignment="1" applyProtection="1">
      <alignment vertical="top"/>
    </xf>
    <xf numFmtId="0" fontId="34" fillId="2" borderId="12" xfId="3" applyFont="1" applyFill="1" applyBorder="1" applyAlignment="1" applyProtection="1">
      <alignment vertical="top"/>
    </xf>
    <xf numFmtId="0" fontId="44" fillId="2" borderId="0" xfId="3" applyFont="1" applyFill="1" applyBorder="1" applyAlignment="1" applyProtection="1">
      <alignment vertical="top"/>
    </xf>
    <xf numFmtId="0" fontId="34" fillId="2" borderId="12" xfId="3" applyFont="1" applyFill="1" applyBorder="1" applyAlignment="1" applyProtection="1">
      <alignment vertical="center"/>
    </xf>
    <xf numFmtId="0" fontId="0" fillId="2" borderId="0" xfId="0" applyFill="1" applyBorder="1" applyProtection="1"/>
    <xf numFmtId="0" fontId="0" fillId="2" borderId="15" xfId="0" applyFill="1" applyBorder="1" applyProtection="1"/>
    <xf numFmtId="0" fontId="0" fillId="2" borderId="12" xfId="0" applyFill="1" applyBorder="1" applyProtection="1"/>
    <xf numFmtId="0" fontId="0" fillId="2" borderId="30" xfId="0" applyFill="1" applyBorder="1" applyProtection="1"/>
    <xf numFmtId="0" fontId="0" fillId="2" borderId="31" xfId="0" applyFill="1" applyBorder="1" applyProtection="1"/>
    <xf numFmtId="0" fontId="0" fillId="2" borderId="29" xfId="0" applyFill="1" applyBorder="1" applyProtection="1"/>
    <xf numFmtId="0" fontId="28" fillId="2" borderId="0" xfId="0" applyFont="1" applyFill="1" applyProtection="1"/>
    <xf numFmtId="0" fontId="27" fillId="2" borderId="0" xfId="0" applyFont="1" applyFill="1" applyProtection="1"/>
    <xf numFmtId="0" fontId="16" fillId="2" borderId="0" xfId="0" applyFont="1" applyFill="1" applyProtection="1"/>
    <xf numFmtId="0" fontId="49" fillId="0" borderId="0" xfId="0" applyFont="1" applyFill="1" applyProtection="1"/>
    <xf numFmtId="49" fontId="111" fillId="0" borderId="0" xfId="0" applyNumberFormat="1" applyFont="1" applyFill="1" applyAlignment="1" applyProtection="1">
      <alignment horizontal="right" vertical="center"/>
    </xf>
    <xf numFmtId="0" fontId="52" fillId="0" borderId="0" xfId="0" applyFont="1" applyFill="1" applyBorder="1" applyAlignment="1" applyProtection="1">
      <alignment vertical="center"/>
    </xf>
    <xf numFmtId="0" fontId="50" fillId="0" borderId="0" xfId="0" applyFont="1" applyFill="1" applyAlignment="1" applyProtection="1">
      <alignment horizontal="left" vertical="center"/>
    </xf>
    <xf numFmtId="0" fontId="111" fillId="0" borderId="0" xfId="0" applyFont="1" applyFill="1" applyAlignment="1" applyProtection="1">
      <alignment horizontal="right" vertical="center"/>
    </xf>
    <xf numFmtId="0" fontId="111" fillId="0" borderId="0" xfId="0" applyFont="1" applyFill="1" applyBorder="1" applyAlignment="1" applyProtection="1">
      <alignment horizontal="center" vertical="center"/>
    </xf>
    <xf numFmtId="0" fontId="155" fillId="0" borderId="0" xfId="0" applyFont="1" applyFill="1" applyAlignment="1" applyProtection="1">
      <alignment horizontal="right" vertical="center"/>
    </xf>
    <xf numFmtId="0" fontId="49" fillId="0" borderId="30" xfId="0" applyFont="1" applyFill="1" applyBorder="1" applyProtection="1"/>
    <xf numFmtId="0" fontId="86" fillId="0" borderId="30" xfId="0" applyFont="1" applyFill="1" applyBorder="1" applyAlignment="1" applyProtection="1">
      <alignment vertical="center"/>
    </xf>
    <xf numFmtId="0" fontId="156" fillId="0" borderId="30" xfId="0" applyFont="1" applyFill="1" applyBorder="1" applyAlignment="1" applyProtection="1">
      <alignment vertical="center"/>
    </xf>
    <xf numFmtId="49" fontId="52" fillId="2" borderId="10" xfId="0" applyNumberFormat="1" applyFont="1" applyFill="1" applyBorder="1" applyAlignment="1" applyProtection="1">
      <alignment horizontal="left" vertical="center"/>
    </xf>
    <xf numFmtId="49" fontId="55" fillId="2" borderId="10" xfId="0" applyNumberFormat="1" applyFont="1" applyFill="1" applyBorder="1" applyAlignment="1" applyProtection="1">
      <alignment horizontal="left" vertical="center"/>
    </xf>
    <xf numFmtId="0" fontId="52"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0" fontId="111" fillId="2" borderId="10" xfId="0" applyFont="1" applyFill="1" applyBorder="1" applyAlignment="1" applyProtection="1">
      <alignment horizontal="right" vertical="center"/>
    </xf>
    <xf numFmtId="0" fontId="111" fillId="2" borderId="10" xfId="0" applyFont="1" applyFill="1" applyBorder="1" applyAlignment="1" applyProtection="1">
      <alignment vertical="center"/>
    </xf>
    <xf numFmtId="0" fontId="111" fillId="2" borderId="10" xfId="0" applyFont="1" applyFill="1" applyBorder="1" applyAlignment="1" applyProtection="1">
      <alignment horizontal="center" vertical="center"/>
    </xf>
    <xf numFmtId="0" fontId="155" fillId="2" borderId="10" xfId="0" applyFont="1" applyFill="1" applyBorder="1" applyAlignment="1" applyProtection="1">
      <alignment horizontal="right" vertical="center"/>
    </xf>
    <xf numFmtId="0" fontId="49" fillId="2" borderId="10" xfId="0" applyFont="1" applyFill="1" applyBorder="1" applyProtection="1"/>
    <xf numFmtId="0" fontId="52" fillId="2" borderId="0" xfId="0" applyFont="1" applyFill="1" applyBorder="1" applyProtection="1"/>
    <xf numFmtId="0" fontId="55" fillId="2" borderId="0" xfId="0" applyFont="1" applyFill="1" applyBorder="1" applyProtection="1"/>
    <xf numFmtId="0" fontId="52" fillId="2" borderId="0" xfId="0" applyFont="1" applyFill="1" applyBorder="1" applyAlignment="1" applyProtection="1">
      <alignment vertical="center"/>
    </xf>
    <xf numFmtId="0" fontId="50" fillId="2" borderId="0" xfId="0" applyFont="1" applyFill="1" applyBorder="1" applyAlignment="1" applyProtection="1">
      <alignment horizontal="left" vertical="center"/>
    </xf>
    <xf numFmtId="0" fontId="111" fillId="2" borderId="0" xfId="0" applyFont="1" applyFill="1" applyBorder="1" applyAlignment="1" applyProtection="1">
      <alignment horizontal="right" vertical="center"/>
    </xf>
    <xf numFmtId="0" fontId="111" fillId="2" borderId="0" xfId="0" applyFont="1" applyFill="1" applyBorder="1" applyAlignment="1" applyProtection="1">
      <alignment horizontal="center" vertical="center"/>
    </xf>
    <xf numFmtId="0" fontId="155" fillId="2" borderId="0" xfId="0" applyFont="1" applyFill="1" applyBorder="1" applyAlignment="1" applyProtection="1">
      <alignment horizontal="right" vertical="center"/>
    </xf>
    <xf numFmtId="0" fontId="49" fillId="2" borderId="0" xfId="0" applyFont="1" applyFill="1" applyBorder="1" applyProtection="1"/>
    <xf numFmtId="0" fontId="27" fillId="0" borderId="0" xfId="0" applyFont="1" applyFill="1" applyProtection="1"/>
    <xf numFmtId="0" fontId="157" fillId="2" borderId="0" xfId="0" applyFont="1" applyFill="1" applyAlignment="1" applyProtection="1">
      <alignment vertical="center"/>
    </xf>
    <xf numFmtId="0" fontId="74" fillId="2" borderId="0" xfId="0" applyFont="1" applyFill="1" applyProtection="1"/>
    <xf numFmtId="0" fontId="0" fillId="4" borderId="0" xfId="0" applyFill="1" applyProtection="1"/>
    <xf numFmtId="0" fontId="143" fillId="0" borderId="0" xfId="0" applyFont="1" applyFill="1" applyAlignment="1" applyProtection="1">
      <alignment horizontal="left" vertical="center" wrapText="1"/>
    </xf>
    <xf numFmtId="0" fontId="6" fillId="0" borderId="0" xfId="7" applyFont="1" applyFill="1" applyProtection="1">
      <alignment vertical="center"/>
    </xf>
    <xf numFmtId="0" fontId="74" fillId="0" borderId="0" xfId="0" applyFont="1" applyFill="1" applyAlignment="1" applyProtection="1">
      <alignment vertical="center"/>
    </xf>
    <xf numFmtId="0" fontId="27" fillId="0" borderId="0" xfId="0" applyFont="1" applyFill="1" applyAlignment="1" applyProtection="1">
      <alignment vertical="center"/>
    </xf>
    <xf numFmtId="0" fontId="6" fillId="0" borderId="0" xfId="0" applyFont="1" applyFill="1" applyAlignment="1" applyProtection="1">
      <alignment vertical="center"/>
    </xf>
    <xf numFmtId="0" fontId="27" fillId="2" borderId="0" xfId="0" applyFont="1" applyFill="1" applyAlignment="1" applyProtection="1">
      <alignment horizontal="right" vertical="center"/>
    </xf>
    <xf numFmtId="0" fontId="161" fillId="0" borderId="0" xfId="0" applyFont="1" applyFill="1" applyAlignment="1" applyProtection="1">
      <alignment vertical="top"/>
    </xf>
    <xf numFmtId="0" fontId="139" fillId="0" borderId="0" xfId="0" applyFont="1" applyFill="1" applyAlignment="1" applyProtection="1">
      <alignment horizontal="left" vertical="top"/>
    </xf>
    <xf numFmtId="0" fontId="6" fillId="0" borderId="0" xfId="0" applyFont="1" applyFill="1" applyAlignment="1" applyProtection="1">
      <alignment horizontal="left" vertical="center" wrapText="1"/>
    </xf>
    <xf numFmtId="0" fontId="27" fillId="4" borderId="0" xfId="0" applyFont="1" applyFill="1" applyAlignment="1" applyProtection="1">
      <alignment vertical="center"/>
      <protection locked="0"/>
    </xf>
    <xf numFmtId="0" fontId="27" fillId="2" borderId="0" xfId="0" applyFont="1" applyFill="1" applyAlignment="1">
      <alignment vertical="center"/>
    </xf>
    <xf numFmtId="38" fontId="13" fillId="2" borderId="51" xfId="1" applyFont="1" applyFill="1" applyBorder="1" applyAlignment="1" applyProtection="1">
      <alignment vertical="center"/>
    </xf>
    <xf numFmtId="0" fontId="6" fillId="2" borderId="0" xfId="0" applyFont="1" applyFill="1" applyAlignment="1" applyProtection="1">
      <alignment horizontal="left" vertical="center" wrapText="1"/>
    </xf>
    <xf numFmtId="0" fontId="111" fillId="0" borderId="0" xfId="0" applyFont="1" applyFill="1" applyBorder="1" applyAlignment="1" applyProtection="1">
      <alignment horizontal="right" vertical="center" wrapText="1"/>
    </xf>
    <xf numFmtId="0" fontId="55"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xf>
    <xf numFmtId="0" fontId="53" fillId="2" borderId="0" xfId="0" applyFont="1" applyFill="1" applyBorder="1" applyAlignment="1" applyProtection="1">
      <alignment horizontal="center"/>
    </xf>
    <xf numFmtId="38" fontId="53" fillId="2" borderId="0" xfId="1" applyFont="1" applyFill="1" applyBorder="1" applyAlignment="1" applyProtection="1">
      <alignment horizontal="center" vertical="center"/>
    </xf>
    <xf numFmtId="38" fontId="56" fillId="2" borderId="0" xfId="1" applyFont="1" applyFill="1" applyBorder="1" applyAlignment="1" applyProtection="1">
      <alignment horizontal="center" vertical="center" wrapText="1"/>
    </xf>
    <xf numFmtId="0" fontId="85" fillId="2" borderId="0" xfId="0" applyFont="1" applyFill="1" applyAlignment="1" applyProtection="1">
      <alignment horizontal="left"/>
    </xf>
    <xf numFmtId="176" fontId="58" fillId="4" borderId="26" xfId="4" applyNumberFormat="1" applyFont="1" applyFill="1" applyBorder="1" applyAlignment="1" applyProtection="1">
      <alignment horizontal="left" vertical="center"/>
    </xf>
    <xf numFmtId="176" fontId="58" fillId="4" borderId="25" xfId="4" applyNumberFormat="1" applyFont="1" applyFill="1" applyBorder="1" applyAlignment="1" applyProtection="1">
      <alignment horizontal="left" vertical="center"/>
    </xf>
    <xf numFmtId="176" fontId="58" fillId="4" borderId="27" xfId="4" applyNumberFormat="1" applyFont="1" applyFill="1" applyBorder="1" applyAlignment="1" applyProtection="1">
      <alignment horizontal="left" vertical="center"/>
    </xf>
    <xf numFmtId="0" fontId="55" fillId="2" borderId="0" xfId="0" applyFont="1" applyFill="1" applyBorder="1" applyAlignment="1" applyProtection="1">
      <alignment horizontal="center" vertical="center"/>
    </xf>
    <xf numFmtId="0" fontId="20" fillId="0" borderId="297" xfId="0" applyFont="1" applyBorder="1" applyAlignment="1">
      <alignment horizontal="center" vertical="center"/>
    </xf>
    <xf numFmtId="0" fontId="20" fillId="0" borderId="211" xfId="0" applyFont="1" applyBorder="1" applyAlignment="1">
      <alignment horizontal="center" vertical="center"/>
    </xf>
    <xf numFmtId="0" fontId="20" fillId="0" borderId="58" xfId="0" applyFont="1" applyBorder="1" applyAlignment="1">
      <alignment horizontal="center" vertical="center"/>
    </xf>
    <xf numFmtId="0" fontId="27" fillId="2" borderId="0" xfId="0" applyFont="1" applyFill="1" applyAlignment="1" applyProtection="1">
      <alignment vertical="center"/>
    </xf>
    <xf numFmtId="0" fontId="181" fillId="0" borderId="0" xfId="0" applyFont="1" applyAlignment="1" applyProtection="1">
      <alignment vertical="center"/>
    </xf>
    <xf numFmtId="0" fontId="9" fillId="2" borderId="58" xfId="0" applyFont="1" applyFill="1" applyBorder="1" applyAlignment="1">
      <alignment vertical="center"/>
    </xf>
    <xf numFmtId="0" fontId="10" fillId="0" borderId="15" xfId="0" applyFont="1" applyBorder="1" applyAlignment="1">
      <alignment vertical="center"/>
    </xf>
    <xf numFmtId="0" fontId="15" fillId="0" borderId="15" xfId="0" applyFont="1" applyBorder="1" applyAlignment="1">
      <alignment vertical="center"/>
    </xf>
    <xf numFmtId="3" fontId="10" fillId="0" borderId="15" xfId="0" applyNumberFormat="1" applyFont="1" applyBorder="1" applyAlignment="1">
      <alignment vertical="center"/>
    </xf>
    <xf numFmtId="0" fontId="22" fillId="0" borderId="58" xfId="0" applyFont="1" applyBorder="1" applyAlignment="1">
      <alignment horizontal="center" vertical="center"/>
    </xf>
    <xf numFmtId="0" fontId="7" fillId="2" borderId="0" xfId="0" applyFont="1" applyFill="1" applyBorder="1" applyAlignment="1" applyProtection="1">
      <alignment vertical="center"/>
    </xf>
    <xf numFmtId="0" fontId="1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2" borderId="3" xfId="0" applyFont="1" applyFill="1" applyBorder="1" applyAlignment="1" applyProtection="1">
      <alignment vertical="center"/>
    </xf>
    <xf numFmtId="0" fontId="12" fillId="2" borderId="9" xfId="0" applyFont="1" applyFill="1" applyBorder="1" applyAlignment="1" applyProtection="1">
      <alignment vertical="center"/>
    </xf>
    <xf numFmtId="0" fontId="2" fillId="2" borderId="10" xfId="0" applyFont="1" applyFill="1" applyBorder="1" applyAlignment="1" applyProtection="1">
      <alignment vertical="center"/>
    </xf>
    <xf numFmtId="0" fontId="12" fillId="2" borderId="35" xfId="0" applyFont="1" applyFill="1" applyBorder="1" applyAlignment="1" applyProtection="1">
      <alignment vertical="center"/>
    </xf>
    <xf numFmtId="0" fontId="20" fillId="2" borderId="10"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2" fillId="2" borderId="2" xfId="0" applyFont="1" applyFill="1" applyBorder="1" applyAlignment="1" applyProtection="1">
      <alignment horizontal="left" vertical="center"/>
    </xf>
    <xf numFmtId="0" fontId="81" fillId="2" borderId="27" xfId="0" applyFont="1" applyFill="1" applyBorder="1" applyAlignment="1" applyProtection="1">
      <alignment vertical="center"/>
    </xf>
    <xf numFmtId="0" fontId="176" fillId="2" borderId="201" xfId="0" applyFont="1" applyFill="1" applyBorder="1" applyAlignment="1" applyProtection="1">
      <alignment vertical="center"/>
    </xf>
    <xf numFmtId="0" fontId="120" fillId="2" borderId="25" xfId="0" applyFont="1" applyFill="1" applyBorder="1" applyAlignment="1" applyProtection="1">
      <alignment vertical="center"/>
    </xf>
    <xf numFmtId="0" fontId="12" fillId="2" borderId="0" xfId="0" applyFont="1" applyFill="1" applyBorder="1" applyAlignment="1" applyProtection="1">
      <alignment vertical="top"/>
    </xf>
    <xf numFmtId="0" fontId="8" fillId="2" borderId="15" xfId="0" applyFont="1" applyFill="1" applyBorder="1" applyAlignment="1" applyProtection="1"/>
    <xf numFmtId="0" fontId="10" fillId="2" borderId="14" xfId="0" applyFont="1" applyFill="1" applyBorder="1" applyAlignment="1" applyProtection="1">
      <alignment vertical="center"/>
    </xf>
    <xf numFmtId="0" fontId="80" fillId="2" borderId="0" xfId="0" applyFont="1" applyFill="1" applyBorder="1" applyAlignment="1" applyProtection="1">
      <alignment vertical="top"/>
    </xf>
    <xf numFmtId="0" fontId="19" fillId="2" borderId="15" xfId="0" applyFont="1" applyFill="1" applyBorder="1" applyAlignment="1" applyProtection="1">
      <alignment vertical="center"/>
    </xf>
    <xf numFmtId="0" fontId="19" fillId="2" borderId="0" xfId="0" applyFont="1" applyFill="1" applyBorder="1" applyAlignment="1" applyProtection="1">
      <alignment vertical="center"/>
    </xf>
    <xf numFmtId="0" fontId="2" fillId="2" borderId="17" xfId="0" applyFont="1" applyFill="1" applyBorder="1" applyAlignment="1" applyProtection="1">
      <alignment vertical="center"/>
    </xf>
    <xf numFmtId="0" fontId="2" fillId="2" borderId="19" xfId="0" applyFont="1" applyFill="1" applyBorder="1" applyAlignment="1" applyProtection="1">
      <alignment vertical="center"/>
    </xf>
    <xf numFmtId="0" fontId="80" fillId="2" borderId="17" xfId="0" applyFont="1" applyFill="1" applyBorder="1" applyAlignment="1" applyProtection="1"/>
    <xf numFmtId="0" fontId="19" fillId="2" borderId="21" xfId="0" applyFont="1" applyFill="1" applyBorder="1" applyAlignment="1" applyProtection="1">
      <alignment vertical="top"/>
    </xf>
    <xf numFmtId="0" fontId="2" fillId="2" borderId="21" xfId="0" applyFont="1" applyFill="1" applyBorder="1" applyAlignment="1" applyProtection="1">
      <alignment vertical="center"/>
    </xf>
    <xf numFmtId="0" fontId="2" fillId="2" borderId="22" xfId="0" applyFont="1" applyFill="1" applyBorder="1" applyAlignment="1" applyProtection="1">
      <alignment vertical="center"/>
    </xf>
    <xf numFmtId="0" fontId="8" fillId="2" borderId="14" xfId="0" applyFont="1" applyFill="1" applyBorder="1" applyAlignment="1" applyProtection="1">
      <alignment vertical="center"/>
    </xf>
    <xf numFmtId="0" fontId="80" fillId="2" borderId="30" xfId="0" applyFont="1" applyFill="1" applyBorder="1" applyAlignment="1" applyProtection="1">
      <alignment vertical="top"/>
    </xf>
    <xf numFmtId="0" fontId="19" fillId="2" borderId="31" xfId="0" applyFont="1" applyFill="1" applyBorder="1" applyAlignment="1" applyProtection="1">
      <alignment vertical="center"/>
    </xf>
    <xf numFmtId="0" fontId="12" fillId="2" borderId="16" xfId="0" applyFont="1" applyFill="1" applyBorder="1" applyAlignment="1" applyProtection="1">
      <alignment vertical="center"/>
    </xf>
    <xf numFmtId="0" fontId="16" fillId="2" borderId="29" xfId="0" applyFont="1" applyFill="1" applyBorder="1" applyAlignment="1" applyProtection="1">
      <alignment vertical="center"/>
    </xf>
    <xf numFmtId="0" fontId="8" fillId="2" borderId="30" xfId="0" applyFont="1" applyFill="1" applyBorder="1" applyAlignment="1" applyProtection="1">
      <alignment vertical="center"/>
    </xf>
    <xf numFmtId="0" fontId="14" fillId="2" borderId="30" xfId="0" applyFont="1" applyFill="1" applyBorder="1" applyAlignment="1" applyProtection="1">
      <alignment vertical="center"/>
    </xf>
    <xf numFmtId="0" fontId="19" fillId="2" borderId="30" xfId="0" applyFont="1" applyFill="1" applyBorder="1" applyAlignment="1" applyProtection="1">
      <alignment vertical="top"/>
    </xf>
    <xf numFmtId="0" fontId="2" fillId="2" borderId="31" xfId="0" applyFont="1" applyFill="1" applyBorder="1" applyAlignment="1" applyProtection="1">
      <alignment vertical="center"/>
    </xf>
    <xf numFmtId="38" fontId="15" fillId="2" borderId="0" xfId="1" applyNumberFormat="1" applyFont="1" applyFill="1" applyBorder="1" applyAlignment="1" applyProtection="1">
      <alignment vertical="center"/>
    </xf>
    <xf numFmtId="0" fontId="8" fillId="2" borderId="12" xfId="0" applyFont="1" applyFill="1" applyBorder="1" applyAlignment="1" applyProtection="1">
      <alignment vertical="center"/>
    </xf>
    <xf numFmtId="0" fontId="12" fillId="2" borderId="86" xfId="0" applyFont="1" applyFill="1" applyBorder="1" applyAlignment="1" applyProtection="1">
      <alignment vertical="center"/>
    </xf>
    <xf numFmtId="0" fontId="2" fillId="2" borderId="78" xfId="0" applyFont="1" applyFill="1" applyBorder="1" applyAlignment="1" applyProtection="1">
      <alignment vertical="center"/>
    </xf>
    <xf numFmtId="0" fontId="2" fillId="2" borderId="77" xfId="0" applyFont="1" applyFill="1" applyBorder="1" applyAlignment="1" applyProtection="1">
      <alignment vertical="center"/>
    </xf>
    <xf numFmtId="0" fontId="12" fillId="2" borderId="78" xfId="0" applyFont="1" applyFill="1" applyBorder="1" applyAlignment="1" applyProtection="1">
      <alignment vertical="center"/>
    </xf>
    <xf numFmtId="0" fontId="20" fillId="2" borderId="78" xfId="0" applyFont="1" applyFill="1" applyBorder="1" applyAlignment="1" applyProtection="1">
      <alignment vertical="center"/>
    </xf>
    <xf numFmtId="0" fontId="2" fillId="2" borderId="101" xfId="0" applyFont="1" applyFill="1" applyBorder="1" applyAlignment="1" applyProtection="1">
      <alignment vertical="center"/>
    </xf>
    <xf numFmtId="0" fontId="2" fillId="2" borderId="13" xfId="0" applyFont="1" applyFill="1" applyBorder="1" applyAlignment="1" applyProtection="1">
      <alignment vertical="center"/>
    </xf>
    <xf numFmtId="0" fontId="18" fillId="2" borderId="48" xfId="0" applyFont="1" applyFill="1" applyBorder="1" applyAlignment="1" applyProtection="1">
      <alignment horizontal="left"/>
    </xf>
    <xf numFmtId="0" fontId="2" fillId="2" borderId="4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92" xfId="0" applyFont="1" applyFill="1" applyBorder="1" applyAlignment="1" applyProtection="1">
      <alignment vertical="center"/>
    </xf>
    <xf numFmtId="0" fontId="16" fillId="2" borderId="0" xfId="0" applyFont="1" applyFill="1" applyBorder="1" applyAlignment="1" applyProtection="1">
      <alignment horizontal="center" vertical="center" wrapText="1" shrinkToFit="1"/>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0" xfId="0" applyFont="1" applyFill="1" applyBorder="1" applyAlignment="1" applyProtection="1">
      <alignment horizontal="right" vertical="center"/>
    </xf>
    <xf numFmtId="0" fontId="3" fillId="2" borderId="5" xfId="0" applyFont="1" applyFill="1" applyBorder="1" applyAlignment="1" applyProtection="1">
      <alignment vertical="center"/>
    </xf>
    <xf numFmtId="0" fontId="16" fillId="2" borderId="5" xfId="0" applyFont="1" applyFill="1" applyBorder="1" applyAlignment="1" applyProtection="1">
      <alignment vertical="center"/>
    </xf>
    <xf numFmtId="2" fontId="3" fillId="2" borderId="0" xfId="0" applyNumberFormat="1" applyFont="1" applyFill="1" applyBorder="1" applyAlignment="1" applyProtection="1">
      <alignment horizontal="left" vertical="center" wrapText="1"/>
    </xf>
    <xf numFmtId="0" fontId="2" fillId="2" borderId="72" xfId="0" applyFont="1" applyFill="1" applyBorder="1" applyAlignment="1" applyProtection="1">
      <alignment vertical="center"/>
    </xf>
    <xf numFmtId="0" fontId="2" fillId="2" borderId="26" xfId="0" applyFont="1" applyFill="1" applyBorder="1" applyAlignment="1" applyProtection="1">
      <alignment vertical="center"/>
    </xf>
    <xf numFmtId="0" fontId="2" fillId="2" borderId="25" xfId="0" applyFont="1" applyFill="1" applyBorder="1" applyAlignment="1" applyProtection="1">
      <alignment vertical="center"/>
    </xf>
    <xf numFmtId="0" fontId="2" fillId="2" borderId="28" xfId="0" applyFont="1" applyFill="1" applyBorder="1" applyAlignment="1" applyProtection="1">
      <alignment vertical="center"/>
    </xf>
    <xf numFmtId="0" fontId="2" fillId="2" borderId="24" xfId="0" applyFont="1" applyFill="1" applyBorder="1" applyAlignment="1" applyProtection="1">
      <alignment vertical="center"/>
    </xf>
    <xf numFmtId="0" fontId="2" fillId="2" borderId="25" xfId="0" applyFont="1" applyFill="1" applyBorder="1" applyAlignment="1" applyProtection="1">
      <alignment horizontal="right" vertical="center"/>
    </xf>
    <xf numFmtId="0" fontId="3" fillId="2" borderId="25" xfId="0" applyFont="1" applyFill="1" applyBorder="1" applyAlignment="1" applyProtection="1">
      <alignment vertical="center"/>
    </xf>
    <xf numFmtId="0" fontId="16" fillId="2" borderId="25" xfId="0" applyFont="1" applyFill="1" applyBorder="1" applyAlignment="1" applyProtection="1">
      <alignment vertical="center"/>
    </xf>
    <xf numFmtId="0" fontId="9" fillId="2" borderId="25" xfId="0" applyFont="1" applyFill="1" applyBorder="1" applyAlignment="1" applyProtection="1">
      <alignment vertical="center"/>
    </xf>
    <xf numFmtId="0" fontId="16" fillId="2" borderId="24" xfId="0" applyFont="1" applyFill="1" applyBorder="1" applyAlignment="1" applyProtection="1">
      <alignment vertical="center"/>
    </xf>
    <xf numFmtId="0" fontId="2" fillId="2" borderId="16" xfId="0" applyFont="1" applyFill="1" applyBorder="1" applyAlignment="1" applyProtection="1">
      <alignment vertical="center"/>
    </xf>
    <xf numFmtId="0" fontId="2" fillId="2" borderId="17" xfId="0" applyFont="1" applyFill="1" applyBorder="1" applyAlignment="1" applyProtection="1">
      <alignment horizontal="right" vertical="center"/>
    </xf>
    <xf numFmtId="0" fontId="3" fillId="2" borderId="17" xfId="0" applyFont="1" applyFill="1" applyBorder="1" applyAlignment="1" applyProtection="1">
      <alignment vertical="center"/>
    </xf>
    <xf numFmtId="0" fontId="16" fillId="2" borderId="17" xfId="0" applyFont="1" applyFill="1" applyBorder="1" applyAlignment="1" applyProtection="1">
      <alignment vertical="center"/>
    </xf>
    <xf numFmtId="0" fontId="12" fillId="2" borderId="29" xfId="0" applyFont="1" applyFill="1" applyBorder="1" applyAlignment="1" applyProtection="1">
      <alignment vertical="center"/>
    </xf>
    <xf numFmtId="0" fontId="81" fillId="2" borderId="47" xfId="0" applyFont="1" applyFill="1" applyBorder="1" applyAlignment="1" applyProtection="1">
      <alignment vertical="center"/>
    </xf>
    <xf numFmtId="0" fontId="2" fillId="2" borderId="48" xfId="0" applyFont="1" applyFill="1" applyBorder="1" applyAlignment="1" applyProtection="1">
      <alignment horizontal="right" vertical="center"/>
    </xf>
    <xf numFmtId="0" fontId="3" fillId="2" borderId="48" xfId="0" applyFont="1" applyFill="1" applyBorder="1" applyAlignment="1" applyProtection="1">
      <alignment vertical="center"/>
    </xf>
    <xf numFmtId="0" fontId="16" fillId="2" borderId="48" xfId="0" applyFont="1" applyFill="1" applyBorder="1" applyAlignment="1" applyProtection="1">
      <alignment vertical="center"/>
    </xf>
    <xf numFmtId="0" fontId="16" fillId="2" borderId="10" xfId="0" applyFont="1" applyFill="1" applyBorder="1" applyAlignment="1" applyProtection="1">
      <alignment vertical="center"/>
    </xf>
    <xf numFmtId="0" fontId="20" fillId="2" borderId="11" xfId="0" applyFont="1" applyFill="1" applyBorder="1" applyAlignment="1" applyProtection="1">
      <alignment vertical="center"/>
    </xf>
    <xf numFmtId="0" fontId="16" fillId="2" borderId="78" xfId="0" applyFont="1" applyFill="1" applyBorder="1" applyAlignment="1" applyProtection="1">
      <alignment vertical="center"/>
    </xf>
    <xf numFmtId="38" fontId="46" fillId="2" borderId="0" xfId="1" applyFont="1" applyFill="1" applyBorder="1" applyAlignment="1" applyProtection="1">
      <alignment vertical="center"/>
    </xf>
    <xf numFmtId="0" fontId="20" fillId="2" borderId="0" xfId="0" applyFont="1" applyFill="1" applyBorder="1" applyAlignment="1" applyProtection="1">
      <alignment horizontal="center" vertical="center"/>
    </xf>
    <xf numFmtId="3" fontId="46" fillId="2" borderId="0" xfId="0" applyNumberFormat="1" applyFont="1" applyFill="1" applyBorder="1" applyAlignment="1" applyProtection="1">
      <alignment vertical="center"/>
    </xf>
    <xf numFmtId="0" fontId="20" fillId="2" borderId="0" xfId="0" applyFont="1" applyFill="1" applyBorder="1" applyAlignment="1" applyProtection="1">
      <alignment vertical="center"/>
    </xf>
    <xf numFmtId="0" fontId="20" fillId="2" borderId="15" xfId="0" applyFont="1" applyFill="1" applyBorder="1" applyAlignment="1" applyProtection="1">
      <alignment horizontal="center" vertical="center"/>
    </xf>
    <xf numFmtId="0" fontId="19" fillId="2" borderId="2" xfId="0" applyFont="1" applyFill="1" applyBorder="1" applyAlignment="1" applyProtection="1">
      <alignment vertical="center"/>
    </xf>
    <xf numFmtId="38" fontId="3" fillId="2" borderId="0" xfId="1" applyFont="1" applyFill="1" applyBorder="1" applyAlignment="1" applyProtection="1">
      <alignment horizontal="left" vertical="center"/>
    </xf>
    <xf numFmtId="0" fontId="3" fillId="2" borderId="0" xfId="0" applyFont="1" applyFill="1" applyBorder="1" applyAlignment="1" applyProtection="1">
      <alignment vertical="center"/>
    </xf>
    <xf numFmtId="0" fontId="2" fillId="2" borderId="138" xfId="0" applyFont="1" applyFill="1" applyBorder="1" applyAlignment="1" applyProtection="1">
      <alignment vertical="center"/>
    </xf>
    <xf numFmtId="0" fontId="2" fillId="2" borderId="51" xfId="0" applyFont="1" applyFill="1" applyBorder="1" applyAlignment="1" applyProtection="1">
      <alignment horizontal="right" vertical="center"/>
    </xf>
    <xf numFmtId="3" fontId="13" fillId="2" borderId="51" xfId="0" applyNumberFormat="1" applyFont="1" applyFill="1" applyBorder="1" applyAlignment="1" applyProtection="1">
      <alignment vertical="center"/>
    </xf>
    <xf numFmtId="0" fontId="2" fillId="2" borderId="51" xfId="0" applyFont="1" applyFill="1" applyBorder="1" applyAlignment="1" applyProtection="1">
      <alignment vertical="center"/>
    </xf>
    <xf numFmtId="0" fontId="2" fillId="2" borderId="139" xfId="0" applyFont="1" applyFill="1" applyBorder="1" applyAlignment="1" applyProtection="1">
      <alignment vertical="center"/>
    </xf>
    <xf numFmtId="0" fontId="2" fillId="2" borderId="29" xfId="0" applyFont="1" applyFill="1" applyBorder="1" applyAlignment="1" applyProtection="1">
      <alignment vertical="center"/>
    </xf>
    <xf numFmtId="0" fontId="2" fillId="2" borderId="32" xfId="0" applyFont="1" applyFill="1" applyBorder="1" applyAlignment="1" applyProtection="1">
      <alignment vertical="center"/>
    </xf>
    <xf numFmtId="0" fontId="16" fillId="2" borderId="2" xfId="0" applyFont="1" applyFill="1" applyBorder="1" applyAlignment="1" applyProtection="1">
      <alignment vertical="center"/>
    </xf>
    <xf numFmtId="0" fontId="20" fillId="2" borderId="2"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9" fillId="2" borderId="12" xfId="0" applyFont="1" applyFill="1" applyBorder="1" applyAlignment="1" applyProtection="1">
      <alignment vertical="center"/>
    </xf>
    <xf numFmtId="0" fontId="9" fillId="2" borderId="0" xfId="0" applyFont="1" applyFill="1" applyBorder="1" applyAlignment="1" applyProtection="1">
      <alignment vertical="center"/>
    </xf>
    <xf numFmtId="0" fontId="22" fillId="2" borderId="0" xfId="0" applyFont="1" applyFill="1" applyBorder="1" applyAlignment="1" applyProtection="1">
      <alignment vertical="center"/>
    </xf>
    <xf numFmtId="0" fontId="23" fillId="2" borderId="0" xfId="0" applyFont="1" applyFill="1" applyBorder="1" applyAlignment="1" applyProtection="1">
      <alignment vertical="center"/>
    </xf>
    <xf numFmtId="0" fontId="9" fillId="2" borderId="15" xfId="0" applyFont="1" applyFill="1" applyBorder="1" applyAlignment="1" applyProtection="1">
      <alignment vertical="center"/>
    </xf>
    <xf numFmtId="0" fontId="24" fillId="2" borderId="0" xfId="0" applyFont="1" applyFill="1" applyBorder="1" applyAlignment="1" applyProtection="1">
      <alignment vertical="center"/>
    </xf>
    <xf numFmtId="0" fontId="9" fillId="2" borderId="57" xfId="0" applyFont="1" applyFill="1" applyBorder="1" applyAlignment="1" applyProtection="1">
      <alignment vertical="center"/>
    </xf>
    <xf numFmtId="0" fontId="9" fillId="2" borderId="96" xfId="0" applyFont="1" applyFill="1" applyBorder="1" applyAlignment="1" applyProtection="1">
      <alignment vertical="center"/>
    </xf>
    <xf numFmtId="0" fontId="9" fillId="2" borderId="74" xfId="0" applyFont="1" applyFill="1" applyBorder="1" applyAlignment="1" applyProtection="1">
      <alignment vertical="center"/>
    </xf>
    <xf numFmtId="0" fontId="9" fillId="2" borderId="97" xfId="0" applyFont="1" applyFill="1" applyBorder="1" applyAlignment="1" applyProtection="1">
      <alignment vertical="center"/>
    </xf>
    <xf numFmtId="0" fontId="9" fillId="2" borderId="98" xfId="0" applyFont="1" applyFill="1" applyBorder="1" applyAlignment="1" applyProtection="1">
      <alignment vertical="center"/>
    </xf>
    <xf numFmtId="0" fontId="2" fillId="2" borderId="98" xfId="0" applyFont="1" applyFill="1" applyBorder="1" applyAlignment="1" applyProtection="1">
      <alignment vertical="center"/>
    </xf>
    <xf numFmtId="0" fontId="16" fillId="2" borderId="0" xfId="0" applyFont="1" applyFill="1" applyBorder="1" applyAlignment="1" applyProtection="1">
      <alignment vertical="center"/>
    </xf>
    <xf numFmtId="0" fontId="9" fillId="2" borderId="93" xfId="0" applyFont="1" applyFill="1" applyBorder="1" applyAlignment="1" applyProtection="1">
      <alignment vertical="center"/>
    </xf>
    <xf numFmtId="0" fontId="9" fillId="2" borderId="73" xfId="0" applyFont="1" applyFill="1" applyBorder="1" applyAlignment="1" applyProtection="1">
      <alignment vertical="center"/>
    </xf>
    <xf numFmtId="0" fontId="9" fillId="2" borderId="94" xfId="0" applyFont="1" applyFill="1" applyBorder="1" applyAlignment="1" applyProtection="1">
      <alignment vertical="center"/>
    </xf>
    <xf numFmtId="0" fontId="9" fillId="2" borderId="95" xfId="0" applyFont="1" applyFill="1" applyBorder="1" applyAlignment="1" applyProtection="1">
      <alignment vertical="center"/>
    </xf>
    <xf numFmtId="0" fontId="2" fillId="2" borderId="94" xfId="0" applyFont="1" applyFill="1" applyBorder="1" applyAlignment="1" applyProtection="1">
      <alignment vertical="center"/>
    </xf>
    <xf numFmtId="0" fontId="25" fillId="2" borderId="0" xfId="0" applyFont="1" applyFill="1" applyBorder="1" applyAlignment="1" applyProtection="1">
      <alignment vertical="center"/>
    </xf>
    <xf numFmtId="0" fontId="23" fillId="2" borderId="0" xfId="0" applyFont="1" applyFill="1" applyBorder="1" applyAlignment="1" applyProtection="1">
      <alignment vertical="center" wrapText="1"/>
    </xf>
    <xf numFmtId="0" fontId="9" fillId="2" borderId="0" xfId="0" applyFont="1" applyFill="1" applyBorder="1" applyAlignment="1" applyProtection="1">
      <alignment vertical="top" wrapText="1"/>
    </xf>
    <xf numFmtId="0" fontId="26" fillId="2" borderId="0"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0" fillId="2" borderId="0" xfId="0" applyFont="1" applyFill="1" applyBorder="1" applyAlignment="1" applyProtection="1">
      <alignment vertical="center"/>
    </xf>
    <xf numFmtId="0" fontId="16" fillId="2" borderId="30" xfId="0" applyFont="1" applyFill="1" applyBorder="1" applyAlignment="1" applyProtection="1">
      <alignment vertical="center"/>
    </xf>
    <xf numFmtId="0" fontId="24" fillId="2" borderId="10" xfId="0" applyFont="1" applyFill="1" applyBorder="1" applyAlignment="1" applyProtection="1">
      <alignment vertical="center"/>
    </xf>
    <xf numFmtId="0" fontId="23" fillId="2" borderId="10" xfId="0" applyFont="1" applyFill="1" applyBorder="1" applyAlignment="1" applyProtection="1">
      <alignment vertical="center"/>
    </xf>
    <xf numFmtId="0" fontId="78" fillId="2" borderId="10" xfId="0" applyFont="1" applyFill="1" applyBorder="1" applyAlignment="1" applyProtection="1">
      <alignment vertical="center"/>
    </xf>
    <xf numFmtId="0" fontId="76" fillId="2" borderId="10" xfId="0" applyFont="1" applyFill="1" applyBorder="1" applyAlignment="1" applyProtection="1">
      <alignment vertical="center"/>
    </xf>
    <xf numFmtId="0" fontId="75" fillId="2" borderId="10" xfId="0" applyFont="1" applyFill="1" applyBorder="1" applyAlignment="1" applyProtection="1">
      <alignment vertical="center"/>
    </xf>
    <xf numFmtId="0" fontId="25" fillId="2" borderId="10" xfId="0" applyFont="1" applyFill="1" applyBorder="1" applyAlignment="1" applyProtection="1">
      <alignment vertical="center"/>
    </xf>
    <xf numFmtId="0" fontId="9" fillId="2" borderId="10" xfId="0" applyFont="1" applyFill="1" applyBorder="1" applyAlignment="1" applyProtection="1">
      <alignment vertical="center"/>
    </xf>
    <xf numFmtId="0" fontId="9" fillId="2" borderId="11" xfId="0" applyFont="1" applyFill="1" applyBorder="1" applyAlignment="1" applyProtection="1">
      <alignment vertical="center"/>
    </xf>
    <xf numFmtId="0" fontId="47" fillId="2" borderId="5" xfId="0" applyFont="1" applyFill="1" applyBorder="1" applyAlignment="1" applyProtection="1">
      <alignment vertical="center"/>
    </xf>
    <xf numFmtId="0" fontId="47" fillId="2" borderId="6" xfId="0" applyFont="1" applyFill="1" applyBorder="1" applyAlignment="1" applyProtection="1">
      <alignment vertical="center"/>
    </xf>
    <xf numFmtId="0" fontId="81"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9" fillId="2" borderId="8" xfId="0" applyFont="1" applyFill="1" applyBorder="1" applyAlignment="1" applyProtection="1">
      <alignment vertical="center"/>
    </xf>
    <xf numFmtId="0" fontId="2" fillId="2" borderId="16" xfId="0" applyFont="1" applyFill="1" applyBorder="1" applyAlignment="1" applyProtection="1">
      <alignment horizontal="left" vertical="center"/>
    </xf>
    <xf numFmtId="0" fontId="77" fillId="2" borderId="0" xfId="0" applyFont="1" applyFill="1" applyBorder="1" applyAlignment="1" applyProtection="1">
      <alignment horizontal="left" vertical="center"/>
    </xf>
    <xf numFmtId="0" fontId="77" fillId="2" borderId="13" xfId="0" applyFont="1" applyFill="1" applyBorder="1" applyAlignment="1" applyProtection="1">
      <alignment horizontal="left" vertical="center"/>
    </xf>
    <xf numFmtId="0" fontId="9" fillId="2" borderId="18" xfId="0" applyFont="1" applyFill="1" applyBorder="1" applyAlignment="1" applyProtection="1">
      <alignment vertical="center"/>
    </xf>
    <xf numFmtId="0" fontId="9" fillId="2" borderId="17" xfId="0" applyFont="1" applyFill="1" applyBorder="1" applyAlignment="1" applyProtection="1">
      <alignment vertical="center"/>
    </xf>
    <xf numFmtId="0" fontId="9" fillId="2" borderId="14" xfId="0" applyFont="1" applyFill="1" applyBorder="1" applyAlignment="1" applyProtection="1">
      <alignment vertical="center"/>
    </xf>
    <xf numFmtId="0" fontId="12" fillId="2" borderId="53" xfId="0" applyFont="1" applyFill="1" applyBorder="1" applyAlignment="1" applyProtection="1">
      <alignment vertical="center"/>
    </xf>
    <xf numFmtId="0" fontId="2" fillId="2" borderId="54" xfId="0" applyFont="1" applyFill="1" applyBorder="1" applyAlignment="1" applyProtection="1">
      <alignment vertical="center"/>
    </xf>
    <xf numFmtId="0" fontId="2" fillId="2" borderId="63" xfId="0" applyFont="1" applyFill="1" applyBorder="1" applyAlignment="1" applyProtection="1">
      <alignment vertical="center"/>
    </xf>
    <xf numFmtId="0" fontId="9" fillId="2" borderId="17" xfId="0" applyFont="1" applyFill="1" applyBorder="1" applyAlignment="1" applyProtection="1">
      <alignment vertical="top"/>
    </xf>
    <xf numFmtId="0" fontId="9" fillId="2" borderId="19" xfId="0" applyFont="1" applyFill="1" applyBorder="1" applyAlignment="1" applyProtection="1">
      <alignment vertical="top"/>
    </xf>
    <xf numFmtId="0" fontId="9" fillId="2" borderId="14" xfId="0" applyFont="1" applyFill="1" applyBorder="1" applyAlignment="1" applyProtection="1">
      <alignment vertical="top"/>
    </xf>
    <xf numFmtId="0" fontId="9" fillId="2" borderId="0" xfId="0" applyFont="1" applyFill="1" applyBorder="1" applyAlignment="1" applyProtection="1">
      <alignment vertical="top"/>
    </xf>
    <xf numFmtId="0" fontId="9" fillId="2" borderId="15" xfId="0" applyFont="1" applyFill="1" applyBorder="1" applyAlignment="1" applyProtection="1">
      <alignment vertical="top"/>
    </xf>
    <xf numFmtId="0" fontId="2" fillId="2" borderId="57" xfId="0" applyFont="1" applyFill="1" applyBorder="1" applyAlignment="1" applyProtection="1">
      <alignment vertical="center"/>
    </xf>
    <xf numFmtId="0" fontId="2" fillId="2" borderId="38" xfId="0" applyFont="1" applyFill="1" applyBorder="1" applyAlignment="1" applyProtection="1">
      <alignment vertical="center"/>
    </xf>
    <xf numFmtId="0" fontId="9" fillId="2" borderId="38" xfId="0" applyFont="1" applyFill="1" applyBorder="1" applyAlignment="1" applyProtection="1">
      <alignment vertical="top"/>
    </xf>
    <xf numFmtId="0" fontId="9" fillId="2" borderId="30" xfId="0" applyFont="1" applyFill="1" applyBorder="1" applyAlignment="1" applyProtection="1">
      <alignment vertical="top"/>
    </xf>
    <xf numFmtId="0" fontId="9" fillId="2" borderId="31" xfId="0" applyFont="1" applyFill="1" applyBorder="1" applyAlignment="1" applyProtection="1">
      <alignment vertical="top"/>
    </xf>
    <xf numFmtId="0" fontId="28" fillId="0" borderId="0" xfId="0" applyFont="1" applyProtection="1"/>
    <xf numFmtId="0" fontId="7" fillId="2" borderId="0" xfId="0" applyFont="1" applyFill="1" applyBorder="1" applyAlignment="1" applyProtection="1">
      <alignment vertical="center"/>
      <protection locked="0"/>
    </xf>
    <xf numFmtId="0" fontId="183" fillId="0" borderId="0" xfId="0" applyFont="1" applyFill="1" applyProtection="1"/>
    <xf numFmtId="0" fontId="52" fillId="0" borderId="0" xfId="0" applyFont="1" applyFill="1" applyProtection="1"/>
    <xf numFmtId="0" fontId="57" fillId="0" borderId="0" xfId="0" applyFont="1" applyFill="1" applyBorder="1" applyAlignment="1" applyProtection="1">
      <alignment horizontal="center" vertical="center"/>
    </xf>
    <xf numFmtId="49" fontId="111" fillId="0" borderId="0" xfId="0" applyNumberFormat="1" applyFont="1" applyFill="1" applyAlignment="1" applyProtection="1">
      <alignment vertical="center"/>
    </xf>
    <xf numFmtId="0" fontId="111" fillId="0" borderId="0" xfId="0" applyFont="1" applyFill="1" applyAlignment="1" applyProtection="1">
      <alignment vertical="center"/>
    </xf>
    <xf numFmtId="0" fontId="70" fillId="0" borderId="0" xfId="0" applyFont="1" applyAlignment="1" applyProtection="1">
      <alignment vertical="center"/>
    </xf>
    <xf numFmtId="0" fontId="111" fillId="0" borderId="0" xfId="0" applyFont="1" applyFill="1" applyAlignment="1" applyProtection="1">
      <alignment horizontal="left" vertical="center"/>
    </xf>
    <xf numFmtId="0" fontId="54" fillId="0" borderId="0" xfId="0" applyFont="1" applyAlignment="1" applyProtection="1">
      <alignment vertical="center"/>
    </xf>
    <xf numFmtId="0" fontId="111" fillId="0" borderId="21" xfId="0" applyFont="1" applyFill="1" applyBorder="1" applyAlignment="1" applyProtection="1">
      <alignment vertical="center"/>
    </xf>
    <xf numFmtId="0" fontId="156" fillId="0" borderId="0" xfId="0" applyFont="1" applyFill="1" applyBorder="1" applyAlignment="1" applyProtection="1">
      <alignment horizontal="center" vertical="center"/>
    </xf>
    <xf numFmtId="0" fontId="171" fillId="0" borderId="0" xfId="0" applyFont="1" applyAlignment="1" applyProtection="1">
      <alignment vertical="center" wrapText="1"/>
    </xf>
    <xf numFmtId="0" fontId="170" fillId="0" borderId="0" xfId="0" applyFont="1" applyFill="1" applyAlignment="1" applyProtection="1">
      <alignment horizontal="right" vertical="center"/>
    </xf>
    <xf numFmtId="0" fontId="114" fillId="0" borderId="0" xfId="0" applyFont="1" applyAlignment="1" applyProtection="1">
      <alignment vertical="center"/>
    </xf>
    <xf numFmtId="49" fontId="111" fillId="0" borderId="0" xfId="0" applyNumberFormat="1" applyFont="1" applyFill="1" applyAlignment="1" applyProtection="1">
      <alignment horizontal="left" vertical="center"/>
    </xf>
    <xf numFmtId="0" fontId="62" fillId="0" borderId="0" xfId="0" applyFont="1" applyFill="1" applyProtection="1"/>
    <xf numFmtId="0" fontId="111" fillId="0" borderId="0" xfId="0" applyFont="1" applyBorder="1" applyAlignment="1" applyProtection="1">
      <alignment horizontal="center" vertical="center"/>
    </xf>
    <xf numFmtId="0" fontId="156" fillId="0" borderId="0" xfId="0" applyFont="1" applyFill="1" applyBorder="1" applyAlignment="1" applyProtection="1">
      <alignment horizontal="left" vertical="center"/>
    </xf>
    <xf numFmtId="0" fontId="52" fillId="0" borderId="0" xfId="0" applyFont="1" applyFill="1" applyAlignment="1" applyProtection="1">
      <alignment horizontal="left" vertical="center"/>
    </xf>
    <xf numFmtId="0" fontId="62" fillId="0" borderId="0" xfId="0" applyFont="1" applyFill="1" applyAlignment="1" applyProtection="1">
      <alignment vertical="top"/>
    </xf>
    <xf numFmtId="0" fontId="131" fillId="0" borderId="0" xfId="0" applyFont="1" applyFill="1" applyAlignment="1" applyProtection="1">
      <alignment vertical="top"/>
    </xf>
    <xf numFmtId="0" fontId="52" fillId="0" borderId="0" xfId="0" applyFont="1" applyFill="1" applyAlignment="1" applyProtection="1">
      <alignment vertical="center"/>
    </xf>
    <xf numFmtId="49" fontId="111" fillId="0" borderId="0" xfId="0" applyNumberFormat="1" applyFont="1" applyAlignment="1" applyProtection="1">
      <alignment horizontal="right" vertical="top"/>
    </xf>
    <xf numFmtId="0" fontId="111" fillId="0" borderId="0" xfId="0" applyFont="1" applyAlignment="1" applyProtection="1">
      <alignment vertical="top" wrapText="1"/>
    </xf>
    <xf numFmtId="0" fontId="57" fillId="2" borderId="0" xfId="0" applyFont="1" applyFill="1" applyBorder="1" applyAlignment="1" applyProtection="1">
      <alignment horizontal="left" vertical="top" wrapText="1"/>
    </xf>
    <xf numFmtId="0" fontId="57" fillId="2" borderId="0" xfId="0" applyFont="1" applyFill="1" applyBorder="1" applyAlignment="1" applyProtection="1">
      <alignment horizontal="left" vertical="top"/>
    </xf>
    <xf numFmtId="0" fontId="118" fillId="0" borderId="0" xfId="0" applyFont="1" applyFill="1" applyAlignment="1" applyProtection="1">
      <alignment vertical="top"/>
    </xf>
    <xf numFmtId="0" fontId="57" fillId="0" borderId="0" xfId="0" applyFont="1" applyFill="1" applyProtection="1"/>
    <xf numFmtId="0" fontId="52" fillId="0" borderId="0" xfId="0" applyFont="1" applyFill="1" applyBorder="1" applyAlignment="1" applyProtection="1">
      <alignment horizontal="left" vertical="top" wrapText="1"/>
    </xf>
    <xf numFmtId="0" fontId="54" fillId="2" borderId="0" xfId="0" applyFont="1" applyFill="1" applyAlignment="1" applyProtection="1">
      <alignment vertical="center"/>
    </xf>
    <xf numFmtId="0" fontId="49" fillId="0" borderId="0" xfId="0" applyFont="1" applyFill="1" applyBorder="1" applyAlignment="1" applyProtection="1">
      <alignment horizontal="center"/>
    </xf>
    <xf numFmtId="49" fontId="111" fillId="0" borderId="0" xfId="0" applyNumberFormat="1" applyFont="1" applyAlignment="1" applyProtection="1">
      <alignment horizontal="right" vertical="center"/>
    </xf>
    <xf numFmtId="0" fontId="104" fillId="0" borderId="26" xfId="0" applyFont="1" applyBorder="1" applyAlignment="1" applyProtection="1">
      <alignment vertical="center"/>
    </xf>
    <xf numFmtId="0" fontId="181" fillId="2" borderId="0" xfId="0" applyFont="1" applyFill="1" applyAlignment="1" applyProtection="1">
      <alignment vertical="center"/>
    </xf>
    <xf numFmtId="0" fontId="111" fillId="0" borderId="0" xfId="0" applyFont="1" applyAlignment="1" applyProtection="1">
      <alignment vertical="center"/>
    </xf>
    <xf numFmtId="0" fontId="6" fillId="2" borderId="0" xfId="0" applyFont="1" applyFill="1" applyAlignment="1" applyProtection="1">
      <alignment vertical="center"/>
    </xf>
    <xf numFmtId="0" fontId="167" fillId="0" borderId="0" xfId="0" applyFont="1" applyBorder="1" applyAlignment="1" applyProtection="1">
      <alignment horizontal="left" vertical="top" wrapText="1"/>
    </xf>
    <xf numFmtId="0" fontId="167" fillId="0" borderId="0" xfId="0" applyFont="1" applyBorder="1" applyAlignment="1" applyProtection="1">
      <alignment horizontal="center" vertical="top" wrapText="1"/>
    </xf>
    <xf numFmtId="0" fontId="52" fillId="0" borderId="0" xfId="0" applyFont="1" applyBorder="1" applyAlignment="1" applyProtection="1">
      <alignment vertical="center"/>
    </xf>
    <xf numFmtId="0" fontId="52" fillId="0" borderId="0" xfId="0" applyFont="1" applyAlignment="1" applyProtection="1">
      <alignment vertical="center"/>
    </xf>
    <xf numFmtId="49" fontId="111" fillId="0" borderId="0" xfId="0" applyNumberFormat="1" applyFont="1" applyAlignment="1" applyProtection="1">
      <alignment horizontal="left" vertical="center"/>
    </xf>
    <xf numFmtId="0" fontId="52"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52" fillId="0" borderId="17" xfId="0" applyFont="1" applyFill="1" applyBorder="1" applyAlignment="1" applyProtection="1">
      <alignment horizontal="left" vertical="center"/>
    </xf>
    <xf numFmtId="0" fontId="111" fillId="0" borderId="17" xfId="0" applyFont="1" applyFill="1" applyBorder="1" applyAlignment="1" applyProtection="1">
      <alignment horizontal="center" vertical="center"/>
    </xf>
    <xf numFmtId="0" fontId="49" fillId="0" borderId="17" xfId="0" applyFont="1" applyFill="1" applyBorder="1" applyProtection="1"/>
    <xf numFmtId="0" fontId="49" fillId="0" borderId="17" xfId="0" applyFont="1" applyFill="1" applyBorder="1" applyAlignment="1" applyProtection="1">
      <alignment horizontal="center" vertical="center"/>
    </xf>
    <xf numFmtId="0" fontId="49" fillId="0" borderId="23" xfId="0" applyFont="1" applyFill="1" applyBorder="1" applyAlignment="1" applyProtection="1">
      <alignment horizontal="center" vertical="center"/>
    </xf>
    <xf numFmtId="0" fontId="52" fillId="0" borderId="17" xfId="0" applyFont="1" applyFill="1" applyBorder="1" applyAlignment="1" applyProtection="1">
      <alignment vertical="center" wrapText="1"/>
    </xf>
    <xf numFmtId="0" fontId="52" fillId="0" borderId="23" xfId="0" applyFont="1" applyFill="1" applyBorder="1" applyAlignment="1" applyProtection="1">
      <alignment vertical="center" wrapText="1"/>
    </xf>
    <xf numFmtId="0" fontId="52" fillId="0" borderId="65" xfId="0" applyFont="1" applyFill="1" applyBorder="1" applyAlignment="1" applyProtection="1">
      <alignment vertical="center" wrapText="1"/>
    </xf>
    <xf numFmtId="0" fontId="50" fillId="0" borderId="0" xfId="0" applyFont="1" applyFill="1" applyBorder="1" applyAlignment="1" applyProtection="1">
      <alignment horizontal="left" vertical="center"/>
    </xf>
    <xf numFmtId="0" fontId="111" fillId="0" borderId="0" xfId="0" applyFont="1" applyFill="1" applyBorder="1" applyAlignment="1" applyProtection="1">
      <alignment horizontal="right" vertical="center"/>
    </xf>
    <xf numFmtId="0" fontId="155" fillId="0" borderId="0" xfId="0" applyFont="1" applyFill="1" applyBorder="1" applyAlignment="1" applyProtection="1">
      <alignment horizontal="right" vertical="center"/>
    </xf>
    <xf numFmtId="0" fontId="52" fillId="0" borderId="0"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xf>
    <xf numFmtId="0" fontId="184" fillId="0" borderId="0" xfId="0" applyFont="1" applyFill="1" applyProtection="1"/>
    <xf numFmtId="49" fontId="111" fillId="0" borderId="0" xfId="0" applyNumberFormat="1" applyFont="1" applyFill="1" applyBorder="1" applyAlignment="1" applyProtection="1">
      <alignment horizontal="left" vertical="center"/>
    </xf>
    <xf numFmtId="0" fontId="28" fillId="0" borderId="0" xfId="0" applyFont="1" applyBorder="1" applyAlignment="1" applyProtection="1">
      <alignment horizontal="left" vertical="top"/>
    </xf>
    <xf numFmtId="49" fontId="111" fillId="0" borderId="0" xfId="0" applyNumberFormat="1" applyFont="1" applyAlignment="1" applyProtection="1">
      <alignment vertical="center"/>
    </xf>
    <xf numFmtId="0" fontId="52" fillId="0" borderId="0" xfId="0" applyFont="1" applyFill="1" applyAlignment="1" applyProtection="1">
      <alignment horizontal="right" vertical="center"/>
    </xf>
    <xf numFmtId="0" fontId="150" fillId="2" borderId="0" xfId="0" applyFont="1" applyFill="1" applyAlignment="1" applyProtection="1">
      <alignment vertical="center"/>
    </xf>
    <xf numFmtId="0" fontId="150" fillId="0" borderId="0" xfId="0" applyFont="1" applyAlignment="1" applyProtection="1">
      <alignment vertical="center"/>
    </xf>
    <xf numFmtId="0" fontId="111" fillId="0" borderId="0" xfId="0" applyFont="1" applyBorder="1" applyAlignment="1" applyProtection="1">
      <alignment horizontal="left" vertical="center"/>
    </xf>
    <xf numFmtId="49" fontId="156" fillId="0" borderId="0" xfId="0" applyNumberFormat="1" applyFont="1" applyAlignment="1" applyProtection="1">
      <alignment horizontal="right" vertical="center"/>
    </xf>
    <xf numFmtId="0" fontId="28" fillId="0" borderId="0" xfId="0" applyFont="1" applyAlignment="1" applyProtection="1">
      <alignment vertical="center"/>
    </xf>
    <xf numFmtId="49" fontId="111" fillId="0" borderId="0" xfId="0" applyNumberFormat="1" applyFont="1" applyAlignment="1" applyProtection="1">
      <alignment vertical="top"/>
    </xf>
    <xf numFmtId="0" fontId="28" fillId="0" borderId="0" xfId="0" applyFont="1" applyBorder="1" applyAlignment="1" applyProtection="1">
      <alignment vertical="top"/>
    </xf>
    <xf numFmtId="0" fontId="196" fillId="0" borderId="0" xfId="0" applyFont="1" applyAlignment="1" applyProtection="1">
      <alignment vertical="center"/>
    </xf>
    <xf numFmtId="0" fontId="15" fillId="0" borderId="0" xfId="0" applyFont="1" applyProtection="1"/>
    <xf numFmtId="0" fontId="111" fillId="0" borderId="0" xfId="0" applyFont="1" applyAlignment="1" applyProtection="1">
      <alignment horizontal="right" vertical="center"/>
    </xf>
    <xf numFmtId="0" fontId="197" fillId="0" borderId="0" xfId="0" applyFont="1" applyAlignment="1" applyProtection="1">
      <alignment vertical="center"/>
    </xf>
    <xf numFmtId="0" fontId="140" fillId="2" borderId="0" xfId="0" applyFont="1" applyFill="1" applyAlignment="1" applyProtection="1">
      <alignment vertical="center"/>
    </xf>
    <xf numFmtId="0" fontId="111" fillId="0" borderId="30" xfId="0" applyFont="1" applyBorder="1" applyAlignment="1" applyProtection="1">
      <alignment vertical="center"/>
    </xf>
    <xf numFmtId="0" fontId="111" fillId="0" borderId="2" xfId="0" applyFont="1" applyBorder="1" applyAlignment="1" applyProtection="1">
      <alignment vertical="center"/>
    </xf>
    <xf numFmtId="0" fontId="27" fillId="0" borderId="2" xfId="0" applyFont="1" applyBorder="1" applyAlignment="1" applyProtection="1">
      <alignment vertical="center"/>
    </xf>
    <xf numFmtId="0" fontId="111" fillId="0" borderId="2" xfId="0" applyFont="1" applyBorder="1" applyAlignment="1" applyProtection="1">
      <alignment horizontal="right" vertical="center"/>
    </xf>
    <xf numFmtId="0" fontId="111" fillId="0" borderId="0" xfId="0" applyFont="1" applyBorder="1" applyAlignment="1" applyProtection="1">
      <alignment horizontal="left" vertical="center" wrapText="1"/>
    </xf>
    <xf numFmtId="0" fontId="52" fillId="0" borderId="0" xfId="0" applyFont="1" applyBorder="1" applyAlignment="1" applyProtection="1">
      <alignment horizontal="left" vertical="center"/>
    </xf>
    <xf numFmtId="0" fontId="161" fillId="2" borderId="0" xfId="0" applyFont="1" applyFill="1" applyAlignment="1" applyProtection="1">
      <alignment vertical="center"/>
    </xf>
    <xf numFmtId="0" fontId="55" fillId="0" borderId="0" xfId="0" applyFont="1" applyBorder="1" applyAlignment="1" applyProtection="1">
      <alignment horizontal="left" vertical="center"/>
    </xf>
    <xf numFmtId="0" fontId="156" fillId="0" borderId="0" xfId="0" applyFont="1" applyBorder="1" applyAlignment="1" applyProtection="1">
      <alignment horizontal="center" vertical="center"/>
    </xf>
    <xf numFmtId="186" fontId="111" fillId="0" borderId="0" xfId="0" applyNumberFormat="1" applyFont="1" applyAlignment="1" applyProtection="1">
      <alignment vertical="center"/>
    </xf>
    <xf numFmtId="186" fontId="156" fillId="0" borderId="0" xfId="0" applyNumberFormat="1" applyFont="1" applyAlignment="1" applyProtection="1">
      <alignment vertical="center"/>
    </xf>
    <xf numFmtId="0" fontId="156" fillId="0" borderId="0" xfId="0" applyFont="1" applyAlignment="1" applyProtection="1">
      <alignment vertical="center"/>
    </xf>
    <xf numFmtId="0" fontId="156" fillId="0" borderId="0" xfId="0" applyFont="1" applyAlignment="1" applyProtection="1">
      <alignment horizontal="right" vertical="center"/>
    </xf>
    <xf numFmtId="0" fontId="52" fillId="0" borderId="0" xfId="0" applyFont="1" applyBorder="1" applyAlignment="1" applyProtection="1">
      <alignment horizontal="center" vertical="center"/>
    </xf>
    <xf numFmtId="49" fontId="52" fillId="0" borderId="0" xfId="0" applyNumberFormat="1" applyFont="1" applyAlignment="1" applyProtection="1">
      <alignment vertical="center"/>
    </xf>
    <xf numFmtId="0" fontId="169" fillId="0" borderId="0" xfId="2" applyFont="1" applyAlignment="1" applyProtection="1">
      <alignment vertical="center"/>
    </xf>
    <xf numFmtId="49" fontId="49" fillId="0" borderId="0" xfId="0" applyNumberFormat="1" applyFont="1" applyFill="1" applyAlignment="1" applyProtection="1">
      <alignment horizontal="right" vertical="center"/>
    </xf>
    <xf numFmtId="38" fontId="49" fillId="0" borderId="0" xfId="0" applyNumberFormat="1" applyFont="1" applyFill="1" applyProtection="1"/>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49" fillId="0" borderId="0" xfId="0" applyFont="1" applyFill="1" applyBorder="1" applyAlignment="1" applyProtection="1">
      <alignment horizontal="left" vertical="top"/>
    </xf>
    <xf numFmtId="0" fontId="49" fillId="0" borderId="0" xfId="0" applyFont="1" applyFill="1" applyAlignment="1" applyProtection="1">
      <alignment horizontal="left" vertical="center"/>
    </xf>
    <xf numFmtId="0" fontId="49" fillId="0" borderId="0" xfId="0" applyFont="1" applyFill="1" applyAlignment="1" applyProtection="1">
      <alignment horizontal="right" vertical="center"/>
    </xf>
    <xf numFmtId="0" fontId="168" fillId="0" borderId="0" xfId="0" applyFont="1" applyFill="1" applyAlignment="1" applyProtection="1">
      <alignment horizontal="right" vertical="center"/>
    </xf>
    <xf numFmtId="0" fontId="49" fillId="0" borderId="320" xfId="0" applyFont="1" applyFill="1" applyBorder="1" applyAlignment="1" applyProtection="1">
      <alignment vertical="center"/>
    </xf>
    <xf numFmtId="38" fontId="57" fillId="0" borderId="0" xfId="1" applyFont="1" applyFill="1" applyBorder="1" applyAlignment="1" applyProtection="1">
      <alignment horizontal="center" vertical="center"/>
    </xf>
    <xf numFmtId="0" fontId="111" fillId="0" borderId="149" xfId="0" applyFont="1" applyFill="1" applyBorder="1" applyAlignment="1" applyProtection="1">
      <alignment vertical="center"/>
    </xf>
    <xf numFmtId="0" fontId="50" fillId="0" borderId="149" xfId="0" applyFont="1" applyFill="1" applyBorder="1" applyAlignment="1" applyProtection="1">
      <alignment vertical="center"/>
    </xf>
    <xf numFmtId="0" fontId="49" fillId="0" borderId="149" xfId="0" applyFont="1" applyFill="1" applyBorder="1" applyAlignment="1" applyProtection="1"/>
    <xf numFmtId="0" fontId="49" fillId="0" borderId="0" xfId="0" applyFont="1" applyFill="1" applyAlignment="1" applyProtection="1"/>
    <xf numFmtId="0" fontId="49" fillId="0" borderId="0" xfId="0" applyFont="1" applyFill="1" applyAlignment="1" applyProtection="1">
      <alignment vertical="center"/>
    </xf>
    <xf numFmtId="0" fontId="63" fillId="0" borderId="0" xfId="0" applyFont="1" applyFill="1" applyBorder="1" applyAlignment="1" applyProtection="1">
      <alignment horizontal="left" vertical="center"/>
    </xf>
    <xf numFmtId="3" fontId="67" fillId="0" borderId="0" xfId="0" applyNumberFormat="1" applyFont="1" applyBorder="1" applyAlignment="1" applyProtection="1">
      <alignment horizontal="right" vertical="center" wrapText="1"/>
    </xf>
    <xf numFmtId="0" fontId="62" fillId="0" borderId="277" xfId="0" applyFont="1" applyFill="1" applyBorder="1" applyAlignment="1" applyProtection="1">
      <alignment horizontal="left" vertical="center"/>
    </xf>
    <xf numFmtId="49" fontId="49" fillId="0" borderId="0" xfId="0" applyNumberFormat="1" applyFont="1" applyFill="1" applyProtection="1"/>
    <xf numFmtId="3" fontId="166" fillId="0" borderId="0" xfId="0" applyNumberFormat="1" applyFont="1" applyBorder="1" applyAlignment="1" applyProtection="1">
      <alignment horizontal="right" vertical="center" wrapText="1"/>
    </xf>
    <xf numFmtId="0" fontId="52" fillId="0" borderId="0" xfId="0" applyFont="1" applyAlignment="1" applyProtection="1">
      <alignment horizontal="left" vertical="top" wrapText="1"/>
    </xf>
    <xf numFmtId="49" fontId="111" fillId="0" borderId="30" xfId="0" applyNumberFormat="1" applyFont="1" applyBorder="1" applyAlignment="1" applyProtection="1">
      <alignment horizontal="left" vertical="center"/>
    </xf>
    <xf numFmtId="0" fontId="49" fillId="0" borderId="0" xfId="0" applyFont="1" applyFill="1" applyBorder="1" applyProtection="1"/>
    <xf numFmtId="49" fontId="92" fillId="0" borderId="0" xfId="0" applyNumberFormat="1" applyFont="1" applyFill="1" applyAlignment="1" applyProtection="1">
      <alignment vertical="center"/>
    </xf>
    <xf numFmtId="49" fontId="92" fillId="0" borderId="0" xfId="0" applyNumberFormat="1" applyFont="1" applyAlignment="1" applyProtection="1">
      <alignment vertical="center"/>
    </xf>
    <xf numFmtId="0" fontId="49" fillId="0" borderId="25" xfId="0" applyFont="1" applyFill="1" applyBorder="1" applyProtection="1">
      <protection locked="0"/>
    </xf>
    <xf numFmtId="0" fontId="49" fillId="0" borderId="25" xfId="0" applyFont="1" applyFill="1" applyBorder="1" applyAlignment="1" applyProtection="1">
      <alignment horizontal="center" vertical="center"/>
      <protection locked="0"/>
    </xf>
    <xf numFmtId="0" fontId="49" fillId="0" borderId="28" xfId="0" applyFont="1" applyFill="1" applyBorder="1" applyAlignment="1" applyProtection="1">
      <alignment horizontal="center" vertical="center"/>
      <protection locked="0"/>
    </xf>
    <xf numFmtId="0" fontId="49" fillId="0" borderId="0" xfId="0" applyFont="1" applyFill="1" applyProtection="1">
      <protection locked="0"/>
    </xf>
    <xf numFmtId="0" fontId="152" fillId="3" borderId="0" xfId="0" applyFont="1" applyFill="1" applyAlignment="1" applyProtection="1">
      <alignment vertical="center"/>
    </xf>
    <xf numFmtId="0" fontId="112" fillId="0" borderId="0" xfId="0" applyFont="1" applyProtection="1"/>
    <xf numFmtId="0" fontId="112" fillId="0" borderId="0" xfId="0" applyFont="1" applyAlignment="1" applyProtection="1">
      <alignment horizontal="center"/>
    </xf>
    <xf numFmtId="0" fontId="92" fillId="2" borderId="0" xfId="0" applyFont="1" applyFill="1" applyAlignment="1" applyProtection="1">
      <alignment vertical="center"/>
    </xf>
    <xf numFmtId="0" fontId="49" fillId="2" borderId="0" xfId="0" applyFont="1" applyFill="1" applyAlignment="1" applyProtection="1">
      <alignment horizontal="right"/>
    </xf>
    <xf numFmtId="38" fontId="49" fillId="2" borderId="0" xfId="0" applyNumberFormat="1" applyFont="1" applyFill="1" applyProtection="1"/>
    <xf numFmtId="0" fontId="50" fillId="2" borderId="0" xfId="0" applyFont="1" applyFill="1" applyProtection="1"/>
    <xf numFmtId="0" fontId="56" fillId="2" borderId="0" xfId="0" applyFont="1" applyFill="1" applyProtection="1"/>
    <xf numFmtId="0" fontId="89" fillId="2" borderId="0" xfId="0" applyFont="1" applyFill="1" applyAlignment="1" applyProtection="1">
      <alignment vertical="center"/>
    </xf>
    <xf numFmtId="0" fontId="71" fillId="2" borderId="0" xfId="0" applyFont="1" applyFill="1" applyAlignment="1" applyProtection="1">
      <alignment vertical="center"/>
    </xf>
    <xf numFmtId="0" fontId="63" fillId="2" borderId="0" xfId="0" applyFont="1" applyFill="1" applyAlignment="1" applyProtection="1">
      <alignment vertical="center"/>
    </xf>
    <xf numFmtId="0" fontId="114" fillId="2" borderId="0" xfId="0" applyFont="1" applyFill="1" applyAlignment="1" applyProtection="1">
      <alignment horizontal="left"/>
    </xf>
    <xf numFmtId="0" fontId="55" fillId="2" borderId="0" xfId="0" applyFont="1" applyFill="1" applyAlignment="1" applyProtection="1">
      <alignment horizontal="center"/>
    </xf>
    <xf numFmtId="0" fontId="70" fillId="2" borderId="0" xfId="0" applyFont="1" applyFill="1" applyAlignment="1" applyProtection="1">
      <alignment vertical="center"/>
    </xf>
    <xf numFmtId="0" fontId="55" fillId="2" borderId="0" xfId="0" applyFont="1" applyFill="1" applyAlignment="1" applyProtection="1">
      <alignment horizontal="right"/>
    </xf>
    <xf numFmtId="2" fontId="58" fillId="2" borderId="0" xfId="0" applyNumberFormat="1" applyFont="1" applyFill="1" applyProtection="1"/>
    <xf numFmtId="0" fontId="115" fillId="2" borderId="0" xfId="0" applyFont="1" applyFill="1" applyProtection="1"/>
    <xf numFmtId="38" fontId="15" fillId="0" borderId="0" xfId="0" applyNumberFormat="1" applyFont="1" applyAlignment="1" applyProtection="1">
      <alignment horizontal="right"/>
    </xf>
    <xf numFmtId="0" fontId="54" fillId="2" borderId="0" xfId="0" applyFont="1" applyFill="1" applyBorder="1" applyProtection="1"/>
    <xf numFmtId="0" fontId="92" fillId="0" borderId="167" xfId="0" applyFont="1" applyBorder="1" applyProtection="1"/>
    <xf numFmtId="0" fontId="92" fillId="0" borderId="84" xfId="0" applyFont="1" applyBorder="1" applyProtection="1"/>
    <xf numFmtId="179" fontId="55" fillId="2" borderId="0" xfId="0" applyNumberFormat="1" applyFont="1" applyFill="1" applyProtection="1"/>
    <xf numFmtId="0" fontId="58" fillId="4" borderId="0" xfId="0" applyFont="1" applyFill="1" applyProtection="1"/>
    <xf numFmtId="0" fontId="58" fillId="3" borderId="0" xfId="0" applyFont="1" applyFill="1" applyProtection="1"/>
    <xf numFmtId="0" fontId="92" fillId="0" borderId="92" xfId="0" applyFont="1" applyBorder="1" applyProtection="1"/>
    <xf numFmtId="40" fontId="55" fillId="2" borderId="0" xfId="0" applyNumberFormat="1" applyFont="1" applyFill="1" applyProtection="1"/>
    <xf numFmtId="181" fontId="98" fillId="2" borderId="0" xfId="14" applyNumberFormat="1" applyFont="1" applyFill="1" applyBorder="1" applyAlignment="1" applyProtection="1">
      <alignment vertical="center" wrapText="1"/>
    </xf>
    <xf numFmtId="0" fontId="114" fillId="2" borderId="0" xfId="0" applyFont="1" applyFill="1" applyProtection="1"/>
    <xf numFmtId="0" fontId="94" fillId="2" borderId="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185" fillId="0" borderId="0" xfId="0" applyFont="1" applyBorder="1" applyAlignment="1" applyProtection="1">
      <alignment horizontal="center" vertical="center" wrapText="1"/>
    </xf>
    <xf numFmtId="0" fontId="95" fillId="0" borderId="0" xfId="0" applyFont="1" applyBorder="1" applyAlignment="1" applyProtection="1">
      <alignment horizontal="center" vertical="center" wrapText="1"/>
    </xf>
    <xf numFmtId="0" fontId="185" fillId="0" borderId="0" xfId="0" applyFont="1" applyBorder="1" applyAlignment="1" applyProtection="1">
      <alignment horizontal="justify" vertical="center" wrapText="1"/>
    </xf>
    <xf numFmtId="9" fontId="185" fillId="0" borderId="0" xfId="0" applyNumberFormat="1" applyFont="1" applyBorder="1" applyAlignment="1" applyProtection="1">
      <alignment horizontal="center" vertical="center" wrapText="1"/>
    </xf>
    <xf numFmtId="10" fontId="47" fillId="0" borderId="0" xfId="0" applyNumberFormat="1" applyFont="1" applyBorder="1" applyAlignment="1" applyProtection="1">
      <alignment horizontal="center" vertical="center"/>
    </xf>
    <xf numFmtId="0" fontId="185" fillId="0" borderId="0" xfId="0" applyFont="1" applyBorder="1" applyAlignment="1" applyProtection="1">
      <alignment vertical="center" textRotation="255" wrapText="1"/>
    </xf>
    <xf numFmtId="0" fontId="74" fillId="0" borderId="0" xfId="0" applyFont="1" applyBorder="1" applyAlignment="1" applyProtection="1">
      <alignment horizontal="center" vertical="center" wrapText="1"/>
    </xf>
    <xf numFmtId="0" fontId="185" fillId="0" borderId="0" xfId="0" applyFont="1" applyBorder="1" applyAlignment="1" applyProtection="1">
      <alignment horizontal="left" vertical="center" wrapText="1"/>
    </xf>
    <xf numFmtId="0" fontId="28" fillId="2" borderId="0" xfId="0" applyFont="1" applyFill="1" applyBorder="1" applyProtection="1"/>
    <xf numFmtId="10" fontId="185" fillId="0" borderId="0" xfId="0" applyNumberFormat="1" applyFont="1" applyBorder="1" applyAlignment="1" applyProtection="1">
      <alignment horizontal="center" vertical="center" wrapText="1"/>
    </xf>
    <xf numFmtId="0" fontId="58" fillId="2" borderId="0" xfId="0" applyFont="1" applyFill="1" applyBorder="1" applyProtection="1"/>
    <xf numFmtId="183" fontId="58" fillId="2" borderId="176" xfId="1" applyNumberFormat="1" applyFont="1" applyFill="1" applyBorder="1" applyAlignment="1" applyProtection="1">
      <alignment vertical="center"/>
    </xf>
    <xf numFmtId="183" fontId="56" fillId="2" borderId="140" xfId="1" applyNumberFormat="1" applyFont="1" applyFill="1" applyBorder="1" applyAlignment="1" applyProtection="1">
      <alignment vertical="center"/>
    </xf>
    <xf numFmtId="183" fontId="56" fillId="2" borderId="140" xfId="1" applyNumberFormat="1" applyFont="1" applyFill="1" applyBorder="1" applyAlignment="1" applyProtection="1">
      <alignment horizontal="center" vertical="center"/>
    </xf>
    <xf numFmtId="183" fontId="58" fillId="2" borderId="175" xfId="1" applyNumberFormat="1" applyFont="1" applyFill="1" applyBorder="1" applyAlignment="1" applyProtection="1">
      <alignment vertical="center"/>
    </xf>
    <xf numFmtId="183" fontId="55" fillId="2" borderId="176" xfId="0" applyNumberFormat="1" applyFont="1" applyFill="1" applyBorder="1" applyAlignment="1" applyProtection="1">
      <alignment vertical="center"/>
    </xf>
    <xf numFmtId="183" fontId="55" fillId="2" borderId="140" xfId="0" applyNumberFormat="1" applyFont="1" applyFill="1" applyBorder="1" applyAlignment="1" applyProtection="1">
      <alignment horizontal="right" vertical="center"/>
    </xf>
    <xf numFmtId="183" fontId="55" fillId="2" borderId="140" xfId="0" applyNumberFormat="1" applyFont="1" applyFill="1" applyBorder="1" applyAlignment="1" applyProtection="1">
      <alignment vertical="center"/>
    </xf>
    <xf numFmtId="183" fontId="58" fillId="2" borderId="176" xfId="0" applyNumberFormat="1" applyFont="1" applyFill="1" applyBorder="1" applyAlignment="1" applyProtection="1">
      <alignment vertical="center"/>
    </xf>
    <xf numFmtId="183" fontId="56" fillId="2" borderId="140" xfId="0" applyNumberFormat="1" applyFont="1" applyFill="1" applyBorder="1" applyAlignment="1" applyProtection="1">
      <alignment vertical="center"/>
    </xf>
    <xf numFmtId="183" fontId="56" fillId="2" borderId="140" xfId="0" applyNumberFormat="1" applyFont="1" applyFill="1" applyBorder="1" applyAlignment="1" applyProtection="1">
      <alignment horizontal="right" vertical="center"/>
    </xf>
    <xf numFmtId="183" fontId="56" fillId="2" borderId="177" xfId="0" applyNumberFormat="1" applyFont="1" applyFill="1" applyBorder="1" applyAlignment="1" applyProtection="1">
      <alignment vertical="center"/>
    </xf>
    <xf numFmtId="0" fontId="116" fillId="2" borderId="0" xfId="0" applyFont="1" applyFill="1" applyBorder="1" applyProtection="1"/>
    <xf numFmtId="0" fontId="50" fillId="2" borderId="0" xfId="0" applyFont="1" applyFill="1" applyBorder="1" applyProtection="1"/>
    <xf numFmtId="0" fontId="115" fillId="2" borderId="0" xfId="0" applyFont="1" applyFill="1" applyBorder="1" applyAlignment="1" applyProtection="1">
      <alignment vertical="center" wrapText="1"/>
    </xf>
    <xf numFmtId="0" fontId="55" fillId="2" borderId="0" xfId="0" applyFont="1" applyFill="1" applyBorder="1" applyAlignment="1" applyProtection="1"/>
    <xf numFmtId="38" fontId="117" fillId="2" borderId="0" xfId="1" applyFont="1" applyFill="1" applyBorder="1" applyAlignment="1" applyProtection="1">
      <alignment vertical="center"/>
    </xf>
    <xf numFmtId="178" fontId="58" fillId="2" borderId="0" xfId="1" applyNumberFormat="1" applyFont="1" applyFill="1" applyBorder="1" applyAlignment="1" applyProtection="1">
      <alignment vertical="center"/>
    </xf>
    <xf numFmtId="0" fontId="114" fillId="2" borderId="0" xfId="0" applyFont="1" applyFill="1" applyAlignment="1" applyProtection="1">
      <alignment vertical="center"/>
    </xf>
    <xf numFmtId="0" fontId="74" fillId="2" borderId="0" xfId="0" applyFont="1" applyFill="1" applyBorder="1" applyAlignment="1" applyProtection="1">
      <alignment horizontal="center"/>
    </xf>
    <xf numFmtId="0" fontId="74" fillId="2" borderId="0" xfId="0" applyFont="1" applyFill="1" applyBorder="1" applyAlignment="1" applyProtection="1">
      <alignment horizontal="center" wrapText="1"/>
    </xf>
    <xf numFmtId="0" fontId="114" fillId="2" borderId="0" xfId="0" applyFont="1" applyFill="1" applyBorder="1" applyAlignment="1" applyProtection="1"/>
    <xf numFmtId="0" fontId="74" fillId="2" borderId="0" xfId="0" applyFont="1" applyFill="1" applyBorder="1" applyProtection="1"/>
    <xf numFmtId="0" fontId="50" fillId="2" borderId="0" xfId="0" applyFont="1" applyFill="1" applyBorder="1" applyAlignment="1" applyProtection="1">
      <alignment horizontal="center" vertical="center" wrapText="1"/>
    </xf>
    <xf numFmtId="0" fontId="178" fillId="2" borderId="0" xfId="0" applyFont="1" applyFill="1" applyBorder="1" applyProtection="1"/>
    <xf numFmtId="0" fontId="58" fillId="2" borderId="115" xfId="0" applyFont="1" applyFill="1" applyBorder="1" applyProtection="1"/>
    <xf numFmtId="0" fontId="57" fillId="2" borderId="116" xfId="0" applyFont="1" applyFill="1" applyBorder="1" applyAlignment="1" applyProtection="1">
      <alignment horizontal="left" vertical="center"/>
    </xf>
    <xf numFmtId="0" fontId="58" fillId="2" borderId="117" xfId="0" applyFont="1" applyFill="1" applyBorder="1" applyProtection="1"/>
    <xf numFmtId="0" fontId="58" fillId="2" borderId="118" xfId="0" applyFont="1" applyFill="1" applyBorder="1" applyProtection="1"/>
    <xf numFmtId="0" fontId="56" fillId="2" borderId="0" xfId="0" applyFont="1" applyFill="1" applyBorder="1" applyProtection="1"/>
    <xf numFmtId="0" fontId="58" fillId="2" borderId="119" xfId="0" applyFont="1" applyFill="1" applyBorder="1" applyProtection="1"/>
    <xf numFmtId="0" fontId="90" fillId="2" borderId="0" xfId="0" applyFont="1" applyFill="1" applyBorder="1" applyAlignment="1" applyProtection="1">
      <alignment vertical="center" shrinkToFit="1"/>
    </xf>
    <xf numFmtId="0" fontId="90" fillId="2" borderId="0" xfId="0" applyFont="1" applyFill="1" applyBorder="1" applyAlignment="1" applyProtection="1">
      <alignment vertical="center"/>
    </xf>
    <xf numFmtId="0" fontId="90" fillId="2" borderId="0" xfId="0" applyFont="1" applyFill="1" applyBorder="1" applyAlignment="1" applyProtection="1">
      <alignment vertical="center" wrapText="1"/>
    </xf>
    <xf numFmtId="0" fontId="56" fillId="2" borderId="0" xfId="0" applyFont="1" applyFill="1" applyBorder="1" applyAlignment="1" applyProtection="1">
      <alignment vertical="center"/>
    </xf>
    <xf numFmtId="0" fontId="58" fillId="2" borderId="0" xfId="0" applyFont="1" applyFill="1" applyBorder="1" applyAlignment="1" applyProtection="1">
      <alignment horizontal="left"/>
    </xf>
    <xf numFmtId="0" fontId="56" fillId="2" borderId="119" xfId="0" applyFont="1" applyFill="1" applyBorder="1" applyProtection="1"/>
    <xf numFmtId="0" fontId="90" fillId="2" borderId="0" xfId="0" applyFont="1" applyFill="1" applyBorder="1" applyAlignment="1" applyProtection="1">
      <alignment shrinkToFit="1"/>
    </xf>
    <xf numFmtId="0" fontId="90" fillId="2" borderId="0" xfId="0" applyFont="1" applyFill="1" applyBorder="1" applyProtection="1"/>
    <xf numFmtId="0" fontId="56" fillId="2" borderId="118" xfId="0" applyFont="1" applyFill="1" applyBorder="1" applyProtection="1"/>
    <xf numFmtId="0" fontId="55" fillId="2" borderId="118" xfId="0" applyFont="1" applyFill="1" applyBorder="1" applyProtection="1"/>
    <xf numFmtId="0" fontId="58" fillId="2" borderId="0" xfId="0" applyFont="1" applyFill="1" applyBorder="1" applyAlignment="1" applyProtection="1">
      <alignment horizontal="justify" vertical="center"/>
    </xf>
    <xf numFmtId="0" fontId="55" fillId="2" borderId="119" xfId="0" applyFont="1" applyFill="1" applyBorder="1" applyProtection="1"/>
    <xf numFmtId="0" fontId="67" fillId="2" borderId="0"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58"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38" fontId="58" fillId="2" borderId="0" xfId="1" applyNumberFormat="1" applyFont="1" applyFill="1" applyBorder="1" applyAlignment="1" applyProtection="1">
      <alignment horizontal="center" vertical="center"/>
    </xf>
    <xf numFmtId="0" fontId="56" fillId="2" borderId="0" xfId="0" applyFont="1" applyFill="1" applyBorder="1" applyAlignment="1" applyProtection="1"/>
    <xf numFmtId="1" fontId="58" fillId="2" borderId="0" xfId="0" applyNumberFormat="1"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53" fillId="2" borderId="0" xfId="0" applyFont="1" applyFill="1" applyBorder="1" applyProtection="1"/>
    <xf numFmtId="0" fontId="68"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6" fillId="2" borderId="120" xfId="0" applyFont="1" applyFill="1" applyBorder="1" applyProtection="1"/>
    <xf numFmtId="0" fontId="58" fillId="2" borderId="121" xfId="0" applyFont="1" applyFill="1" applyBorder="1" applyProtection="1"/>
    <xf numFmtId="38" fontId="58" fillId="2" borderId="121" xfId="1" applyFont="1" applyFill="1" applyBorder="1" applyAlignment="1" applyProtection="1">
      <alignment horizontal="center" vertical="center" wrapText="1"/>
    </xf>
    <xf numFmtId="0" fontId="67" fillId="2" borderId="121" xfId="0" applyFont="1" applyFill="1" applyBorder="1" applyAlignment="1" applyProtection="1">
      <alignment horizontal="center" vertical="center"/>
    </xf>
    <xf numFmtId="0" fontId="58" fillId="2" borderId="121" xfId="0" applyFont="1" applyFill="1" applyBorder="1" applyAlignment="1" applyProtection="1">
      <alignment horizontal="center" vertical="center"/>
    </xf>
    <xf numFmtId="1" fontId="58" fillId="2" borderId="121" xfId="0" applyNumberFormat="1" applyFont="1" applyFill="1" applyBorder="1" applyAlignment="1" applyProtection="1">
      <alignment horizontal="center" vertical="center"/>
    </xf>
    <xf numFmtId="0" fontId="56" fillId="2" borderId="122" xfId="0" applyFont="1" applyFill="1" applyBorder="1" applyProtection="1"/>
    <xf numFmtId="0" fontId="56" fillId="2" borderId="0" xfId="0" applyFont="1" applyFill="1" applyAlignment="1" applyProtection="1">
      <alignment horizontal="center" vertical="center"/>
    </xf>
    <xf numFmtId="0" fontId="63" fillId="2" borderId="0" xfId="0" applyFont="1" applyFill="1" applyBorder="1" applyAlignment="1" applyProtection="1"/>
    <xf numFmtId="0" fontId="63" fillId="2" borderId="21" xfId="0" applyFont="1" applyFill="1" applyBorder="1" applyAlignment="1" applyProtection="1"/>
    <xf numFmtId="3" fontId="55" fillId="2" borderId="78" xfId="0" applyNumberFormat="1" applyFont="1" applyFill="1" applyBorder="1" applyAlignment="1" applyProtection="1">
      <alignment vertical="center"/>
    </xf>
    <xf numFmtId="3" fontId="55" fillId="2" borderId="21" xfId="0" applyNumberFormat="1" applyFont="1" applyFill="1" applyBorder="1" applyAlignment="1" applyProtection="1">
      <alignment vertical="center"/>
    </xf>
    <xf numFmtId="1" fontId="56" fillId="2" borderId="0" xfId="0" applyNumberFormat="1" applyFont="1" applyFill="1" applyBorder="1" applyAlignment="1" applyProtection="1">
      <alignment horizontal="center" vertical="center"/>
    </xf>
    <xf numFmtId="0" fontId="65" fillId="2" borderId="0" xfId="0" applyFont="1" applyFill="1" applyProtection="1"/>
    <xf numFmtId="0" fontId="121" fillId="2" borderId="0" xfId="0" applyFont="1" applyFill="1" applyProtection="1"/>
    <xf numFmtId="0" fontId="121" fillId="2" borderId="0" xfId="0" applyFont="1" applyFill="1" applyBorder="1" applyProtection="1"/>
    <xf numFmtId="0" fontId="96" fillId="2" borderId="0" xfId="0" applyFont="1" applyFill="1" applyAlignment="1" applyProtection="1">
      <alignment horizontal="left" vertical="center" wrapText="1"/>
    </xf>
    <xf numFmtId="0" fontId="97" fillId="2" borderId="0" xfId="0" applyFont="1" applyFill="1" applyAlignment="1" applyProtection="1">
      <alignment vertical="center"/>
    </xf>
    <xf numFmtId="0" fontId="55" fillId="2" borderId="0" xfId="0" applyFont="1" applyFill="1" applyBorder="1" applyAlignment="1" applyProtection="1">
      <alignment wrapText="1"/>
    </xf>
    <xf numFmtId="0" fontId="94" fillId="2" borderId="0" xfId="0" applyFont="1" applyFill="1" applyBorder="1" applyAlignment="1" applyProtection="1">
      <alignment vertical="center"/>
    </xf>
    <xf numFmtId="0" fontId="55" fillId="2" borderId="15" xfId="0" applyFont="1" applyFill="1" applyBorder="1" applyAlignment="1" applyProtection="1">
      <alignment vertical="center"/>
    </xf>
    <xf numFmtId="184" fontId="94" fillId="2" borderId="0" xfId="0" applyNumberFormat="1" applyFont="1" applyFill="1" applyBorder="1" applyAlignment="1" applyProtection="1">
      <alignment vertical="center"/>
    </xf>
    <xf numFmtId="0" fontId="50" fillId="2" borderId="21" xfId="0" applyFont="1" applyFill="1" applyBorder="1" applyAlignment="1" applyProtection="1">
      <alignment vertical="center"/>
    </xf>
    <xf numFmtId="0" fontId="55" fillId="2" borderId="140" xfId="0" applyFont="1" applyFill="1" applyBorder="1" applyAlignment="1" applyProtection="1">
      <alignment vertical="center"/>
    </xf>
    <xf numFmtId="0" fontId="50" fillId="2" borderId="30" xfId="0" applyFont="1" applyFill="1" applyBorder="1" applyAlignment="1" applyProtection="1">
      <alignment vertical="center"/>
    </xf>
    <xf numFmtId="0" fontId="55" fillId="2" borderId="177" xfId="0" applyFont="1" applyFill="1" applyBorder="1" applyAlignment="1" applyProtection="1">
      <alignment vertical="center"/>
    </xf>
    <xf numFmtId="184" fontId="58" fillId="2" borderId="0" xfId="0" applyNumberFormat="1" applyFont="1" applyFill="1" applyBorder="1" applyAlignment="1" applyProtection="1">
      <alignment vertical="center"/>
    </xf>
    <xf numFmtId="0" fontId="124" fillId="2" borderId="0" xfId="0" applyFont="1" applyFill="1" applyBorder="1" applyAlignment="1" applyProtection="1">
      <alignment vertical="center"/>
    </xf>
    <xf numFmtId="0" fontId="67" fillId="0" borderId="0" xfId="0" applyFont="1" applyFill="1" applyAlignment="1" applyProtection="1">
      <alignment vertical="center"/>
    </xf>
    <xf numFmtId="0" fontId="58" fillId="4" borderId="174" xfId="0" applyFont="1" applyFill="1" applyBorder="1" applyAlignment="1" applyProtection="1">
      <alignment vertical="center"/>
    </xf>
    <xf numFmtId="0" fontId="55" fillId="2" borderId="0" xfId="0" applyFont="1" applyFill="1" applyAlignment="1" applyProtection="1">
      <alignment horizontal="right" vertical="center"/>
    </xf>
    <xf numFmtId="0" fontId="60" fillId="2" borderId="0" xfId="0" applyFont="1" applyFill="1" applyAlignment="1" applyProtection="1">
      <alignment vertical="center"/>
    </xf>
    <xf numFmtId="38" fontId="55" fillId="2" borderId="0" xfId="1" applyFont="1" applyFill="1" applyAlignment="1" applyProtection="1">
      <alignment vertical="center"/>
    </xf>
    <xf numFmtId="0" fontId="99" fillId="2" borderId="0" xfId="0" applyFont="1" applyFill="1" applyAlignment="1" applyProtection="1">
      <alignment vertical="center"/>
    </xf>
    <xf numFmtId="0" fontId="100" fillId="2" borderId="0" xfId="0" applyFont="1" applyFill="1" applyAlignment="1" applyProtection="1">
      <alignment vertical="center"/>
    </xf>
    <xf numFmtId="0" fontId="69" fillId="2" borderId="0" xfId="0" applyFont="1" applyFill="1" applyBorder="1" applyAlignment="1" applyProtection="1">
      <alignment vertical="top" wrapText="1"/>
    </xf>
    <xf numFmtId="0" fontId="52" fillId="3" borderId="0" xfId="0" applyFont="1" applyFill="1" applyBorder="1" applyAlignment="1" applyProtection="1">
      <alignment vertical="top" wrapText="1"/>
    </xf>
    <xf numFmtId="0" fontId="101" fillId="2" borderId="0" xfId="0" applyFont="1" applyFill="1" applyBorder="1" applyAlignment="1" applyProtection="1">
      <alignment vertical="top" wrapText="1"/>
    </xf>
    <xf numFmtId="0" fontId="52" fillId="2" borderId="0" xfId="0" applyFont="1" applyFill="1" applyAlignment="1" applyProtection="1">
      <alignment vertical="top" wrapText="1"/>
    </xf>
    <xf numFmtId="0" fontId="50" fillId="2" borderId="0" xfId="0" applyFont="1" applyFill="1" applyAlignment="1" applyProtection="1">
      <alignment vertical="top" wrapText="1"/>
    </xf>
    <xf numFmtId="0" fontId="50" fillId="2" borderId="0" xfId="0" applyFont="1" applyFill="1" applyAlignment="1" applyProtection="1">
      <alignment vertical="center"/>
    </xf>
    <xf numFmtId="0" fontId="55" fillId="2" borderId="202" xfId="0" applyFont="1" applyFill="1" applyBorder="1" applyAlignment="1" applyProtection="1">
      <alignment horizontal="right" vertical="center"/>
    </xf>
    <xf numFmtId="0" fontId="55" fillId="2" borderId="203" xfId="0" applyFont="1" applyFill="1" applyBorder="1" applyAlignment="1" applyProtection="1">
      <alignment horizontal="right" vertical="center"/>
    </xf>
    <xf numFmtId="176" fontId="55" fillId="2" borderId="0" xfId="4" applyNumberFormat="1" applyFont="1" applyFill="1" applyBorder="1" applyAlignment="1" applyProtection="1">
      <alignment horizontal="left" vertical="center"/>
    </xf>
    <xf numFmtId="0" fontId="102" fillId="2" borderId="0" xfId="0" applyFont="1" applyFill="1" applyAlignment="1" applyProtection="1">
      <alignment vertical="center"/>
    </xf>
    <xf numFmtId="0" fontId="55" fillId="2" borderId="351" xfId="0" applyFont="1" applyFill="1" applyBorder="1" applyAlignment="1" applyProtection="1">
      <alignment horizontal="right" vertical="center"/>
    </xf>
    <xf numFmtId="0" fontId="52" fillId="2" borderId="0" xfId="0" applyFont="1" applyFill="1" applyAlignment="1" applyProtection="1">
      <alignment vertical="center"/>
    </xf>
    <xf numFmtId="184" fontId="102" fillId="2" borderId="0" xfId="0" applyNumberFormat="1" applyFont="1" applyFill="1" applyAlignment="1" applyProtection="1">
      <alignment vertical="center"/>
    </xf>
    <xf numFmtId="0" fontId="55" fillId="2" borderId="0" xfId="0" applyFont="1" applyFill="1" applyBorder="1" applyAlignment="1" applyProtection="1">
      <alignment horizontal="left" vertical="center"/>
    </xf>
    <xf numFmtId="0" fontId="60" fillId="2" borderId="0" xfId="0" applyFont="1" applyFill="1" applyBorder="1" applyAlignment="1" applyProtection="1">
      <alignment vertical="center"/>
    </xf>
    <xf numFmtId="38" fontId="52" fillId="2" borderId="0" xfId="0" applyNumberFormat="1" applyFont="1" applyFill="1" applyBorder="1" applyAlignment="1" applyProtection="1">
      <alignment vertical="center"/>
    </xf>
    <xf numFmtId="38" fontId="52" fillId="2" borderId="0" xfId="6" applyNumberFormat="1" applyFont="1" applyFill="1" applyBorder="1" applyAlignment="1" applyProtection="1">
      <alignment vertical="center"/>
    </xf>
    <xf numFmtId="176" fontId="52" fillId="2" borderId="0" xfId="4" applyNumberFormat="1" applyFont="1" applyFill="1" applyBorder="1" applyAlignment="1" applyProtection="1">
      <alignment vertical="center"/>
    </xf>
    <xf numFmtId="0" fontId="49" fillId="2" borderId="1" xfId="0" applyFont="1" applyFill="1" applyBorder="1" applyAlignment="1" applyProtection="1">
      <alignment vertical="center"/>
    </xf>
    <xf numFmtId="0" fontId="55" fillId="2" borderId="2" xfId="0" applyFont="1" applyFill="1" applyBorder="1" applyAlignment="1" applyProtection="1">
      <alignment vertical="center"/>
    </xf>
    <xf numFmtId="38" fontId="55" fillId="2" borderId="2" xfId="0" applyNumberFormat="1" applyFont="1" applyFill="1" applyBorder="1" applyAlignment="1" applyProtection="1">
      <alignment vertical="center"/>
    </xf>
    <xf numFmtId="0" fontId="55" fillId="2" borderId="3" xfId="0" applyFont="1" applyFill="1" applyBorder="1" applyAlignment="1" applyProtection="1">
      <alignment vertical="center"/>
    </xf>
    <xf numFmtId="38" fontId="105" fillId="2" borderId="0" xfId="1" applyFont="1" applyFill="1" applyBorder="1" applyAlignment="1" applyProtection="1">
      <alignment vertical="center"/>
    </xf>
    <xf numFmtId="38" fontId="97" fillId="2" borderId="0" xfId="0" applyNumberFormat="1" applyFont="1" applyFill="1" applyAlignment="1" applyProtection="1">
      <alignment vertical="center"/>
    </xf>
    <xf numFmtId="0" fontId="50" fillId="2" borderId="0" xfId="0" applyFont="1" applyFill="1" applyBorder="1" applyAlignment="1" applyProtection="1">
      <alignment horizontal="center" vertical="center"/>
    </xf>
    <xf numFmtId="178" fontId="67" fillId="2" borderId="0" xfId="6" applyNumberFormat="1" applyFont="1" applyFill="1" applyBorder="1" applyAlignment="1" applyProtection="1">
      <alignment horizontal="right" vertical="center"/>
    </xf>
    <xf numFmtId="40" fontId="67" fillId="2" borderId="0" xfId="6" applyNumberFormat="1" applyFont="1" applyFill="1" applyBorder="1" applyAlignment="1" applyProtection="1">
      <alignment horizontal="right" vertical="center"/>
    </xf>
    <xf numFmtId="38" fontId="67" fillId="2" borderId="0" xfId="6" applyFont="1" applyFill="1" applyBorder="1" applyAlignment="1" applyProtection="1">
      <alignment horizontal="center" vertical="center"/>
    </xf>
    <xf numFmtId="0" fontId="96" fillId="2" borderId="0" xfId="0" applyFont="1" applyFill="1" applyAlignment="1" applyProtection="1">
      <alignment vertical="center"/>
    </xf>
    <xf numFmtId="10" fontId="55" fillId="2" borderId="0" xfId="14" applyNumberFormat="1" applyFont="1" applyFill="1" applyBorder="1" applyAlignment="1" applyProtection="1">
      <alignment vertical="center"/>
    </xf>
    <xf numFmtId="38" fontId="106" fillId="2" borderId="0" xfId="1" applyFont="1" applyFill="1" applyBorder="1" applyAlignment="1" applyProtection="1">
      <alignment vertical="center"/>
    </xf>
    <xf numFmtId="38" fontId="55" fillId="2" borderId="0" xfId="6" applyFont="1" applyFill="1" applyBorder="1" applyAlignment="1" applyProtection="1">
      <alignment vertical="center"/>
    </xf>
    <xf numFmtId="0" fontId="177" fillId="2" borderId="0" xfId="0" applyFont="1" applyFill="1" applyAlignment="1" applyProtection="1">
      <alignment vertical="center"/>
    </xf>
    <xf numFmtId="0" fontId="103" fillId="2" borderId="0" xfId="0" applyFont="1" applyFill="1" applyAlignment="1" applyProtection="1">
      <alignment vertical="center"/>
    </xf>
    <xf numFmtId="0" fontId="67" fillId="2" borderId="0" xfId="0" applyFont="1" applyFill="1" applyProtection="1"/>
    <xf numFmtId="183" fontId="56" fillId="2" borderId="140" xfId="1" applyNumberFormat="1" applyFont="1" applyFill="1" applyBorder="1" applyAlignment="1" applyProtection="1">
      <alignment horizontal="right" vertical="center"/>
    </xf>
    <xf numFmtId="183" fontId="56" fillId="2" borderId="140" xfId="1" applyNumberFormat="1" applyFont="1" applyFill="1" applyBorder="1" applyAlignment="1" applyProtection="1">
      <alignment horizontal="left" vertical="center"/>
    </xf>
    <xf numFmtId="183" fontId="55" fillId="2" borderId="175" xfId="0" applyNumberFormat="1" applyFont="1" applyFill="1" applyBorder="1" applyAlignment="1" applyProtection="1">
      <alignment vertical="center"/>
    </xf>
    <xf numFmtId="183" fontId="55" fillId="2" borderId="177" xfId="0" applyNumberFormat="1" applyFont="1" applyFill="1" applyBorder="1" applyProtection="1"/>
    <xf numFmtId="6" fontId="88" fillId="2" borderId="0" xfId="15" applyFont="1" applyFill="1" applyAlignment="1" applyProtection="1">
      <alignment vertical="top"/>
    </xf>
    <xf numFmtId="0" fontId="116" fillId="2" borderId="0" xfId="0" applyFont="1" applyFill="1" applyProtection="1"/>
    <xf numFmtId="38" fontId="58" fillId="2" borderId="0" xfId="0" applyNumberFormat="1" applyFont="1" applyFill="1" applyBorder="1" applyAlignment="1" applyProtection="1">
      <alignment horizontal="center" vertical="center"/>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27" xfId="0" applyFont="1" applyFill="1" applyBorder="1" applyAlignment="1" applyProtection="1">
      <alignment vertical="center"/>
    </xf>
    <xf numFmtId="0" fontId="198" fillId="2" borderId="0" xfId="0" applyFont="1" applyFill="1" applyAlignment="1" applyProtection="1">
      <alignment vertical="center"/>
    </xf>
    <xf numFmtId="0" fontId="55" fillId="2" borderId="164" xfId="0" applyFont="1" applyFill="1" applyBorder="1" applyAlignment="1" applyProtection="1">
      <alignment vertical="center"/>
    </xf>
    <xf numFmtId="0" fontId="55" fillId="2" borderId="32" xfId="0" applyFont="1" applyFill="1" applyBorder="1" applyAlignment="1" applyProtection="1">
      <alignment vertical="center"/>
    </xf>
    <xf numFmtId="0" fontId="55" fillId="2" borderId="31" xfId="0" applyFont="1" applyFill="1" applyBorder="1" applyAlignment="1" applyProtection="1">
      <alignment vertical="center"/>
    </xf>
    <xf numFmtId="0" fontId="56" fillId="2" borderId="0" xfId="0" applyFont="1" applyFill="1" applyAlignment="1" applyProtection="1">
      <alignment vertical="center"/>
    </xf>
    <xf numFmtId="0" fontId="107" fillId="2" borderId="0" xfId="0" applyFont="1" applyFill="1" applyBorder="1" applyAlignment="1" applyProtection="1">
      <alignment horizontal="center" vertical="center"/>
    </xf>
    <xf numFmtId="38" fontId="53" fillId="2" borderId="0" xfId="6" applyFont="1" applyFill="1" applyBorder="1" applyAlignment="1" applyProtection="1">
      <alignment horizontal="center" vertical="center"/>
    </xf>
    <xf numFmtId="38" fontId="53" fillId="2" borderId="0" xfId="0" applyNumberFormat="1" applyFont="1" applyFill="1" applyBorder="1" applyAlignment="1" applyProtection="1">
      <alignment horizontal="center" vertical="center"/>
    </xf>
    <xf numFmtId="0" fontId="108" fillId="2" borderId="0" xfId="0" applyFont="1" applyFill="1" applyAlignment="1" applyProtection="1">
      <alignment vertical="center"/>
    </xf>
    <xf numFmtId="0" fontId="67" fillId="2" borderId="0" xfId="0" applyFont="1" applyFill="1" applyAlignment="1" applyProtection="1">
      <alignment vertical="center"/>
    </xf>
    <xf numFmtId="0" fontId="55" fillId="2" borderId="136" xfId="0" applyFont="1" applyFill="1" applyBorder="1" applyAlignment="1" applyProtection="1">
      <alignment vertical="center"/>
    </xf>
    <xf numFmtId="0" fontId="108" fillId="2" borderId="136" xfId="0" applyFont="1" applyFill="1" applyBorder="1" applyAlignment="1" applyProtection="1">
      <alignment vertical="center"/>
    </xf>
    <xf numFmtId="0" fontId="58" fillId="2" borderId="0" xfId="0" applyFont="1" applyFill="1" applyAlignment="1" applyProtection="1">
      <alignment vertical="center"/>
    </xf>
    <xf numFmtId="0" fontId="110" fillId="2" borderId="0" xfId="0" applyFont="1" applyFill="1" applyAlignment="1" applyProtection="1">
      <alignment vertical="center" wrapText="1"/>
    </xf>
    <xf numFmtId="38" fontId="55" fillId="2" borderId="13" xfId="6" applyFont="1" applyFill="1" applyBorder="1" applyAlignment="1" applyProtection="1">
      <alignment vertical="center"/>
    </xf>
    <xf numFmtId="0" fontId="55" fillId="2" borderId="14" xfId="0" applyFont="1" applyFill="1" applyBorder="1" applyAlignment="1" applyProtection="1">
      <alignment vertical="center"/>
    </xf>
    <xf numFmtId="183" fontId="55" fillId="2" borderId="0" xfId="0" applyNumberFormat="1" applyFont="1" applyFill="1" applyAlignment="1" applyProtection="1">
      <alignment vertical="center"/>
    </xf>
    <xf numFmtId="49" fontId="55" fillId="2" borderId="0" xfId="0" applyNumberFormat="1" applyFont="1" applyFill="1" applyBorder="1" applyAlignment="1" applyProtection="1">
      <alignment vertical="center"/>
    </xf>
    <xf numFmtId="49" fontId="55" fillId="2" borderId="0" xfId="0" applyNumberFormat="1" applyFont="1" applyFill="1" applyAlignment="1" applyProtection="1">
      <alignment vertical="center"/>
    </xf>
    <xf numFmtId="0" fontId="55" fillId="2" borderId="136" xfId="0" applyFont="1" applyFill="1" applyBorder="1" applyAlignment="1" applyProtection="1">
      <alignment horizontal="center" vertical="center" wrapText="1"/>
    </xf>
    <xf numFmtId="0" fontId="69" fillId="2" borderId="136" xfId="0" applyFont="1" applyFill="1" applyBorder="1" applyAlignment="1" applyProtection="1">
      <alignment vertical="center"/>
    </xf>
    <xf numFmtId="0" fontId="55" fillId="2" borderId="13" xfId="0" applyFont="1" applyFill="1" applyBorder="1" applyAlignment="1" applyProtection="1">
      <alignment vertical="center"/>
    </xf>
    <xf numFmtId="0" fontId="98" fillId="2" borderId="0" xfId="0" applyFont="1" applyFill="1" applyBorder="1" applyAlignment="1" applyProtection="1">
      <alignment horizontal="left" vertical="center" wrapText="1"/>
    </xf>
    <xf numFmtId="0" fontId="55" fillId="2" borderId="0" xfId="0" applyNumberFormat="1" applyFont="1" applyFill="1" applyBorder="1" applyAlignment="1" applyProtection="1">
      <alignment vertical="center"/>
    </xf>
    <xf numFmtId="0" fontId="97" fillId="2" borderId="136" xfId="0" applyFont="1" applyFill="1" applyBorder="1" applyAlignment="1" applyProtection="1">
      <alignment vertical="center"/>
    </xf>
    <xf numFmtId="183" fontId="97" fillId="2" borderId="0" xfId="0" applyNumberFormat="1" applyFont="1" applyFill="1" applyAlignment="1" applyProtection="1">
      <alignment vertical="center"/>
    </xf>
    <xf numFmtId="0" fontId="55" fillId="0" borderId="0" xfId="0" applyFont="1" applyFill="1" applyBorder="1" applyAlignment="1" applyProtection="1">
      <alignment vertical="center"/>
    </xf>
    <xf numFmtId="0" fontId="62" fillId="2" borderId="0" xfId="0" applyFont="1" applyFill="1" applyProtection="1"/>
    <xf numFmtId="0" fontId="88" fillId="2" borderId="0" xfId="0" applyFont="1" applyFill="1" applyBorder="1" applyAlignment="1" applyProtection="1">
      <alignment vertical="top"/>
    </xf>
    <xf numFmtId="0" fontId="88" fillId="2" borderId="0" xfId="0" applyFont="1" applyFill="1" applyBorder="1" applyProtection="1"/>
    <xf numFmtId="0" fontId="69" fillId="2" borderId="12" xfId="0" applyFont="1" applyFill="1" applyBorder="1" applyAlignment="1" applyProtection="1">
      <alignment vertical="center"/>
    </xf>
    <xf numFmtId="0" fontId="69" fillId="2" borderId="0" xfId="0" applyFont="1" applyFill="1" applyBorder="1" applyAlignment="1" applyProtection="1">
      <alignment vertical="center"/>
    </xf>
    <xf numFmtId="0" fontId="122" fillId="2" borderId="0" xfId="0" applyFont="1" applyFill="1" applyAlignment="1" applyProtection="1">
      <alignment vertical="center"/>
    </xf>
    <xf numFmtId="183" fontId="69" fillId="2" borderId="12" xfId="6" applyNumberFormat="1" applyFont="1" applyFill="1" applyBorder="1" applyAlignment="1" applyProtection="1">
      <alignment vertical="center"/>
    </xf>
    <xf numFmtId="183" fontId="69" fillId="2" borderId="0" xfId="6" applyNumberFormat="1" applyFont="1" applyFill="1" applyBorder="1" applyAlignment="1" applyProtection="1">
      <alignment vertical="center"/>
    </xf>
    <xf numFmtId="0" fontId="69" fillId="2" borderId="15" xfId="0" applyFont="1" applyFill="1" applyBorder="1" applyAlignment="1" applyProtection="1">
      <alignment vertical="center"/>
    </xf>
    <xf numFmtId="0" fontId="69" fillId="2" borderId="0" xfId="0" applyFont="1" applyFill="1" applyBorder="1" applyAlignment="1" applyProtection="1">
      <alignment wrapText="1"/>
    </xf>
    <xf numFmtId="0" fontId="55" fillId="2" borderId="37" xfId="0" applyFont="1" applyFill="1" applyBorder="1" applyAlignment="1" applyProtection="1">
      <alignment vertical="center"/>
    </xf>
    <xf numFmtId="183" fontId="69" fillId="2" borderId="29" xfId="6" applyNumberFormat="1" applyFont="1" applyFill="1" applyBorder="1" applyAlignment="1" applyProtection="1">
      <alignment vertical="center"/>
    </xf>
    <xf numFmtId="0" fontId="69" fillId="2" borderId="30" xfId="0" applyFont="1" applyFill="1" applyBorder="1" applyAlignment="1" applyProtection="1">
      <alignment vertical="center"/>
    </xf>
    <xf numFmtId="184" fontId="69" fillId="2" borderId="30" xfId="0" applyNumberFormat="1" applyFont="1" applyFill="1" applyBorder="1" applyAlignment="1" applyProtection="1">
      <alignment vertical="center"/>
    </xf>
    <xf numFmtId="183" fontId="69" fillId="2" borderId="30" xfId="6" applyNumberFormat="1" applyFont="1" applyFill="1" applyBorder="1" applyAlignment="1" applyProtection="1">
      <alignment vertical="center"/>
    </xf>
    <xf numFmtId="0" fontId="69" fillId="2" borderId="31" xfId="0" applyFont="1" applyFill="1" applyBorder="1" applyAlignment="1" applyProtection="1">
      <alignment vertical="center"/>
    </xf>
    <xf numFmtId="183" fontId="58" fillId="2" borderId="0" xfId="6" applyNumberFormat="1" applyFont="1" applyFill="1" applyBorder="1" applyAlignment="1" applyProtection="1">
      <alignment vertical="center"/>
    </xf>
    <xf numFmtId="0" fontId="166" fillId="2" borderId="0" xfId="0" applyFont="1" applyFill="1" applyAlignment="1" applyProtection="1">
      <alignment vertical="center"/>
    </xf>
    <xf numFmtId="0" fontId="52" fillId="2" borderId="0" xfId="0" applyFont="1" applyFill="1" applyBorder="1" applyAlignment="1" applyProtection="1">
      <alignment horizontal="left" vertical="top" wrapText="1"/>
    </xf>
    <xf numFmtId="0" fontId="55" fillId="2" borderId="9" xfId="0" applyFont="1" applyFill="1" applyBorder="1" applyAlignment="1" applyProtection="1">
      <alignment horizontal="right" vertical="center"/>
    </xf>
    <xf numFmtId="0" fontId="55" fillId="2" borderId="84" xfId="0" applyFont="1" applyFill="1" applyBorder="1" applyAlignment="1" applyProtection="1">
      <alignment horizontal="right" vertical="center"/>
    </xf>
    <xf numFmtId="0" fontId="55" fillId="2" borderId="24" xfId="0" applyFont="1" applyFill="1" applyBorder="1" applyAlignment="1" applyProtection="1">
      <alignment horizontal="right" vertical="center"/>
    </xf>
    <xf numFmtId="176" fontId="55" fillId="2" borderId="0" xfId="4" applyNumberFormat="1" applyFont="1" applyFill="1" applyBorder="1" applyAlignment="1" applyProtection="1">
      <alignment vertical="center"/>
    </xf>
    <xf numFmtId="0" fontId="103" fillId="2" borderId="0" xfId="0" applyFont="1" applyFill="1" applyAlignment="1" applyProtection="1">
      <alignment horizontal="left" vertical="center"/>
    </xf>
    <xf numFmtId="38" fontId="55" fillId="2" borderId="0" xfId="0" applyNumberFormat="1" applyFont="1" applyFill="1" applyAlignment="1" applyProtection="1">
      <alignment vertical="center"/>
    </xf>
    <xf numFmtId="0" fontId="55" fillId="2" borderId="16" xfId="0" applyFont="1" applyFill="1" applyBorder="1" applyAlignment="1" applyProtection="1">
      <alignment horizontal="right" vertical="center"/>
    </xf>
    <xf numFmtId="0" fontId="55" fillId="2" borderId="204" xfId="0" applyFont="1" applyFill="1" applyBorder="1" applyAlignment="1" applyProtection="1">
      <alignment horizontal="right" vertical="center"/>
    </xf>
    <xf numFmtId="0" fontId="55" fillId="2" borderId="4" xfId="0" applyFont="1" applyFill="1" applyBorder="1" applyAlignment="1" applyProtection="1">
      <alignment horizontal="right" vertical="center"/>
    </xf>
    <xf numFmtId="0" fontId="55" fillId="2" borderId="12" xfId="0" applyFont="1" applyFill="1" applyBorder="1" applyAlignment="1" applyProtection="1">
      <alignment horizontal="right" vertical="center"/>
    </xf>
    <xf numFmtId="0" fontId="55" fillId="2" borderId="60" xfId="0" applyFont="1" applyFill="1" applyBorder="1" applyAlignment="1" applyProtection="1">
      <alignment horizontal="right" vertical="center"/>
    </xf>
    <xf numFmtId="0" fontId="49" fillId="0" borderId="0" xfId="0" applyFont="1" applyProtection="1"/>
    <xf numFmtId="0" fontId="55" fillId="2" borderId="1" xfId="0" applyFont="1" applyFill="1" applyBorder="1" applyAlignment="1" applyProtection="1">
      <alignment vertical="center"/>
    </xf>
    <xf numFmtId="183" fontId="67" fillId="2" borderId="0" xfId="6" applyNumberFormat="1" applyFont="1" applyFill="1" applyBorder="1" applyAlignment="1" applyProtection="1">
      <alignment horizontal="right" vertical="center"/>
    </xf>
    <xf numFmtId="38" fontId="67" fillId="2" borderId="10" xfId="6" applyFont="1" applyFill="1" applyBorder="1" applyAlignment="1" applyProtection="1">
      <alignment horizontal="center" vertical="center"/>
    </xf>
    <xf numFmtId="0" fontId="52" fillId="0" borderId="167" xfId="0" applyFont="1" applyBorder="1" applyProtection="1"/>
    <xf numFmtId="0" fontId="52" fillId="0" borderId="84" xfId="0" applyFont="1" applyBorder="1" applyProtection="1"/>
    <xf numFmtId="0" fontId="52" fillId="0" borderId="92" xfId="0" applyFont="1" applyBorder="1" applyProtection="1"/>
    <xf numFmtId="181" fontId="55" fillId="2" borderId="0" xfId="14" applyNumberFormat="1" applyFont="1" applyFill="1" applyBorder="1" applyAlignment="1" applyProtection="1">
      <alignment horizontal="center" vertical="center"/>
    </xf>
    <xf numFmtId="0" fontId="55" fillId="2" borderId="0" xfId="0" applyFont="1" applyFill="1" applyBorder="1" applyAlignment="1" applyProtection="1">
      <alignment horizontal="left" vertical="center" wrapText="1"/>
    </xf>
    <xf numFmtId="10" fontId="122" fillId="2" borderId="0" xfId="0" applyNumberFormat="1" applyFont="1" applyFill="1" applyBorder="1" applyAlignment="1" applyProtection="1">
      <alignment horizontal="center" vertical="center"/>
    </xf>
    <xf numFmtId="0" fontId="88" fillId="2" borderId="0" xfId="0" applyFont="1" applyFill="1" applyAlignment="1" applyProtection="1">
      <alignment vertical="center"/>
    </xf>
    <xf numFmtId="0" fontId="96" fillId="2" borderId="0" xfId="0" applyFont="1" applyFill="1" applyProtection="1"/>
    <xf numFmtId="181" fontId="58" fillId="2" borderId="0" xfId="14" applyNumberFormat="1" applyFont="1" applyFill="1" applyBorder="1" applyAlignment="1" applyProtection="1">
      <alignment horizontal="center" vertical="center"/>
    </xf>
    <xf numFmtId="9" fontId="55" fillId="2" borderId="0" xfId="14" applyFont="1" applyFill="1" applyBorder="1" applyAlignment="1" applyProtection="1">
      <alignment horizontal="center" vertical="center"/>
    </xf>
    <xf numFmtId="0" fontId="88" fillId="2" borderId="0" xfId="0" applyFont="1" applyFill="1" applyBorder="1" applyAlignment="1" applyProtection="1">
      <alignment vertical="center"/>
    </xf>
    <xf numFmtId="183" fontId="55" fillId="2" borderId="0" xfId="0" applyNumberFormat="1" applyFont="1" applyFill="1" applyBorder="1" applyAlignment="1" applyProtection="1">
      <alignment vertical="center"/>
    </xf>
    <xf numFmtId="182" fontId="55" fillId="2" borderId="0" xfId="14" applyNumberFormat="1" applyFont="1" applyFill="1" applyAlignment="1" applyProtection="1">
      <alignment horizontal="center" vertical="center"/>
    </xf>
    <xf numFmtId="0" fontId="58" fillId="4" borderId="18"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23" xfId="0"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179" fontId="122" fillId="2" borderId="0" xfId="14" applyNumberFormat="1" applyFont="1" applyFill="1" applyBorder="1" applyAlignment="1" applyProtection="1">
      <alignment horizontal="center" vertical="center"/>
    </xf>
    <xf numFmtId="0" fontId="122" fillId="2" borderId="0" xfId="0" applyFont="1" applyFill="1" applyBorder="1" applyAlignment="1" applyProtection="1">
      <alignment horizontal="center" vertical="center"/>
    </xf>
    <xf numFmtId="0" fontId="58" fillId="4" borderId="26" xfId="0" applyFont="1" applyFill="1" applyBorder="1" applyAlignment="1" applyProtection="1">
      <alignment vertical="center" shrinkToFit="1"/>
    </xf>
    <xf numFmtId="0" fontId="58" fillId="4" borderId="25" xfId="0" applyFont="1" applyFill="1" applyBorder="1" applyAlignment="1" applyProtection="1">
      <alignment vertical="center" shrinkToFit="1"/>
    </xf>
    <xf numFmtId="0" fontId="58" fillId="4" borderId="28" xfId="0" applyFont="1" applyFill="1" applyBorder="1" applyAlignment="1" applyProtection="1">
      <alignment vertical="center" shrinkToFit="1"/>
    </xf>
    <xf numFmtId="0" fontId="58" fillId="4" borderId="64" xfId="0" applyFont="1" applyFill="1" applyBorder="1" applyAlignment="1" applyProtection="1">
      <alignment vertical="center" shrinkToFit="1"/>
    </xf>
    <xf numFmtId="0" fontId="58" fillId="4" borderId="59" xfId="0" applyFont="1" applyFill="1" applyBorder="1" applyAlignment="1" applyProtection="1">
      <alignment vertical="center" shrinkToFit="1"/>
    </xf>
    <xf numFmtId="0" fontId="58" fillId="4" borderId="61" xfId="0" applyFont="1" applyFill="1" applyBorder="1" applyAlignment="1" applyProtection="1">
      <alignment vertical="center" shrinkToFit="1"/>
    </xf>
    <xf numFmtId="183" fontId="67" fillId="2" borderId="0" xfId="6" applyNumberFormat="1" applyFont="1" applyFill="1" applyBorder="1" applyAlignment="1" applyProtection="1">
      <alignment horizontal="center" vertical="center"/>
    </xf>
    <xf numFmtId="0" fontId="55" fillId="2" borderId="84" xfId="0" applyFont="1" applyFill="1" applyBorder="1" applyAlignment="1" applyProtection="1">
      <alignment vertical="center"/>
    </xf>
    <xf numFmtId="0" fontId="55" fillId="2" borderId="163" xfId="0" applyFont="1" applyFill="1" applyBorder="1" applyAlignment="1" applyProtection="1">
      <alignment vertical="center"/>
    </xf>
    <xf numFmtId="0" fontId="53" fillId="2" borderId="64" xfId="0" applyFont="1" applyFill="1" applyBorder="1" applyAlignment="1" applyProtection="1">
      <alignment vertical="center"/>
    </xf>
    <xf numFmtId="183" fontId="56" fillId="2" borderId="176" xfId="0" applyNumberFormat="1" applyFont="1" applyFill="1" applyBorder="1" applyAlignment="1" applyProtection="1">
      <alignment horizontal="center" vertical="center"/>
    </xf>
    <xf numFmtId="183" fontId="56" fillId="2" borderId="175" xfId="0" applyNumberFormat="1" applyFont="1" applyFill="1" applyBorder="1" applyAlignment="1" applyProtection="1">
      <alignment vertical="center"/>
    </xf>
    <xf numFmtId="0" fontId="62" fillId="2" borderId="0" xfId="0" applyFont="1" applyFill="1" applyAlignment="1" applyProtection="1">
      <alignment vertical="center"/>
    </xf>
    <xf numFmtId="0" fontId="65" fillId="0" borderId="0" xfId="0" applyFont="1" applyAlignment="1" applyProtection="1">
      <alignment vertical="center"/>
    </xf>
    <xf numFmtId="0" fontId="74" fillId="0" borderId="0" xfId="0" applyFont="1" applyProtection="1"/>
    <xf numFmtId="0" fontId="20" fillId="0" borderId="0" xfId="0" applyFont="1" applyAlignment="1" applyProtection="1">
      <alignment vertical="center"/>
    </xf>
    <xf numFmtId="49" fontId="148" fillId="0" borderId="0" xfId="0" applyNumberFormat="1" applyFont="1" applyAlignment="1" applyProtection="1">
      <alignment horizontal="left" vertical="center"/>
    </xf>
    <xf numFmtId="0" fontId="65" fillId="0" borderId="0" xfId="0" applyFont="1" applyAlignment="1" applyProtection="1">
      <alignment horizontal="left" vertical="center"/>
    </xf>
    <xf numFmtId="0" fontId="65" fillId="0" borderId="0" xfId="0" applyFont="1" applyAlignment="1" applyProtection="1">
      <alignment horizontal="center" vertical="center"/>
    </xf>
    <xf numFmtId="49" fontId="65" fillId="0" borderId="0" xfId="0" applyNumberFormat="1" applyFont="1" applyAlignment="1" applyProtection="1">
      <alignment horizontal="left" vertical="center"/>
    </xf>
    <xf numFmtId="49" fontId="65" fillId="0" borderId="0" xfId="0" applyNumberFormat="1" applyFont="1" applyAlignment="1" applyProtection="1">
      <alignment horizontal="center" vertical="center"/>
    </xf>
    <xf numFmtId="0" fontId="21" fillId="0" borderId="0" xfId="0" applyFont="1" applyAlignment="1" applyProtection="1">
      <alignment vertical="center"/>
    </xf>
    <xf numFmtId="0" fontId="20" fillId="0" borderId="296" xfId="0" applyFont="1" applyBorder="1" applyAlignment="1" applyProtection="1">
      <alignment vertical="center"/>
    </xf>
    <xf numFmtId="0" fontId="20" fillId="0" borderId="136" xfId="0" applyFont="1" applyBorder="1" applyAlignment="1" applyProtection="1">
      <alignment vertical="center"/>
    </xf>
    <xf numFmtId="0" fontId="20" fillId="0" borderId="295" xfId="0" applyFont="1" applyBorder="1" applyAlignment="1" applyProtection="1">
      <alignment vertical="center"/>
    </xf>
    <xf numFmtId="0" fontId="20" fillId="0" borderId="238" xfId="0" applyFont="1" applyBorder="1" applyAlignment="1" applyProtection="1">
      <alignment vertical="center"/>
    </xf>
    <xf numFmtId="0" fontId="20" fillId="0" borderId="0" xfId="0" applyFont="1" applyBorder="1" applyAlignment="1" applyProtection="1">
      <alignment vertical="center"/>
    </xf>
    <xf numFmtId="0" fontId="20" fillId="0" borderId="237" xfId="0" applyFont="1" applyBorder="1" applyAlignment="1" applyProtection="1">
      <alignment vertical="center"/>
    </xf>
    <xf numFmtId="0" fontId="65" fillId="0" borderId="278" xfId="0" applyFont="1" applyBorder="1" applyAlignment="1" applyProtection="1">
      <alignment vertical="center"/>
    </xf>
    <xf numFmtId="0" fontId="65" fillId="0" borderId="277" xfId="0" applyFont="1" applyBorder="1" applyAlignment="1" applyProtection="1">
      <alignment vertical="center"/>
    </xf>
    <xf numFmtId="0" fontId="93" fillId="0" borderId="276" xfId="0" applyFont="1" applyBorder="1" applyAlignment="1" applyProtection="1">
      <alignment horizontal="center" vertical="center" wrapText="1"/>
    </xf>
    <xf numFmtId="0" fontId="93" fillId="0" borderId="271" xfId="0" applyFont="1" applyBorder="1" applyAlignment="1" applyProtection="1">
      <alignment horizontal="center" vertical="center" wrapText="1"/>
    </xf>
    <xf numFmtId="0" fontId="93" fillId="0" borderId="275" xfId="0" applyFont="1" applyBorder="1" applyAlignment="1" applyProtection="1">
      <alignment horizontal="center" vertical="center" wrapText="1"/>
    </xf>
    <xf numFmtId="0" fontId="20" fillId="0" borderId="236" xfId="0" applyFont="1" applyBorder="1" applyAlignment="1" applyProtection="1">
      <alignment vertical="center"/>
    </xf>
    <xf numFmtId="0" fontId="20" fillId="0" borderId="235" xfId="0" applyFont="1" applyBorder="1" applyAlignment="1" applyProtection="1">
      <alignment vertical="center"/>
    </xf>
    <xf numFmtId="0" fontId="20" fillId="0" borderId="234" xfId="0" applyFont="1" applyBorder="1" applyAlignment="1" applyProtection="1">
      <alignment vertical="center"/>
    </xf>
    <xf numFmtId="49" fontId="65" fillId="0" borderId="0" xfId="0" applyNumberFormat="1" applyFont="1" applyAlignment="1" applyProtection="1">
      <alignment vertical="center"/>
    </xf>
    <xf numFmtId="0" fontId="12" fillId="0" borderId="0" xfId="0" applyFont="1" applyAlignment="1" applyProtection="1">
      <alignment vertical="center"/>
    </xf>
    <xf numFmtId="0" fontId="145" fillId="0" borderId="0" xfId="0" applyFont="1" applyAlignment="1" applyProtection="1">
      <alignment vertical="center"/>
    </xf>
    <xf numFmtId="58" fontId="145" fillId="0" borderId="0" xfId="0" applyNumberFormat="1" applyFont="1" applyAlignment="1" applyProtection="1">
      <alignment vertical="center"/>
    </xf>
    <xf numFmtId="0" fontId="93" fillId="0" borderId="0" xfId="0" applyFont="1" applyAlignment="1" applyProtection="1">
      <alignment vertical="center"/>
    </xf>
    <xf numFmtId="58" fontId="145" fillId="0" borderId="0" xfId="0" applyNumberFormat="1" applyFont="1" applyAlignment="1" applyProtection="1">
      <alignment horizontal="left" vertical="center"/>
    </xf>
    <xf numFmtId="0" fontId="16" fillId="0" borderId="0" xfId="0" applyFont="1" applyAlignment="1" applyProtection="1">
      <alignment vertical="center"/>
    </xf>
    <xf numFmtId="49" fontId="93" fillId="0" borderId="0" xfId="0" applyNumberFormat="1" applyFont="1" applyAlignment="1" applyProtection="1">
      <alignment horizontal="left" vertical="center"/>
    </xf>
    <xf numFmtId="0" fontId="93" fillId="0" borderId="0" xfId="0" applyFont="1" applyAlignment="1" applyProtection="1">
      <alignment horizontal="left" vertical="center"/>
    </xf>
    <xf numFmtId="49" fontId="93" fillId="0" borderId="0" xfId="0" applyNumberFormat="1" applyFont="1" applyAlignment="1" applyProtection="1">
      <alignment horizontal="center" vertical="center"/>
    </xf>
    <xf numFmtId="0" fontId="93" fillId="0" borderId="0" xfId="0" applyFont="1" applyAlignment="1" applyProtection="1">
      <alignment horizontal="left" vertical="top"/>
    </xf>
    <xf numFmtId="0" fontId="93" fillId="0" borderId="0" xfId="0" applyFont="1" applyAlignment="1" applyProtection="1">
      <alignment vertical="top" wrapText="1"/>
    </xf>
    <xf numFmtId="0" fontId="93" fillId="0" borderId="0" xfId="0" applyFont="1" applyAlignment="1" applyProtection="1">
      <alignment horizontal="right" vertical="top" wrapText="1"/>
    </xf>
    <xf numFmtId="0" fontId="146" fillId="4" borderId="12" xfId="0" applyFont="1" applyFill="1" applyBorder="1" applyAlignment="1" applyProtection="1">
      <alignment vertical="center"/>
      <protection locked="0"/>
    </xf>
    <xf numFmtId="0" fontId="146" fillId="4" borderId="0" xfId="0" applyFont="1" applyFill="1" applyBorder="1" applyAlignment="1" applyProtection="1">
      <alignment vertical="center"/>
      <protection locked="0"/>
    </xf>
    <xf numFmtId="58" fontId="93" fillId="0" borderId="0" xfId="0" applyNumberFormat="1" applyFont="1" applyAlignment="1" applyProtection="1">
      <alignment vertical="center"/>
      <protection locked="0"/>
    </xf>
    <xf numFmtId="0" fontId="181" fillId="2" borderId="0" xfId="0" applyFont="1" applyFill="1" applyAlignment="1">
      <alignment vertical="center" wrapText="1"/>
    </xf>
    <xf numFmtId="0" fontId="13" fillId="0" borderId="0" xfId="0" applyFont="1" applyProtection="1"/>
    <xf numFmtId="0" fontId="118" fillId="2" borderId="0" xfId="0" applyFont="1" applyFill="1" applyProtection="1"/>
    <xf numFmtId="0" fontId="67" fillId="3" borderId="0" xfId="0" applyFont="1" applyFill="1" applyBorder="1" applyAlignment="1" applyProtection="1">
      <alignment horizontal="left" vertical="center"/>
    </xf>
    <xf numFmtId="0" fontId="133" fillId="2" borderId="0" xfId="0" applyFont="1" applyFill="1" applyAlignment="1" applyProtection="1">
      <alignment vertical="center"/>
    </xf>
    <xf numFmtId="0" fontId="118" fillId="0" borderId="0" xfId="0" applyFont="1" applyFill="1" applyProtection="1"/>
    <xf numFmtId="38" fontId="67" fillId="2" borderId="0" xfId="6" applyFont="1" applyFill="1" applyBorder="1" applyAlignment="1" applyProtection="1">
      <alignment vertical="center"/>
    </xf>
    <xf numFmtId="183" fontId="55" fillId="2" borderId="0" xfId="0" applyNumberFormat="1" applyFont="1" applyFill="1" applyProtection="1"/>
    <xf numFmtId="0" fontId="15" fillId="0" borderId="30" xfId="0" applyFont="1" applyBorder="1" applyAlignment="1" applyProtection="1">
      <alignment vertical="center"/>
      <protection locked="0"/>
    </xf>
    <xf numFmtId="0" fontId="20" fillId="0" borderId="30" xfId="0" applyFont="1" applyBorder="1" applyAlignment="1" applyProtection="1">
      <alignment vertical="center"/>
      <protection locked="0"/>
    </xf>
    <xf numFmtId="0" fontId="20" fillId="2" borderId="30" xfId="0" applyFont="1" applyFill="1" applyBorder="1" applyAlignment="1" applyProtection="1">
      <alignment horizontal="right" vertical="center"/>
      <protection locked="0"/>
    </xf>
    <xf numFmtId="5" fontId="20" fillId="2" borderId="30" xfId="0" applyNumberFormat="1" applyFont="1" applyFill="1" applyBorder="1" applyAlignment="1" applyProtection="1">
      <alignment vertical="center"/>
      <protection locked="0"/>
    </xf>
    <xf numFmtId="0" fontId="20" fillId="2" borderId="30" xfId="0" applyFont="1" applyFill="1" applyBorder="1" applyAlignment="1" applyProtection="1">
      <alignment horizontal="left" vertical="center"/>
      <protection locked="0"/>
    </xf>
    <xf numFmtId="5" fontId="20" fillId="0" borderId="30" xfId="0" applyNumberFormat="1" applyFont="1" applyBorder="1" applyAlignment="1" applyProtection="1">
      <alignment vertical="center"/>
      <protection locked="0"/>
    </xf>
    <xf numFmtId="0" fontId="135" fillId="2" borderId="0" xfId="7" applyFont="1" applyFill="1" applyAlignment="1">
      <alignment horizontal="center" vertical="center"/>
    </xf>
    <xf numFmtId="0" fontId="4" fillId="0" borderId="0" xfId="2" applyAlignment="1" applyProtection="1"/>
    <xf numFmtId="0" fontId="85" fillId="2" borderId="0" xfId="7" applyFont="1" applyFill="1" applyAlignment="1">
      <alignment vertical="top"/>
    </xf>
    <xf numFmtId="0" fontId="85" fillId="0" borderId="0" xfId="7" applyFont="1" applyAlignment="1">
      <alignment vertical="top"/>
    </xf>
    <xf numFmtId="0" fontId="204" fillId="2" borderId="0" xfId="7" applyFont="1" applyFill="1" applyAlignment="1">
      <alignment horizontal="right" vertical="center"/>
    </xf>
    <xf numFmtId="0" fontId="85" fillId="2" borderId="217" xfId="7" applyFont="1" applyFill="1" applyBorder="1" applyAlignment="1">
      <alignment horizontal="center" vertical="center" shrinkToFit="1"/>
    </xf>
    <xf numFmtId="0" fontId="85" fillId="0" borderId="216" xfId="7" applyFont="1" applyFill="1" applyBorder="1" applyAlignment="1">
      <alignment horizontal="left" vertical="center" shrinkToFit="1"/>
    </xf>
    <xf numFmtId="0" fontId="57" fillId="0" borderId="216" xfId="7" applyFont="1" applyFill="1" applyBorder="1" applyAlignment="1">
      <alignment horizontal="center" vertical="center"/>
    </xf>
    <xf numFmtId="0" fontId="57" fillId="0" borderId="209" xfId="7" applyFont="1" applyFill="1" applyBorder="1" applyAlignment="1">
      <alignment horizontal="center" vertical="center"/>
    </xf>
    <xf numFmtId="0" fontId="57" fillId="0" borderId="210" xfId="7" applyFont="1" applyFill="1" applyBorder="1" applyAlignment="1">
      <alignment horizontal="center" vertical="center"/>
    </xf>
    <xf numFmtId="0" fontId="49" fillId="0" borderId="209" xfId="0" applyFont="1" applyFill="1" applyBorder="1" applyAlignment="1">
      <alignment horizontal="left" vertical="center" shrinkToFit="1"/>
    </xf>
    <xf numFmtId="0" fontId="49" fillId="0" borderId="208" xfId="0" applyFont="1" applyFill="1" applyBorder="1" applyAlignment="1">
      <alignment horizontal="left" vertical="center" shrinkToFit="1"/>
    </xf>
    <xf numFmtId="0" fontId="57" fillId="0" borderId="208" xfId="7" applyFont="1" applyFill="1" applyBorder="1" applyAlignment="1">
      <alignment horizontal="center" vertical="center"/>
    </xf>
    <xf numFmtId="0" fontId="49" fillId="0" borderId="214" xfId="0" applyFont="1" applyFill="1" applyBorder="1" applyAlignment="1">
      <alignment horizontal="left" vertical="center" shrinkToFit="1"/>
    </xf>
    <xf numFmtId="0" fontId="57" fillId="0" borderId="214" xfId="7" applyFont="1" applyFill="1" applyBorder="1" applyAlignment="1">
      <alignment horizontal="center" vertical="center"/>
    </xf>
    <xf numFmtId="0" fontId="49" fillId="0" borderId="211" xfId="0" applyFont="1" applyFill="1" applyBorder="1" applyAlignment="1">
      <alignment horizontal="left" vertical="center" shrinkToFit="1"/>
    </xf>
    <xf numFmtId="0" fontId="57" fillId="0" borderId="211" xfId="7" applyFont="1" applyFill="1" applyBorder="1" applyAlignment="1">
      <alignment horizontal="center" vertical="center"/>
    </xf>
    <xf numFmtId="0" fontId="85" fillId="0" borderId="209" xfId="0" applyFont="1" applyFill="1" applyBorder="1" applyAlignment="1">
      <alignment horizontal="left" vertical="center" shrinkToFit="1"/>
    </xf>
    <xf numFmtId="0" fontId="118" fillId="2" borderId="209" xfId="7" applyFont="1" applyFill="1" applyBorder="1" applyAlignment="1">
      <alignment horizontal="center" vertical="center"/>
    </xf>
    <xf numFmtId="0" fontId="118" fillId="2" borderId="210" xfId="2" applyFont="1" applyFill="1" applyBorder="1" applyAlignment="1" applyProtection="1">
      <alignment vertical="center" wrapText="1"/>
    </xf>
    <xf numFmtId="0" fontId="49" fillId="2" borderId="211" xfId="0" applyFont="1" applyFill="1" applyBorder="1" applyAlignment="1">
      <alignment horizontal="left" vertical="center" wrapText="1"/>
    </xf>
    <xf numFmtId="0" fontId="57" fillId="2" borderId="215" xfId="7" applyFont="1" applyFill="1" applyBorder="1" applyAlignment="1">
      <alignment horizontal="center" vertical="center"/>
    </xf>
    <xf numFmtId="0" fontId="85" fillId="2" borderId="58" xfId="7" applyFont="1" applyFill="1" applyBorder="1" applyAlignment="1">
      <alignment horizontal="center" vertical="center"/>
    </xf>
    <xf numFmtId="0" fontId="118" fillId="2" borderId="58" xfId="2" applyFont="1" applyFill="1" applyBorder="1" applyAlignment="1" applyProtection="1">
      <alignment vertical="center" wrapText="1"/>
    </xf>
    <xf numFmtId="0" fontId="49" fillId="2" borderId="58" xfId="0" applyFont="1" applyFill="1" applyBorder="1" applyAlignment="1">
      <alignment horizontal="left" vertical="center" shrinkToFit="1"/>
    </xf>
    <xf numFmtId="0" fontId="57" fillId="2" borderId="58" xfId="7" applyFont="1" applyFill="1" applyBorder="1" applyAlignment="1">
      <alignment horizontal="center" vertical="center"/>
    </xf>
    <xf numFmtId="0" fontId="85" fillId="2" borderId="30" xfId="7" applyFont="1" applyFill="1" applyBorder="1" applyAlignment="1">
      <alignment vertical="center" shrinkToFit="1"/>
    </xf>
    <xf numFmtId="0" fontId="85" fillId="2" borderId="208" xfId="7" applyFont="1" applyFill="1" applyBorder="1" applyAlignment="1">
      <alignment vertical="center" shrinkToFit="1"/>
    </xf>
    <xf numFmtId="0" fontId="85" fillId="2" borderId="209" xfId="7" applyFont="1" applyFill="1" applyBorder="1" applyAlignment="1">
      <alignment horizontal="left" vertical="center" shrinkToFit="1"/>
    </xf>
    <xf numFmtId="0" fontId="57" fillId="2" borderId="209" xfId="7" applyFont="1" applyFill="1" applyBorder="1" applyAlignment="1">
      <alignment horizontal="center" vertical="center"/>
    </xf>
    <xf numFmtId="0" fontId="57" fillId="2" borderId="209" xfId="7" applyFont="1" applyFill="1" applyBorder="1">
      <alignment vertical="center"/>
    </xf>
    <xf numFmtId="0" fontId="118" fillId="2" borderId="58" xfId="7" applyFont="1" applyFill="1" applyBorder="1" applyAlignment="1">
      <alignment vertical="center"/>
    </xf>
    <xf numFmtId="0" fontId="57" fillId="2" borderId="58" xfId="7" applyFont="1" applyFill="1" applyBorder="1">
      <alignment vertical="center"/>
    </xf>
    <xf numFmtId="0" fontId="85" fillId="2" borderId="58" xfId="7" applyFont="1" applyFill="1" applyBorder="1" applyAlignment="1">
      <alignment horizontal="left" vertical="center" shrinkToFit="1"/>
    </xf>
    <xf numFmtId="0" fontId="131" fillId="2" borderId="58" xfId="7" applyFont="1" applyFill="1" applyBorder="1" applyAlignment="1">
      <alignment vertical="center"/>
    </xf>
    <xf numFmtId="0" fontId="85" fillId="2" borderId="58" xfId="7" applyFont="1" applyFill="1" applyBorder="1">
      <alignment vertical="center"/>
    </xf>
    <xf numFmtId="0" fontId="85" fillId="2" borderId="58" xfId="0" applyFont="1" applyFill="1" applyBorder="1" applyAlignment="1">
      <alignment horizontal="left" vertical="center" shrinkToFit="1"/>
    </xf>
    <xf numFmtId="0" fontId="69" fillId="2" borderId="214" xfId="7" applyFont="1" applyFill="1" applyBorder="1" applyAlignment="1">
      <alignment horizontal="left" vertical="center" wrapText="1" shrinkToFit="1"/>
    </xf>
    <xf numFmtId="0" fontId="85" fillId="2" borderId="209" xfId="7" applyFont="1" applyFill="1" applyBorder="1">
      <alignment vertical="center"/>
    </xf>
    <xf numFmtId="0" fontId="85" fillId="2" borderId="213" xfId="7" applyFont="1" applyFill="1" applyBorder="1">
      <alignment vertical="center"/>
    </xf>
    <xf numFmtId="0" fontId="85" fillId="2" borderId="213" xfId="7" applyFont="1" applyFill="1" applyBorder="1" applyAlignment="1">
      <alignment horizontal="left" vertical="center" shrinkToFit="1"/>
    </xf>
    <xf numFmtId="0" fontId="85" fillId="2" borderId="214" xfId="7" applyFont="1" applyFill="1" applyBorder="1">
      <alignment vertical="center"/>
    </xf>
    <xf numFmtId="0" fontId="85" fillId="2" borderId="215" xfId="7" applyFont="1" applyFill="1" applyBorder="1">
      <alignment vertical="center"/>
    </xf>
    <xf numFmtId="0" fontId="57" fillId="2" borderId="214" xfId="7" applyFont="1" applyFill="1" applyBorder="1">
      <alignment vertical="center"/>
    </xf>
    <xf numFmtId="0" fontId="85" fillId="2" borderId="214" xfId="7" applyFont="1" applyFill="1" applyBorder="1" applyAlignment="1">
      <alignment horizontal="left" vertical="center" shrinkToFit="1"/>
    </xf>
    <xf numFmtId="0" fontId="57" fillId="2" borderId="214" xfId="7" applyFont="1" applyFill="1" applyBorder="1" applyAlignment="1">
      <alignment horizontal="center" vertical="center"/>
    </xf>
    <xf numFmtId="0" fontId="57" fillId="2" borderId="260" xfId="7" applyFont="1" applyFill="1" applyBorder="1">
      <alignment vertical="center"/>
    </xf>
    <xf numFmtId="0" fontId="57" fillId="2" borderId="213" xfId="7" applyFont="1" applyFill="1" applyBorder="1">
      <alignment vertical="center"/>
    </xf>
    <xf numFmtId="0" fontId="57" fillId="2" borderId="213" xfId="7" applyFont="1" applyFill="1" applyBorder="1" applyAlignment="1">
      <alignment horizontal="center" vertical="center"/>
    </xf>
    <xf numFmtId="0" fontId="57" fillId="2" borderId="212" xfId="7" applyFont="1" applyFill="1" applyBorder="1" applyAlignment="1">
      <alignment vertical="center" wrapText="1"/>
    </xf>
    <xf numFmtId="0" fontId="57" fillId="2" borderId="212" xfId="7" applyFont="1" applyFill="1" applyBorder="1" applyAlignment="1">
      <alignment horizontal="center" vertical="center"/>
    </xf>
    <xf numFmtId="0" fontId="57" fillId="2" borderId="209" xfId="7" applyFont="1" applyFill="1" applyBorder="1" applyAlignment="1">
      <alignment vertical="center" wrapText="1"/>
    </xf>
    <xf numFmtId="0" fontId="57" fillId="2" borderId="208" xfId="7" applyFont="1" applyFill="1" applyBorder="1">
      <alignment vertical="center"/>
    </xf>
    <xf numFmtId="0" fontId="57" fillId="2" borderId="208" xfId="7" applyFont="1" applyFill="1" applyBorder="1" applyAlignment="1">
      <alignment horizontal="center" vertical="center"/>
    </xf>
    <xf numFmtId="0" fontId="131" fillId="2" borderId="58" xfId="7" applyFont="1" applyFill="1" applyBorder="1">
      <alignment vertical="center"/>
    </xf>
    <xf numFmtId="0" fontId="85" fillId="2" borderId="208" xfId="7" applyFont="1" applyFill="1" applyBorder="1">
      <alignment vertical="center"/>
    </xf>
    <xf numFmtId="0" fontId="85" fillId="2" borderId="58" xfId="7" applyFont="1" applyFill="1" applyBorder="1" applyAlignment="1">
      <alignment vertical="center" shrinkToFit="1"/>
    </xf>
    <xf numFmtId="0" fontId="85" fillId="0" borderId="58" xfId="7" applyFont="1" applyBorder="1" applyAlignment="1">
      <alignment horizontal="center" vertical="center"/>
    </xf>
    <xf numFmtId="0" fontId="118" fillId="0" borderId="58" xfId="7" applyFont="1" applyBorder="1">
      <alignment vertical="center"/>
    </xf>
    <xf numFmtId="0" fontId="57" fillId="0" borderId="58" xfId="7" applyFont="1" applyBorder="1">
      <alignment vertical="center"/>
    </xf>
    <xf numFmtId="0" fontId="85" fillId="0" borderId="58" xfId="7" applyFont="1" applyBorder="1" applyAlignment="1">
      <alignment vertical="center" shrinkToFit="1"/>
    </xf>
    <xf numFmtId="0" fontId="57" fillId="0" borderId="58" xfId="7" applyFont="1" applyBorder="1" applyAlignment="1">
      <alignment horizontal="center" vertical="center"/>
    </xf>
    <xf numFmtId="0" fontId="49" fillId="0" borderId="0" xfId="7" applyFont="1">
      <alignment vertical="center"/>
    </xf>
    <xf numFmtId="0" fontId="57" fillId="0" borderId="0" xfId="7" applyFont="1">
      <alignment vertical="center"/>
    </xf>
    <xf numFmtId="0" fontId="4" fillId="2" borderId="1" xfId="2" applyFill="1" applyBorder="1" applyAlignment="1" applyProtection="1">
      <alignment vertical="center"/>
    </xf>
    <xf numFmtId="0" fontId="4" fillId="2" borderId="214" xfId="2" applyFill="1" applyBorder="1" applyAlignment="1" applyProtection="1">
      <alignment vertical="center" shrinkToFit="1"/>
    </xf>
    <xf numFmtId="0" fontId="4" fillId="2" borderId="213" xfId="2" applyFill="1" applyBorder="1" applyAlignment="1" applyProtection="1">
      <alignment vertical="center" shrinkToFit="1"/>
    </xf>
    <xf numFmtId="0" fontId="4" fillId="2" borderId="209" xfId="2" applyFill="1" applyBorder="1" applyAlignment="1" applyProtection="1">
      <alignment vertical="center" shrinkToFit="1"/>
    </xf>
    <xf numFmtId="0" fontId="205" fillId="0" borderId="0" xfId="2" applyFont="1" applyAlignment="1" applyProtection="1"/>
    <xf numFmtId="0" fontId="205" fillId="2" borderId="0" xfId="2" applyFont="1" applyFill="1" applyAlignment="1" applyProtection="1">
      <alignment vertical="center"/>
    </xf>
    <xf numFmtId="0" fontId="205" fillId="2" borderId="0" xfId="2" applyFont="1" applyFill="1" applyAlignment="1" applyProtection="1">
      <alignment horizontal="left" vertical="center" wrapText="1"/>
    </xf>
    <xf numFmtId="0" fontId="206" fillId="0" borderId="0" xfId="2" applyFont="1" applyAlignment="1" applyProtection="1"/>
    <xf numFmtId="0" fontId="206" fillId="0" borderId="0" xfId="2" applyFont="1" applyFill="1" applyAlignment="1" applyProtection="1"/>
    <xf numFmtId="0" fontId="206" fillId="0" borderId="0" xfId="2" applyFont="1" applyAlignment="1" applyProtection="1">
      <alignment horizontal="left"/>
    </xf>
    <xf numFmtId="0" fontId="5" fillId="2" borderId="0" xfId="2" applyFont="1" applyFill="1" applyAlignment="1" applyProtection="1">
      <alignment horizontal="left" vertical="center"/>
    </xf>
    <xf numFmtId="0" fontId="0" fillId="0" borderId="215" xfId="0" applyBorder="1"/>
    <xf numFmtId="0" fontId="4" fillId="0" borderId="209" xfId="2" applyBorder="1" applyAlignment="1" applyProtection="1"/>
    <xf numFmtId="0" fontId="4" fillId="0" borderId="215" xfId="2" applyBorder="1" applyAlignment="1" applyProtection="1"/>
    <xf numFmtId="0" fontId="4" fillId="0" borderId="0" xfId="2" applyAlignment="1" applyProtection="1">
      <alignment shrinkToFit="1"/>
    </xf>
    <xf numFmtId="0" fontId="4" fillId="0" borderId="214" xfId="2" applyBorder="1" applyAlignment="1" applyProtection="1"/>
    <xf numFmtId="0" fontId="4" fillId="0" borderId="58" xfId="2" applyBorder="1" applyAlignment="1" applyProtection="1">
      <alignment vertical="center"/>
    </xf>
    <xf numFmtId="0" fontId="4" fillId="0" borderId="209" xfId="2" applyFill="1" applyBorder="1" applyAlignment="1" applyProtection="1">
      <alignment vertical="center" shrinkToFit="1"/>
    </xf>
    <xf numFmtId="0" fontId="4" fillId="2" borderId="209" xfId="2" applyFill="1" applyBorder="1" applyAlignment="1" applyProtection="1">
      <alignment vertical="center"/>
    </xf>
    <xf numFmtId="0" fontId="4" fillId="2" borderId="260" xfId="2" applyFill="1" applyBorder="1" applyAlignment="1" applyProtection="1">
      <alignment vertical="center"/>
    </xf>
    <xf numFmtId="0" fontId="85" fillId="0" borderId="215" xfId="7" applyFont="1" applyFill="1" applyBorder="1" applyAlignment="1">
      <alignment horizontal="left" vertical="center" shrinkToFit="1"/>
    </xf>
    <xf numFmtId="0" fontId="4" fillId="0" borderId="58" xfId="2" applyBorder="1" applyAlignment="1" applyProtection="1"/>
    <xf numFmtId="0" fontId="153" fillId="2" borderId="0" xfId="0" applyFont="1" applyFill="1" applyAlignment="1" applyProtection="1">
      <alignment vertical="center"/>
    </xf>
    <xf numFmtId="0" fontId="199" fillId="0" borderId="0" xfId="0" applyFont="1" applyFill="1" applyAlignment="1" applyProtection="1">
      <alignment vertical="center"/>
    </xf>
    <xf numFmtId="184" fontId="55" fillId="2" borderId="0" xfId="6" applyNumberFormat="1" applyFont="1" applyFill="1" applyBorder="1" applyAlignment="1" applyProtection="1">
      <alignment vertical="center"/>
    </xf>
    <xf numFmtId="0" fontId="54" fillId="2" borderId="0" xfId="0" applyFont="1" applyFill="1" applyAlignment="1" applyProtection="1">
      <alignment vertical="center"/>
    </xf>
    <xf numFmtId="0" fontId="64" fillId="3" borderId="0" xfId="2" applyFont="1" applyFill="1" applyAlignment="1" applyProtection="1">
      <alignment horizontal="center"/>
    </xf>
    <xf numFmtId="0" fontId="64" fillId="3" borderId="0" xfId="2" applyFont="1" applyFill="1" applyAlignment="1" applyProtection="1">
      <alignment horizontal="left"/>
    </xf>
    <xf numFmtId="0" fontId="85" fillId="2" borderId="208" xfId="7" applyFont="1" applyFill="1" applyBorder="1" applyAlignment="1">
      <alignment horizontal="center" vertical="center"/>
    </xf>
    <xf numFmtId="0" fontId="127" fillId="2" borderId="210" xfId="7" applyFont="1" applyFill="1" applyBorder="1" applyAlignment="1">
      <alignment horizontal="center" vertical="center"/>
    </xf>
    <xf numFmtId="0" fontId="85" fillId="2" borderId="210" xfId="7" applyFont="1" applyFill="1" applyBorder="1" applyAlignment="1">
      <alignment horizontal="center" vertical="center"/>
    </xf>
    <xf numFmtId="0" fontId="131" fillId="2" borderId="208" xfId="2" applyFont="1" applyFill="1" applyBorder="1" applyAlignment="1" applyProtection="1">
      <alignment horizontal="left" vertical="top" wrapText="1"/>
    </xf>
    <xf numFmtId="0" fontId="192" fillId="4" borderId="201" xfId="0" applyFont="1" applyFill="1" applyBorder="1" applyAlignment="1" applyProtection="1">
      <alignment vertical="center"/>
      <protection locked="0"/>
    </xf>
    <xf numFmtId="0" fontId="193" fillId="4" borderId="25" xfId="0" applyFont="1" applyFill="1" applyBorder="1" applyAlignment="1" applyProtection="1">
      <alignment vertical="center"/>
      <protection locked="0"/>
    </xf>
    <xf numFmtId="0" fontId="81" fillId="4" borderId="27" xfId="0" applyFont="1" applyFill="1" applyBorder="1" applyAlignment="1" applyProtection="1">
      <alignment vertical="center"/>
      <protection locked="0"/>
    </xf>
    <xf numFmtId="0" fontId="207" fillId="11" borderId="0" xfId="0" applyFont="1" applyFill="1" applyAlignment="1" applyProtection="1">
      <alignment vertical="center"/>
    </xf>
    <xf numFmtId="0" fontId="82" fillId="2" borderId="0" xfId="0" applyFont="1" applyFill="1" applyAlignment="1">
      <alignment horizontal="left" vertical="center"/>
    </xf>
    <xf numFmtId="0" fontId="82" fillId="2" borderId="0" xfId="0" applyFont="1" applyFill="1" applyAlignment="1">
      <alignment horizontal="left" vertical="center" wrapText="1"/>
    </xf>
    <xf numFmtId="0" fontId="82" fillId="2" borderId="0" xfId="0" applyFont="1" applyFill="1" applyAlignment="1">
      <alignment horizontal="center" vertical="center"/>
    </xf>
    <xf numFmtId="0" fontId="13" fillId="2" borderId="0" xfId="0" applyFont="1" applyFill="1" applyAlignment="1">
      <alignment vertical="center"/>
    </xf>
    <xf numFmtId="0" fontId="2" fillId="0" borderId="58" xfId="13" applyFont="1" applyFill="1" applyBorder="1" applyAlignment="1">
      <alignment horizontal="left" vertical="center" wrapText="1"/>
    </xf>
    <xf numFmtId="0" fontId="23" fillId="0" borderId="219" xfId="13" applyFont="1" applyFill="1" applyBorder="1" applyAlignment="1">
      <alignment horizontal="left" vertical="center" wrapText="1"/>
    </xf>
    <xf numFmtId="0" fontId="23" fillId="0" borderId="219" xfId="7" applyFont="1" applyFill="1" applyBorder="1" applyAlignment="1">
      <alignment horizontal="left" vertical="center" wrapText="1"/>
    </xf>
    <xf numFmtId="0" fontId="20" fillId="0" borderId="211" xfId="13" applyFont="1" applyFill="1" applyBorder="1" applyAlignment="1">
      <alignment horizontal="left" vertical="center" wrapText="1"/>
    </xf>
    <xf numFmtId="0" fontId="82" fillId="0" borderId="211" xfId="7" applyFont="1" applyFill="1" applyBorder="1" applyAlignment="1">
      <alignment horizontal="left" vertical="center" wrapText="1"/>
    </xf>
    <xf numFmtId="0" fontId="81" fillId="0" borderId="227" xfId="0" applyFont="1" applyFill="1" applyBorder="1" applyAlignment="1">
      <alignment horizontal="center" vertical="center" wrapText="1"/>
    </xf>
    <xf numFmtId="0" fontId="23" fillId="0" borderId="58" xfId="13" applyFont="1" applyFill="1" applyBorder="1" applyAlignment="1">
      <alignment horizontal="left" vertical="center" wrapText="1"/>
    </xf>
    <xf numFmtId="0" fontId="23" fillId="0" borderId="208" xfId="7" applyFont="1" applyFill="1" applyBorder="1" applyAlignment="1">
      <alignment horizontal="left" vertical="center"/>
    </xf>
    <xf numFmtId="0" fontId="81" fillId="0" borderId="361" xfId="0" applyFont="1" applyFill="1" applyBorder="1" applyAlignment="1">
      <alignment horizontal="center" vertical="center" wrapText="1"/>
    </xf>
    <xf numFmtId="0" fontId="23" fillId="0" borderId="58" xfId="7" applyFont="1" applyFill="1" applyBorder="1" applyAlignment="1">
      <alignment horizontal="left" vertical="center"/>
    </xf>
    <xf numFmtId="0" fontId="23" fillId="0" borderId="211" xfId="7" applyFont="1" applyFill="1" applyBorder="1" applyAlignment="1">
      <alignment horizontal="left" vertical="center"/>
    </xf>
    <xf numFmtId="0" fontId="9" fillId="0" borderId="361" xfId="0" applyFont="1" applyFill="1" applyBorder="1" applyAlignment="1">
      <alignment horizontal="center" vertical="center" wrapText="1"/>
    </xf>
    <xf numFmtId="0" fontId="81" fillId="0" borderId="58" xfId="0" applyFont="1" applyFill="1" applyBorder="1" applyAlignment="1">
      <alignment horizontal="left" vertical="center" wrapText="1"/>
    </xf>
    <xf numFmtId="0" fontId="81" fillId="0" borderId="321" xfId="0" applyFont="1" applyFill="1" applyBorder="1" applyAlignment="1">
      <alignment horizontal="center" vertical="center" wrapText="1"/>
    </xf>
    <xf numFmtId="0" fontId="9" fillId="0" borderId="362" xfId="0" applyFont="1" applyFill="1" applyBorder="1" applyAlignment="1">
      <alignment horizontal="center" vertical="center" wrapText="1"/>
    </xf>
    <xf numFmtId="0" fontId="20" fillId="0" borderId="208" xfId="13" applyFont="1" applyFill="1" applyBorder="1" applyAlignment="1">
      <alignment horizontal="left" vertical="center" wrapText="1"/>
    </xf>
    <xf numFmtId="0" fontId="82" fillId="0" borderId="58" xfId="7" applyFont="1" applyFill="1" applyBorder="1" applyAlignment="1">
      <alignment horizontal="left" vertical="center" wrapText="1"/>
    </xf>
    <xf numFmtId="0" fontId="20" fillId="0" borderId="58" xfId="13" applyFont="1" applyFill="1" applyBorder="1" applyAlignment="1">
      <alignment horizontal="left" vertical="center" wrapText="1"/>
    </xf>
    <xf numFmtId="0" fontId="81" fillId="0" borderId="362" xfId="0" applyFont="1" applyFill="1" applyBorder="1" applyAlignment="1">
      <alignment horizontal="center" vertical="center" wrapText="1"/>
    </xf>
    <xf numFmtId="0" fontId="82" fillId="0" borderId="208" xfId="7" applyFont="1" applyFill="1" applyBorder="1" applyAlignment="1">
      <alignment horizontal="left" vertical="center" wrapText="1"/>
    </xf>
    <xf numFmtId="0" fontId="20" fillId="0" borderId="219" xfId="13" applyFont="1" applyFill="1" applyBorder="1" applyAlignment="1">
      <alignment horizontal="left" vertical="center" wrapText="1"/>
    </xf>
    <xf numFmtId="0" fontId="82" fillId="0" borderId="219" xfId="7" applyFont="1" applyFill="1" applyBorder="1" applyAlignment="1">
      <alignment horizontal="left" vertical="center" wrapText="1"/>
    </xf>
    <xf numFmtId="0" fontId="81" fillId="0" borderId="325" xfId="0" applyFont="1" applyFill="1" applyBorder="1" applyAlignment="1">
      <alignment horizontal="center" vertical="center" wrapText="1"/>
    </xf>
    <xf numFmtId="0" fontId="2" fillId="0" borderId="214" xfId="13" applyFont="1" applyFill="1" applyBorder="1" applyAlignment="1">
      <alignment horizontal="left" vertical="center" wrapText="1"/>
    </xf>
    <xf numFmtId="0" fontId="20" fillId="0" borderId="214" xfId="13" applyFont="1" applyFill="1" applyBorder="1" applyAlignment="1">
      <alignment horizontal="left" vertical="center" wrapText="1"/>
    </xf>
    <xf numFmtId="0" fontId="20" fillId="0" borderId="211" xfId="13" applyFont="1" applyFill="1" applyBorder="1" applyAlignment="1">
      <alignment vertical="center" wrapText="1"/>
    </xf>
    <xf numFmtId="0" fontId="81" fillId="0" borderId="227" xfId="13" applyFont="1" applyFill="1" applyBorder="1" applyAlignment="1">
      <alignment horizontal="center" vertical="center" wrapText="1" shrinkToFit="1"/>
    </xf>
    <xf numFmtId="0" fontId="2" fillId="0" borderId="208" xfId="13" applyFont="1" applyFill="1" applyBorder="1" applyAlignment="1">
      <alignment horizontal="left" vertical="center" wrapText="1"/>
    </xf>
    <xf numFmtId="0" fontId="20" fillId="2" borderId="208" xfId="13" applyFont="1" applyFill="1" applyBorder="1" applyAlignment="1">
      <alignment vertical="center"/>
    </xf>
    <xf numFmtId="0" fontId="81" fillId="0" borderId="361" xfId="13" applyFont="1" applyFill="1" applyBorder="1" applyAlignment="1">
      <alignment horizontal="center" vertical="center" wrapText="1"/>
    </xf>
    <xf numFmtId="0" fontId="23" fillId="2" borderId="210" xfId="13" applyFont="1" applyFill="1" applyBorder="1" applyAlignment="1">
      <alignment vertical="center"/>
    </xf>
    <xf numFmtId="0" fontId="2" fillId="0" borderId="211" xfId="13" applyFont="1" applyFill="1" applyBorder="1" applyAlignment="1">
      <alignment horizontal="left" vertical="center" wrapText="1"/>
    </xf>
    <xf numFmtId="0" fontId="23" fillId="0" borderId="211" xfId="13" applyFont="1" applyFill="1" applyBorder="1" applyAlignment="1">
      <alignment horizontal="left" vertical="center" wrapText="1"/>
    </xf>
    <xf numFmtId="0" fontId="23" fillId="2" borderId="211" xfId="13" applyFont="1" applyFill="1" applyBorder="1" applyAlignment="1">
      <alignment vertical="center"/>
    </xf>
    <xf numFmtId="0" fontId="9" fillId="0" borderId="361" xfId="13" applyFont="1" applyFill="1" applyBorder="1" applyAlignment="1">
      <alignment horizontal="center" vertical="center" wrapText="1" shrinkToFit="1"/>
    </xf>
    <xf numFmtId="0" fontId="20" fillId="0" borderId="208" xfId="13" applyFont="1" applyFill="1" applyBorder="1" applyAlignment="1">
      <alignment horizontal="left" vertical="center"/>
    </xf>
    <xf numFmtId="0" fontId="9" fillId="0" borderId="321" xfId="13" applyFont="1" applyFill="1" applyBorder="1" applyAlignment="1">
      <alignment horizontal="center" vertical="center" wrapText="1"/>
    </xf>
    <xf numFmtId="0" fontId="23" fillId="0" borderId="210" xfId="13" applyFont="1" applyFill="1" applyBorder="1" applyAlignment="1">
      <alignment vertical="top"/>
    </xf>
    <xf numFmtId="0" fontId="9" fillId="0" borderId="361" xfId="13" applyFont="1" applyFill="1" applyBorder="1" applyAlignment="1">
      <alignment horizontal="center" vertical="center" wrapText="1"/>
    </xf>
    <xf numFmtId="0" fontId="23" fillId="0" borderId="211" xfId="13" applyFont="1" applyFill="1" applyBorder="1" applyAlignment="1">
      <alignment vertical="center" wrapText="1"/>
    </xf>
    <xf numFmtId="0" fontId="9" fillId="0" borderId="362" xfId="13" applyFont="1" applyFill="1" applyBorder="1" applyAlignment="1">
      <alignment horizontal="center" vertical="center" wrapText="1"/>
    </xf>
    <xf numFmtId="0" fontId="23" fillId="0" borderId="210" xfId="13" applyFont="1" applyFill="1" applyBorder="1" applyAlignment="1">
      <alignment vertical="center"/>
    </xf>
    <xf numFmtId="0" fontId="23" fillId="0" borderId="211" xfId="13" applyFont="1" applyFill="1" applyBorder="1" applyAlignment="1">
      <alignment vertical="center"/>
    </xf>
    <xf numFmtId="0" fontId="9" fillId="0" borderId="362" xfId="13" applyFont="1" applyFill="1" applyBorder="1" applyAlignment="1">
      <alignment horizontal="center" vertical="center" wrapText="1" shrinkToFit="1"/>
    </xf>
    <xf numFmtId="0" fontId="2" fillId="2" borderId="58" xfId="13" applyFont="1" applyFill="1" applyBorder="1" applyAlignment="1">
      <alignment horizontal="left" vertical="center" wrapText="1"/>
    </xf>
    <xf numFmtId="0" fontId="23" fillId="2" borderId="58" xfId="13" applyFont="1" applyFill="1" applyBorder="1" applyAlignment="1">
      <alignment horizontal="left" vertical="center" wrapText="1"/>
    </xf>
    <xf numFmtId="0" fontId="23" fillId="2" borderId="58" xfId="13" applyFont="1" applyFill="1" applyBorder="1" applyAlignment="1">
      <alignment horizontal="left" vertical="center"/>
    </xf>
    <xf numFmtId="0" fontId="2" fillId="2" borderId="211" xfId="13" applyFont="1" applyFill="1" applyBorder="1" applyAlignment="1">
      <alignment horizontal="left" vertical="center" wrapText="1"/>
    </xf>
    <xf numFmtId="0" fontId="23" fillId="2" borderId="211" xfId="13" applyFont="1" applyFill="1" applyBorder="1" applyAlignment="1">
      <alignment horizontal="left" vertical="center"/>
    </xf>
    <xf numFmtId="0" fontId="82" fillId="2" borderId="58" xfId="13" applyFont="1" applyFill="1" applyBorder="1" applyAlignment="1">
      <alignment horizontal="left" vertical="center" wrapText="1"/>
    </xf>
    <xf numFmtId="0" fontId="82" fillId="2" borderId="58" xfId="7" applyFont="1" applyFill="1" applyBorder="1" applyAlignment="1">
      <alignment horizontal="left" vertical="center" wrapText="1"/>
    </xf>
    <xf numFmtId="0" fontId="82" fillId="2" borderId="211" xfId="7" applyFont="1" applyFill="1" applyBorder="1" applyAlignment="1">
      <alignment horizontal="left" vertical="center" wrapText="1"/>
    </xf>
    <xf numFmtId="0" fontId="23" fillId="2" borderId="58" xfId="7" applyFont="1" applyFill="1" applyBorder="1" applyAlignment="1">
      <alignment horizontal="left" vertical="center" wrapText="1"/>
    </xf>
    <xf numFmtId="0" fontId="81" fillId="2" borderId="211" xfId="13" applyFont="1" applyFill="1" applyBorder="1" applyAlignment="1">
      <alignment horizontal="left" vertical="center" wrapText="1"/>
    </xf>
    <xf numFmtId="0" fontId="23" fillId="2" borderId="211" xfId="0" applyFont="1" applyFill="1" applyBorder="1" applyAlignment="1">
      <alignment horizontal="left" vertical="center" wrapText="1"/>
    </xf>
    <xf numFmtId="0" fontId="9" fillId="0" borderId="227" xfId="13" applyFont="1" applyFill="1" applyBorder="1" applyAlignment="1">
      <alignment horizontal="center" vertical="center" wrapText="1"/>
    </xf>
    <xf numFmtId="0" fontId="23" fillId="2" borderId="58"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 fillId="2" borderId="228" xfId="13" applyFont="1" applyFill="1" applyBorder="1" applyAlignment="1">
      <alignment horizontal="left" vertical="center" wrapText="1"/>
    </xf>
    <xf numFmtId="0" fontId="23" fillId="2" borderId="228" xfId="13" applyFont="1" applyFill="1" applyBorder="1" applyAlignment="1">
      <alignment horizontal="left" vertical="center" wrapText="1"/>
    </xf>
    <xf numFmtId="0" fontId="23" fillId="2" borderId="216" xfId="13" applyFont="1" applyFill="1" applyBorder="1" applyAlignment="1">
      <alignment horizontal="left" vertical="center"/>
    </xf>
    <xf numFmtId="0" fontId="9" fillId="0" borderId="366" xfId="13" applyFont="1" applyFill="1" applyBorder="1" applyAlignment="1">
      <alignment horizontal="center" vertical="center" wrapText="1"/>
    </xf>
    <xf numFmtId="0" fontId="81" fillId="2" borderId="210" xfId="13" applyFont="1" applyFill="1" applyBorder="1" applyAlignment="1">
      <alignment horizontal="left" vertical="center" wrapText="1"/>
    </xf>
    <xf numFmtId="0" fontId="23" fillId="2" borderId="369" xfId="0" applyFont="1" applyFill="1" applyBorder="1" applyAlignment="1">
      <alignment horizontal="left" vertical="center" wrapText="1"/>
    </xf>
    <xf numFmtId="0" fontId="23" fillId="2" borderId="210" xfId="13" applyFont="1" applyFill="1" applyBorder="1" applyAlignment="1">
      <alignment horizontal="left" vertical="center"/>
    </xf>
    <xf numFmtId="0" fontId="9" fillId="2" borderId="361" xfId="13" applyFont="1" applyFill="1" applyBorder="1" applyAlignment="1">
      <alignment horizontal="center" vertical="center" wrapText="1"/>
    </xf>
    <xf numFmtId="0" fontId="211" fillId="2" borderId="58" xfId="13" applyFont="1" applyFill="1" applyBorder="1" applyAlignment="1">
      <alignment horizontal="left" vertical="center" wrapText="1"/>
    </xf>
    <xf numFmtId="0" fontId="23" fillId="2" borderId="370" xfId="0" applyFont="1" applyFill="1" applyBorder="1" applyAlignment="1">
      <alignment horizontal="left" vertical="center" wrapText="1"/>
    </xf>
    <xf numFmtId="0" fontId="81" fillId="2" borderId="58" xfId="13" applyFont="1" applyFill="1" applyBorder="1" applyAlignment="1">
      <alignment horizontal="left" vertical="center" wrapText="1"/>
    </xf>
    <xf numFmtId="0" fontId="211" fillId="2" borderId="229" xfId="13" applyFont="1" applyFill="1" applyBorder="1" applyAlignment="1">
      <alignment horizontal="left" vertical="center" wrapText="1"/>
    </xf>
    <xf numFmtId="0" fontId="23" fillId="2" borderId="208" xfId="13" applyFont="1" applyFill="1" applyBorder="1" applyAlignment="1">
      <alignment horizontal="left" vertical="center" wrapText="1"/>
    </xf>
    <xf numFmtId="0" fontId="20" fillId="2" borderId="219" xfId="13" applyFont="1" applyFill="1" applyBorder="1" applyAlignment="1">
      <alignment horizontal="center" vertical="center" wrapText="1"/>
    </xf>
    <xf numFmtId="0" fontId="20" fillId="2" borderId="230" xfId="13" applyFont="1" applyFill="1" applyBorder="1" applyAlignment="1">
      <alignment horizontal="center" vertical="center" wrapText="1"/>
    </xf>
    <xf numFmtId="0" fontId="20" fillId="2" borderId="371" xfId="13" applyFont="1" applyFill="1" applyBorder="1" applyAlignment="1">
      <alignment horizontal="center" vertical="center" wrapText="1"/>
    </xf>
    <xf numFmtId="0" fontId="20" fillId="2" borderId="372" xfId="13" applyFont="1" applyFill="1" applyBorder="1" applyAlignment="1">
      <alignment horizontal="center" vertical="center" wrapText="1"/>
    </xf>
    <xf numFmtId="0" fontId="20" fillId="2" borderId="372" xfId="13" applyFont="1" applyFill="1" applyBorder="1" applyAlignment="1">
      <alignment horizontal="center" vertical="center"/>
    </xf>
    <xf numFmtId="0" fontId="20" fillId="2" borderId="231" xfId="13" applyFont="1" applyFill="1" applyBorder="1" applyAlignment="1">
      <alignment horizontal="center" vertical="center"/>
    </xf>
    <xf numFmtId="0" fontId="212" fillId="2" borderId="0" xfId="0" applyFont="1" applyFill="1" applyAlignment="1">
      <alignment horizontal="center" vertical="center"/>
    </xf>
    <xf numFmtId="0" fontId="213" fillId="2" borderId="0" xfId="0" applyFont="1" applyFill="1" applyBorder="1" applyAlignment="1">
      <alignment horizontal="right" vertical="center" wrapText="1"/>
    </xf>
    <xf numFmtId="0" fontId="82" fillId="2" borderId="0" xfId="0" applyFont="1" applyFill="1" applyBorder="1" applyAlignment="1">
      <alignment horizontal="left" vertical="center" wrapText="1"/>
    </xf>
    <xf numFmtId="0" fontId="214" fillId="2" borderId="0" xfId="0" applyFont="1" applyFill="1" applyAlignment="1">
      <alignment horizontal="left" vertical="center"/>
    </xf>
    <xf numFmtId="0" fontId="215" fillId="0" borderId="0" xfId="0" applyFont="1" applyFill="1" applyAlignment="1">
      <alignment vertical="center"/>
    </xf>
    <xf numFmtId="0" fontId="208" fillId="2" borderId="298" xfId="13" applyFont="1" applyFill="1" applyBorder="1" applyAlignment="1" applyProtection="1">
      <alignment horizontal="left" vertical="center" textRotation="255" wrapText="1"/>
      <protection locked="0"/>
    </xf>
    <xf numFmtId="0" fontId="208" fillId="2" borderId="221" xfId="13" applyFont="1" applyFill="1" applyBorder="1" applyAlignment="1" applyProtection="1">
      <alignment horizontal="left" vertical="center" textRotation="255" wrapText="1"/>
      <protection locked="0"/>
    </xf>
    <xf numFmtId="0" fontId="208" fillId="2" borderId="364" xfId="13" applyFont="1" applyFill="1" applyBorder="1" applyAlignment="1" applyProtection="1">
      <alignment horizontal="left" vertical="center" textRotation="255" wrapText="1"/>
      <protection locked="0"/>
    </xf>
    <xf numFmtId="0" fontId="208" fillId="2" borderId="147" xfId="13" applyFont="1" applyFill="1" applyBorder="1" applyAlignment="1" applyProtection="1">
      <alignment horizontal="left" vertical="center" textRotation="255" wrapText="1"/>
      <protection locked="0"/>
    </xf>
    <xf numFmtId="0" fontId="208" fillId="2" borderId="220" xfId="13" applyFont="1" applyFill="1" applyBorder="1" applyAlignment="1" applyProtection="1">
      <alignment horizontal="left" vertical="center" textRotation="255" wrapText="1"/>
      <protection locked="0"/>
    </xf>
    <xf numFmtId="0" fontId="2" fillId="2" borderId="364" xfId="13" applyFont="1" applyFill="1" applyBorder="1" applyAlignment="1" applyProtection="1">
      <alignment horizontal="left" vertical="center" wrapText="1"/>
      <protection locked="0"/>
    </xf>
    <xf numFmtId="0" fontId="208" fillId="2" borderId="226" xfId="13" applyFont="1" applyFill="1" applyBorder="1" applyAlignment="1" applyProtection="1">
      <alignment horizontal="left" vertical="center" textRotation="255" wrapText="1"/>
      <protection locked="0"/>
    </xf>
    <xf numFmtId="0" fontId="208" fillId="2" borderId="373" xfId="13" applyFont="1" applyFill="1" applyBorder="1" applyAlignment="1" applyProtection="1">
      <alignment horizontal="left" vertical="center" textRotation="255" wrapText="1"/>
      <protection locked="0"/>
    </xf>
    <xf numFmtId="0" fontId="208" fillId="0" borderId="374" xfId="13" applyFont="1" applyFill="1" applyBorder="1" applyAlignment="1" applyProtection="1">
      <alignment horizontal="left" vertical="center" textRotation="255" wrapText="1"/>
      <protection locked="0"/>
    </xf>
    <xf numFmtId="0" fontId="208" fillId="0" borderId="220" xfId="13" applyFont="1" applyFill="1" applyBorder="1" applyAlignment="1" applyProtection="1">
      <alignment horizontal="left" vertical="center" textRotation="255" wrapText="1"/>
      <protection locked="0"/>
    </xf>
    <xf numFmtId="0" fontId="2" fillId="2" borderId="221" xfId="13" applyFont="1" applyFill="1" applyBorder="1" applyAlignment="1" applyProtection="1">
      <alignment horizontal="left" vertical="center" wrapText="1"/>
      <protection locked="0"/>
    </xf>
    <xf numFmtId="0" fontId="2" fillId="2" borderId="334" xfId="13" applyFont="1" applyFill="1" applyBorder="1" applyAlignment="1" applyProtection="1">
      <alignment horizontal="left" vertical="center" wrapText="1"/>
      <protection locked="0"/>
    </xf>
    <xf numFmtId="0" fontId="208" fillId="2" borderId="334" xfId="13" applyFont="1" applyFill="1" applyBorder="1" applyAlignment="1" applyProtection="1">
      <alignment horizontal="left" vertical="center" textRotation="255" wrapText="1"/>
      <protection locked="0"/>
    </xf>
    <xf numFmtId="0" fontId="2" fillId="2" borderId="233" xfId="13" applyFont="1" applyFill="1" applyBorder="1" applyAlignment="1" applyProtection="1">
      <alignment horizontal="left" vertical="center" wrapText="1"/>
      <protection locked="0"/>
    </xf>
    <xf numFmtId="0" fontId="208" fillId="2" borderId="374" xfId="13" applyFont="1" applyFill="1" applyBorder="1" applyAlignment="1" applyProtection="1">
      <alignment horizontal="left" vertical="center" textRotation="255" wrapText="1"/>
      <protection locked="0"/>
    </xf>
    <xf numFmtId="0" fontId="208" fillId="2" borderId="233" xfId="13" applyFont="1" applyFill="1" applyBorder="1" applyAlignment="1" applyProtection="1">
      <alignment horizontal="left" vertical="center" textRotation="255" wrapText="1"/>
      <protection locked="0"/>
    </xf>
    <xf numFmtId="0" fontId="211" fillId="2" borderId="221" xfId="13" applyFont="1" applyFill="1" applyBorder="1" applyAlignment="1" applyProtection="1">
      <alignment horizontal="left" vertical="center" wrapText="1"/>
      <protection locked="0"/>
    </xf>
    <xf numFmtId="0" fontId="211" fillId="2" borderId="31" xfId="13" applyFont="1" applyFill="1" applyBorder="1" applyAlignment="1" applyProtection="1">
      <alignment horizontal="left" vertical="center" wrapText="1"/>
      <protection locked="0"/>
    </xf>
    <xf numFmtId="0" fontId="211" fillId="2" borderId="220" xfId="13" applyFont="1" applyFill="1" applyBorder="1" applyAlignment="1" applyProtection="1">
      <alignment horizontal="left" vertical="center" wrapText="1"/>
      <protection locked="0"/>
    </xf>
    <xf numFmtId="0" fontId="211" fillId="2" borderId="3" xfId="13" applyFont="1" applyFill="1" applyBorder="1" applyAlignment="1" applyProtection="1">
      <alignment horizontal="left" vertical="center" wrapText="1"/>
      <protection locked="0"/>
    </xf>
    <xf numFmtId="0" fontId="211" fillId="2" borderId="364" xfId="0" applyFont="1" applyFill="1" applyBorder="1" applyAlignment="1" applyProtection="1">
      <alignment horizontal="left" vertical="center" wrapText="1"/>
      <protection locked="0"/>
    </xf>
    <xf numFmtId="0" fontId="211" fillId="2" borderId="3" xfId="0" applyFont="1" applyFill="1" applyBorder="1" applyAlignment="1" applyProtection="1">
      <alignment horizontal="left" vertical="center" wrapText="1"/>
      <protection locked="0"/>
    </xf>
    <xf numFmtId="0" fontId="211" fillId="2" borderId="368" xfId="0" applyFont="1" applyFill="1" applyBorder="1" applyAlignment="1" applyProtection="1">
      <alignment horizontal="left" vertical="center" wrapText="1"/>
      <protection locked="0"/>
    </xf>
    <xf numFmtId="0" fontId="211" fillId="2" borderId="367" xfId="0" applyFont="1" applyFill="1" applyBorder="1" applyAlignment="1" applyProtection="1">
      <alignment horizontal="left" vertical="center" wrapText="1"/>
      <protection locked="0"/>
    </xf>
    <xf numFmtId="0" fontId="2" fillId="2" borderId="365" xfId="13" applyFont="1" applyFill="1" applyBorder="1" applyAlignment="1" applyProtection="1">
      <alignment horizontal="left" vertical="center" wrapText="1"/>
      <protection locked="0"/>
    </xf>
    <xf numFmtId="0" fontId="2" fillId="2" borderId="31" xfId="13" applyFont="1" applyFill="1" applyBorder="1" applyAlignment="1" applyProtection="1">
      <alignment horizontal="left" vertical="center" wrapText="1"/>
      <protection locked="0"/>
    </xf>
    <xf numFmtId="0" fontId="210" fillId="2" borderId="220" xfId="0" applyFont="1" applyFill="1" applyBorder="1" applyAlignment="1" applyProtection="1">
      <alignment horizontal="left" vertical="center" wrapText="1"/>
      <protection locked="0"/>
    </xf>
    <xf numFmtId="0" fontId="210" fillId="2" borderId="3" xfId="0" applyFont="1" applyFill="1" applyBorder="1" applyAlignment="1" applyProtection="1">
      <alignment horizontal="left" vertical="center" wrapText="1"/>
      <protection locked="0"/>
    </xf>
    <xf numFmtId="0" fontId="210" fillId="2" borderId="364" xfId="0" applyFont="1" applyFill="1" applyBorder="1" applyAlignment="1" applyProtection="1">
      <alignment horizontal="left" vertical="center" wrapText="1"/>
      <protection locked="0"/>
    </xf>
    <xf numFmtId="0" fontId="210" fillId="2" borderId="233" xfId="0" applyFont="1" applyFill="1" applyBorder="1" applyAlignment="1" applyProtection="1">
      <alignment horizontal="left" vertical="center" wrapText="1"/>
      <protection locked="0"/>
    </xf>
    <xf numFmtId="0" fontId="210" fillId="2" borderId="11" xfId="0" applyFont="1" applyFill="1" applyBorder="1" applyAlignment="1" applyProtection="1">
      <alignment horizontal="left" vertical="center" wrapText="1"/>
      <protection locked="0"/>
    </xf>
    <xf numFmtId="0" fontId="2" fillId="2" borderId="220" xfId="13" applyFont="1" applyFill="1" applyBorder="1" applyAlignment="1" applyProtection="1">
      <alignment horizontal="left" vertical="center" wrapText="1"/>
      <protection locked="0"/>
    </xf>
    <xf numFmtId="0" fontId="2" fillId="2" borderId="3" xfId="13" applyFont="1" applyFill="1" applyBorder="1" applyAlignment="1" applyProtection="1">
      <alignment horizontal="left" vertical="center" wrapText="1"/>
      <protection locked="0"/>
    </xf>
    <xf numFmtId="0" fontId="209" fillId="0" borderId="364" xfId="13" applyFont="1" applyFill="1" applyBorder="1" applyAlignment="1" applyProtection="1">
      <alignment horizontal="left" vertical="center" textRotation="255" wrapText="1"/>
      <protection locked="0"/>
    </xf>
    <xf numFmtId="0" fontId="209" fillId="0" borderId="221" xfId="13" applyFont="1" applyFill="1" applyBorder="1" applyAlignment="1" applyProtection="1">
      <alignment horizontal="left" vertical="center" textRotation="255" wrapText="1"/>
      <protection locked="0"/>
    </xf>
    <xf numFmtId="0" fontId="17" fillId="2" borderId="364" xfId="13" applyFont="1" applyFill="1" applyBorder="1" applyAlignment="1" applyProtection="1">
      <alignment horizontal="left" vertical="center" wrapText="1"/>
      <protection locked="0"/>
    </xf>
    <xf numFmtId="0" fontId="17" fillId="0" borderId="233" xfId="13" applyFont="1" applyFill="1" applyBorder="1" applyAlignment="1" applyProtection="1">
      <alignment horizontal="left" vertical="center" textRotation="255" wrapText="1"/>
      <protection locked="0"/>
    </xf>
    <xf numFmtId="0" fontId="2" fillId="0" borderId="11" xfId="13" applyFont="1" applyFill="1" applyBorder="1" applyAlignment="1" applyProtection="1">
      <alignment horizontal="left" vertical="center" wrapText="1"/>
      <protection locked="0"/>
    </xf>
    <xf numFmtId="0" fontId="208" fillId="0" borderId="3" xfId="13" applyFont="1" applyFill="1" applyBorder="1" applyAlignment="1" applyProtection="1">
      <alignment horizontal="left" vertical="center" wrapText="1"/>
      <protection locked="0"/>
    </xf>
    <xf numFmtId="0" fontId="208" fillId="0" borderId="31" xfId="13" applyFont="1" applyFill="1" applyBorder="1" applyAlignment="1" applyProtection="1">
      <alignment horizontal="left" vertical="center" wrapText="1"/>
      <protection locked="0"/>
    </xf>
    <xf numFmtId="0" fontId="209" fillId="0" borderId="298" xfId="13" applyFont="1" applyFill="1" applyBorder="1" applyAlignment="1" applyProtection="1">
      <alignment horizontal="left" vertical="center" textRotation="255" wrapText="1"/>
      <protection locked="0"/>
    </xf>
    <xf numFmtId="0" fontId="209" fillId="0" borderId="226" xfId="13" applyFont="1" applyFill="1" applyBorder="1" applyAlignment="1" applyProtection="1">
      <alignment horizontal="left" vertical="center" textRotation="255" wrapText="1"/>
      <protection locked="0"/>
    </xf>
    <xf numFmtId="0" fontId="209" fillId="0" borderId="220" xfId="13" applyFont="1" applyFill="1" applyBorder="1" applyAlignment="1" applyProtection="1">
      <alignment horizontal="left" vertical="center" textRotation="255" wrapText="1"/>
      <protection locked="0"/>
    </xf>
    <xf numFmtId="0" fontId="17" fillId="0" borderId="220" xfId="13" applyFont="1" applyFill="1" applyBorder="1" applyAlignment="1" applyProtection="1">
      <alignment horizontal="left" vertical="center" wrapText="1"/>
      <protection locked="0"/>
    </xf>
    <xf numFmtId="0" fontId="2" fillId="0" borderId="3" xfId="13" applyFont="1" applyFill="1" applyBorder="1" applyAlignment="1" applyProtection="1">
      <alignment horizontal="left" vertical="center" wrapText="1"/>
      <protection locked="0"/>
    </xf>
    <xf numFmtId="0" fontId="209" fillId="0" borderId="147" xfId="13" applyFont="1" applyFill="1" applyBorder="1" applyAlignment="1" applyProtection="1">
      <alignment horizontal="left" vertical="center" textRotation="255" wrapText="1"/>
      <protection locked="0"/>
    </xf>
    <xf numFmtId="0" fontId="209" fillId="0" borderId="359" xfId="13" applyFont="1" applyFill="1" applyBorder="1" applyAlignment="1" applyProtection="1">
      <alignment horizontal="left" vertical="center" textRotation="255" wrapText="1"/>
      <protection locked="0"/>
    </xf>
    <xf numFmtId="0" fontId="9" fillId="0" borderId="360" xfId="0" applyFont="1" applyFill="1" applyBorder="1" applyAlignment="1">
      <alignment horizontal="center" vertical="center" wrapText="1"/>
    </xf>
    <xf numFmtId="0" fontId="215" fillId="0" borderId="0" xfId="0" applyFont="1" applyFill="1" applyAlignment="1" applyProtection="1">
      <alignment vertical="center"/>
    </xf>
    <xf numFmtId="0" fontId="82" fillId="2" borderId="0" xfId="0" applyFont="1" applyFill="1" applyAlignment="1" applyProtection="1">
      <alignment horizontal="left" vertical="center"/>
    </xf>
    <xf numFmtId="0" fontId="82" fillId="2" borderId="0" xfId="0" applyFont="1" applyFill="1" applyAlignment="1" applyProtection="1">
      <alignment horizontal="left" vertical="center" wrapText="1"/>
    </xf>
    <xf numFmtId="0" fontId="214" fillId="2" borderId="0" xfId="0" applyFont="1" applyFill="1" applyAlignment="1" applyProtection="1">
      <alignment horizontal="left" vertical="center"/>
    </xf>
    <xf numFmtId="0" fontId="82" fillId="2" borderId="0" xfId="0" applyFont="1" applyFill="1" applyBorder="1" applyAlignment="1" applyProtection="1">
      <alignment horizontal="left" vertical="center" wrapText="1"/>
    </xf>
    <xf numFmtId="0" fontId="213" fillId="2" borderId="0" xfId="0" applyFont="1" applyFill="1" applyBorder="1" applyAlignment="1" applyProtection="1">
      <alignment horizontal="right" vertical="center" wrapText="1"/>
    </xf>
    <xf numFmtId="0" fontId="212" fillId="2" borderId="0" xfId="0" applyFont="1" applyFill="1" applyAlignment="1" applyProtection="1">
      <alignment horizontal="left" vertical="center"/>
    </xf>
    <xf numFmtId="0" fontId="20" fillId="2" borderId="231" xfId="13" applyFont="1" applyFill="1" applyBorder="1" applyAlignment="1" applyProtection="1">
      <alignment horizontal="center" vertical="center"/>
    </xf>
    <xf numFmtId="0" fontId="20" fillId="2" borderId="372" xfId="13" applyFont="1" applyFill="1" applyBorder="1" applyAlignment="1" applyProtection="1">
      <alignment horizontal="center" vertical="center"/>
    </xf>
    <xf numFmtId="0" fontId="20" fillId="2" borderId="372" xfId="13" applyFont="1" applyFill="1" applyBorder="1" applyAlignment="1" applyProtection="1">
      <alignment horizontal="center" vertical="center" wrapText="1"/>
    </xf>
    <xf numFmtId="0" fontId="20" fillId="2" borderId="371" xfId="13" applyFont="1" applyFill="1" applyBorder="1" applyAlignment="1" applyProtection="1">
      <alignment horizontal="center" vertical="center" wrapText="1"/>
    </xf>
    <xf numFmtId="0" fontId="82" fillId="2" borderId="230" xfId="13" applyFont="1" applyFill="1" applyBorder="1" applyAlignment="1" applyProtection="1">
      <alignment horizontal="center" vertical="center" wrapText="1"/>
    </xf>
    <xf numFmtId="0" fontId="82" fillId="2" borderId="219" xfId="13" applyFont="1" applyFill="1" applyBorder="1" applyAlignment="1" applyProtection="1">
      <alignment horizontal="center" vertical="center" wrapText="1"/>
    </xf>
    <xf numFmtId="0" fontId="82" fillId="2" borderId="0" xfId="0" applyFont="1" applyFill="1" applyAlignment="1" applyProtection="1">
      <alignment horizontal="center" vertical="center"/>
    </xf>
    <xf numFmtId="0" fontId="82" fillId="2" borderId="141" xfId="13" applyFont="1" applyFill="1" applyBorder="1" applyAlignment="1" applyProtection="1">
      <alignment horizontal="center" vertical="center"/>
    </xf>
    <xf numFmtId="0" fontId="82" fillId="2" borderId="376" xfId="13" applyFont="1" applyFill="1" applyBorder="1" applyAlignment="1" applyProtection="1">
      <alignment horizontal="left" vertical="center"/>
    </xf>
    <xf numFmtId="0" fontId="82" fillId="2" borderId="142" xfId="13" applyFont="1" applyFill="1" applyBorder="1" applyAlignment="1" applyProtection="1">
      <alignment horizontal="left" vertical="center"/>
    </xf>
    <xf numFmtId="0" fontId="82" fillId="0" borderId="229" xfId="0" applyFont="1" applyBorder="1" applyAlignment="1" applyProtection="1">
      <alignment horizontal="left" vertical="center" wrapText="1"/>
    </xf>
    <xf numFmtId="0" fontId="2" fillId="2" borderId="211" xfId="13" applyFont="1" applyFill="1" applyBorder="1" applyAlignment="1" applyProtection="1">
      <alignment horizontal="left" vertical="center" wrapText="1"/>
    </xf>
    <xf numFmtId="0" fontId="82" fillId="2" borderId="146" xfId="13" applyFont="1" applyFill="1" applyBorder="1" applyAlignment="1" applyProtection="1">
      <alignment horizontal="left" vertical="center"/>
    </xf>
    <xf numFmtId="0" fontId="20" fillId="2" borderId="210" xfId="13" applyFont="1" applyFill="1" applyBorder="1" applyAlignment="1" applyProtection="1">
      <alignment horizontal="left" vertical="center"/>
    </xf>
    <xf numFmtId="0" fontId="82" fillId="2" borderId="0" xfId="13" applyFont="1" applyFill="1" applyBorder="1" applyAlignment="1" applyProtection="1">
      <alignment horizontal="left" vertical="center"/>
    </xf>
    <xf numFmtId="0" fontId="82" fillId="0" borderId="58" xfId="0" applyFont="1" applyBorder="1" applyAlignment="1" applyProtection="1">
      <alignment horizontal="left" vertical="center" wrapText="1"/>
    </xf>
    <xf numFmtId="0" fontId="2" fillId="2" borderId="58" xfId="13" applyFont="1" applyFill="1" applyBorder="1" applyAlignment="1" applyProtection="1">
      <alignment horizontal="left" vertical="center" wrapText="1"/>
    </xf>
    <xf numFmtId="0" fontId="82" fillId="0" borderId="210" xfId="0" applyFont="1" applyBorder="1" applyAlignment="1" applyProtection="1">
      <alignment horizontal="left" vertical="center" wrapText="1"/>
    </xf>
    <xf numFmtId="0" fontId="2" fillId="2" borderId="210" xfId="13" applyFont="1" applyFill="1" applyBorder="1" applyAlignment="1" applyProtection="1">
      <alignment horizontal="left" vertical="center" wrapText="1"/>
    </xf>
    <xf numFmtId="0" fontId="82" fillId="2" borderId="211" xfId="13" applyFont="1" applyFill="1" applyBorder="1" applyAlignment="1" applyProtection="1">
      <alignment horizontal="left" vertical="center" wrapText="1"/>
    </xf>
    <xf numFmtId="0" fontId="82" fillId="2" borderId="58" xfId="13" applyFont="1" applyFill="1" applyBorder="1" applyAlignment="1" applyProtection="1">
      <alignment horizontal="left" vertical="center" wrapText="1"/>
    </xf>
    <xf numFmtId="0" fontId="82" fillId="2" borderId="208" xfId="13" applyFont="1" applyFill="1" applyBorder="1" applyAlignment="1" applyProtection="1">
      <alignment horizontal="left" vertical="center" wrapText="1"/>
    </xf>
    <xf numFmtId="0" fontId="2" fillId="2" borderId="208" xfId="13" applyFont="1" applyFill="1" applyBorder="1" applyAlignment="1" applyProtection="1">
      <alignment horizontal="left" vertical="center" wrapText="1"/>
    </xf>
    <xf numFmtId="0" fontId="82" fillId="2" borderId="208" xfId="13" applyFont="1" applyFill="1" applyBorder="1" applyAlignment="1" applyProtection="1">
      <alignment horizontal="left" vertical="center"/>
    </xf>
    <xf numFmtId="0" fontId="82" fillId="2" borderId="211" xfId="13" applyFont="1" applyFill="1" applyBorder="1" applyAlignment="1" applyProtection="1">
      <alignment horizontal="left" vertical="center"/>
    </xf>
    <xf numFmtId="0" fontId="81" fillId="2" borderId="211" xfId="13" applyFont="1" applyFill="1" applyBorder="1" applyAlignment="1" applyProtection="1">
      <alignment horizontal="left" vertical="center"/>
    </xf>
    <xf numFmtId="0" fontId="81" fillId="2" borderId="208" xfId="13" applyFont="1" applyFill="1" applyBorder="1" applyAlignment="1" applyProtection="1">
      <alignment horizontal="left" vertical="center"/>
    </xf>
    <xf numFmtId="0" fontId="81" fillId="2" borderId="58" xfId="13" applyFont="1" applyFill="1" applyBorder="1" applyAlignment="1" applyProtection="1">
      <alignment horizontal="left" vertical="center"/>
    </xf>
    <xf numFmtId="0" fontId="82" fillId="2" borderId="208" xfId="13" applyFont="1" applyFill="1" applyBorder="1" applyAlignment="1" applyProtection="1">
      <alignment horizontal="left" vertical="top" wrapText="1"/>
    </xf>
    <xf numFmtId="0" fontId="82" fillId="2" borderId="210" xfId="13" applyFont="1" applyFill="1" applyBorder="1" applyAlignment="1" applyProtection="1">
      <alignment horizontal="left" vertical="center"/>
    </xf>
    <xf numFmtId="0" fontId="82" fillId="2" borderId="58" xfId="13" applyFont="1" applyFill="1" applyBorder="1" applyAlignment="1" applyProtection="1">
      <alignment horizontal="left" vertical="top" wrapText="1"/>
    </xf>
    <xf numFmtId="0" fontId="81" fillId="0" borderId="146" xfId="13" applyFont="1" applyFill="1" applyBorder="1" applyAlignment="1" applyProtection="1">
      <alignment horizontal="left" vertical="center"/>
    </xf>
    <xf numFmtId="0" fontId="20" fillId="0" borderId="210" xfId="13" applyFont="1" applyFill="1" applyBorder="1" applyAlignment="1" applyProtection="1">
      <alignment horizontal="left" vertical="center"/>
    </xf>
    <xf numFmtId="0" fontId="82" fillId="0" borderId="210" xfId="13" applyFont="1" applyFill="1" applyBorder="1" applyAlignment="1" applyProtection="1">
      <alignment horizontal="left" vertical="center"/>
    </xf>
    <xf numFmtId="0" fontId="82" fillId="0" borderId="58" xfId="13" applyFont="1" applyFill="1" applyBorder="1" applyAlignment="1" applyProtection="1">
      <alignment horizontal="left" vertical="center"/>
    </xf>
    <xf numFmtId="0" fontId="82" fillId="0" borderId="58" xfId="13" applyFont="1" applyFill="1" applyBorder="1" applyAlignment="1" applyProtection="1">
      <alignment horizontal="left" vertical="center" wrapText="1"/>
    </xf>
    <xf numFmtId="0" fontId="9" fillId="0" borderId="58" xfId="13" applyFont="1" applyFill="1" applyBorder="1" applyAlignment="1" applyProtection="1">
      <alignment horizontal="left" vertical="center" wrapText="1"/>
    </xf>
    <xf numFmtId="0" fontId="81" fillId="2" borderId="211" xfId="13" applyFont="1" applyFill="1" applyBorder="1" applyAlignment="1" applyProtection="1">
      <alignment vertical="center" wrapText="1"/>
    </xf>
    <xf numFmtId="0" fontId="81" fillId="2" borderId="211" xfId="13" applyFont="1" applyFill="1" applyBorder="1" applyAlignment="1" applyProtection="1">
      <alignment horizontal="left" vertical="center" wrapText="1"/>
    </xf>
    <xf numFmtId="0" fontId="9" fillId="2" borderId="58" xfId="13" applyFont="1" applyFill="1" applyBorder="1" applyAlignment="1" applyProtection="1">
      <alignment horizontal="left" vertical="center" wrapText="1"/>
    </xf>
    <xf numFmtId="0" fontId="81" fillId="2" borderId="208" xfId="13" applyFont="1" applyFill="1" applyBorder="1" applyAlignment="1" applyProtection="1">
      <alignment horizontal="left" vertical="center" wrapText="1"/>
    </xf>
    <xf numFmtId="0" fontId="81" fillId="2" borderId="210" xfId="13" applyFont="1" applyFill="1" applyBorder="1" applyAlignment="1" applyProtection="1">
      <alignment horizontal="left" vertical="center" wrapText="1"/>
    </xf>
    <xf numFmtId="0" fontId="81" fillId="2" borderId="58" xfId="13" applyFont="1" applyFill="1" applyBorder="1" applyAlignment="1" applyProtection="1">
      <alignment horizontal="left" vertical="center" wrapText="1"/>
    </xf>
    <xf numFmtId="0" fontId="82" fillId="2" borderId="225" xfId="16" applyFont="1" applyFill="1" applyBorder="1" applyAlignment="1" applyProtection="1">
      <alignment horizontal="center" vertical="center"/>
    </xf>
    <xf numFmtId="0" fontId="20" fillId="2" borderId="208" xfId="16" applyFont="1" applyFill="1" applyBorder="1" applyAlignment="1" applyProtection="1">
      <alignment horizontal="center" vertical="center"/>
    </xf>
    <xf numFmtId="0" fontId="82" fillId="2" borderId="0" xfId="0" applyFont="1" applyFill="1" applyAlignment="1" applyProtection="1">
      <alignment vertical="center"/>
    </xf>
    <xf numFmtId="0" fontId="82" fillId="2" borderId="224" xfId="13" applyFont="1" applyFill="1" applyBorder="1" applyAlignment="1" applyProtection="1">
      <alignment horizontal="center" vertical="center"/>
    </xf>
    <xf numFmtId="0" fontId="20" fillId="2" borderId="211" xfId="13" applyFont="1" applyFill="1" applyBorder="1" applyAlignment="1" applyProtection="1">
      <alignment horizontal="left" vertical="center" wrapText="1"/>
    </xf>
    <xf numFmtId="0" fontId="82" fillId="2" borderId="11" xfId="13" applyFont="1" applyFill="1" applyBorder="1" applyAlignment="1" applyProtection="1">
      <alignment horizontal="left" vertical="center"/>
    </xf>
    <xf numFmtId="0" fontId="81" fillId="2" borderId="3" xfId="13" applyFont="1" applyFill="1" applyBorder="1" applyAlignment="1" applyProtection="1">
      <alignment horizontal="left" vertical="center" shrinkToFit="1"/>
    </xf>
    <xf numFmtId="0" fontId="20" fillId="2" borderId="210" xfId="13" applyFont="1" applyFill="1" applyBorder="1" applyAlignment="1" applyProtection="1">
      <alignment horizontal="left" vertical="center" shrinkToFit="1"/>
    </xf>
    <xf numFmtId="0" fontId="82" fillId="2" borderId="15" xfId="13" applyFont="1" applyFill="1" applyBorder="1" applyAlignment="1" applyProtection="1">
      <alignment horizontal="left" vertical="center"/>
    </xf>
    <xf numFmtId="0" fontId="81" fillId="2" borderId="11" xfId="13" applyFont="1" applyFill="1" applyBorder="1" applyAlignment="1" applyProtection="1">
      <alignment horizontal="left" vertical="center" shrinkToFit="1"/>
    </xf>
    <xf numFmtId="0" fontId="81" fillId="2" borderId="208" xfId="13" applyFont="1" applyFill="1" applyBorder="1" applyAlignment="1" applyProtection="1">
      <alignment horizontal="left" vertical="center" shrinkToFit="1"/>
    </xf>
    <xf numFmtId="0" fontId="81" fillId="2" borderId="31" xfId="13" applyFont="1" applyFill="1" applyBorder="1" applyAlignment="1" applyProtection="1">
      <alignment horizontal="left" vertical="center" shrinkToFit="1"/>
    </xf>
    <xf numFmtId="0" fontId="81" fillId="2" borderId="3" xfId="13" applyFont="1" applyFill="1" applyBorder="1" applyAlignment="1" applyProtection="1">
      <alignment horizontal="left" vertical="center" wrapText="1"/>
    </xf>
    <xf numFmtId="0" fontId="82" fillId="0" borderId="225" xfId="13" applyFont="1" applyFill="1" applyBorder="1" applyAlignment="1" applyProtection="1">
      <alignment horizontal="left" vertical="center"/>
    </xf>
    <xf numFmtId="0" fontId="20" fillId="0" borderId="58" xfId="13" applyFont="1" applyFill="1" applyBorder="1" applyAlignment="1" applyProtection="1">
      <alignment horizontal="left" vertical="center" shrinkToFit="1"/>
    </xf>
    <xf numFmtId="0" fontId="82" fillId="0" borderId="3" xfId="13" applyFont="1" applyFill="1" applyBorder="1" applyAlignment="1" applyProtection="1">
      <alignment horizontal="left" vertical="center"/>
    </xf>
    <xf numFmtId="0" fontId="81" fillId="0" borderId="3" xfId="13" applyFont="1" applyFill="1" applyBorder="1" applyAlignment="1" applyProtection="1">
      <alignment horizontal="left" vertical="center"/>
    </xf>
    <xf numFmtId="0" fontId="2" fillId="0" borderId="58" xfId="13" applyFont="1" applyFill="1" applyBorder="1" applyAlignment="1" applyProtection="1">
      <alignment horizontal="left" vertical="center" wrapText="1"/>
    </xf>
    <xf numFmtId="0" fontId="82" fillId="2" borderId="362" xfId="13" applyFont="1" applyFill="1" applyBorder="1" applyAlignment="1" applyProtection="1">
      <alignment horizontal="center" vertical="center"/>
    </xf>
    <xf numFmtId="0" fontId="20" fillId="2" borderId="211" xfId="13" applyFont="1" applyFill="1" applyBorder="1" applyAlignment="1" applyProtection="1">
      <alignment horizontal="left" vertical="center"/>
    </xf>
    <xf numFmtId="49" fontId="82" fillId="2" borderId="211" xfId="13" applyNumberFormat="1" applyFont="1" applyFill="1" applyBorder="1" applyAlignment="1" applyProtection="1">
      <alignment vertical="center" wrapText="1"/>
    </xf>
    <xf numFmtId="0" fontId="1" fillId="2" borderId="58" xfId="13" applyFont="1" applyFill="1" applyBorder="1" applyAlignment="1" applyProtection="1">
      <alignment horizontal="left" vertical="center" wrapText="1"/>
    </xf>
    <xf numFmtId="0" fontId="26" fillId="2" borderId="0" xfId="0" applyFont="1" applyFill="1" applyAlignment="1" applyProtection="1">
      <alignment horizontal="left" vertical="center"/>
    </xf>
    <xf numFmtId="0" fontId="82" fillId="2" borderId="361" xfId="13" applyFont="1" applyFill="1" applyBorder="1" applyAlignment="1" applyProtection="1">
      <alignment horizontal="left" vertical="center"/>
    </xf>
    <xf numFmtId="49" fontId="20" fillId="2" borderId="210" xfId="13" applyNumberFormat="1" applyFont="1" applyFill="1" applyBorder="1" applyAlignment="1" applyProtection="1">
      <alignment vertical="center" wrapText="1"/>
    </xf>
    <xf numFmtId="49" fontId="82" fillId="2" borderId="210" xfId="13" applyNumberFormat="1" applyFont="1" applyFill="1" applyBorder="1" applyAlignment="1" applyProtection="1">
      <alignment vertical="center" wrapText="1"/>
    </xf>
    <xf numFmtId="0" fontId="82" fillId="2" borderId="214" xfId="13" applyFont="1" applyFill="1" applyBorder="1" applyAlignment="1" applyProtection="1">
      <alignment horizontal="left" vertical="center" wrapText="1"/>
    </xf>
    <xf numFmtId="0" fontId="1" fillId="2" borderId="214" xfId="13" applyFont="1" applyFill="1" applyBorder="1" applyAlignment="1" applyProtection="1">
      <alignment horizontal="left" vertical="center" wrapText="1"/>
    </xf>
    <xf numFmtId="49" fontId="20" fillId="2" borderId="210" xfId="13" applyNumberFormat="1" applyFont="1" applyFill="1" applyBorder="1" applyAlignment="1" applyProtection="1">
      <alignment horizontal="left" vertical="center" wrapText="1"/>
    </xf>
    <xf numFmtId="49" fontId="82" fillId="2" borderId="208" xfId="13" applyNumberFormat="1" applyFont="1" applyFill="1" applyBorder="1" applyAlignment="1" applyProtection="1">
      <alignment horizontal="left" vertical="center" wrapText="1"/>
    </xf>
    <xf numFmtId="0" fontId="1" fillId="2" borderId="208" xfId="13" applyFont="1" applyFill="1" applyBorder="1" applyAlignment="1" applyProtection="1">
      <alignment horizontal="left" vertical="center" wrapText="1"/>
    </xf>
    <xf numFmtId="49" fontId="82" fillId="2" borderId="210" xfId="13" applyNumberFormat="1" applyFont="1" applyFill="1" applyBorder="1" applyAlignment="1" applyProtection="1">
      <alignment horizontal="left" vertical="center" wrapText="1"/>
    </xf>
    <xf numFmtId="0" fontId="1" fillId="2" borderId="211" xfId="13" applyFont="1" applyFill="1" applyBorder="1" applyAlignment="1" applyProtection="1">
      <alignment horizontal="left" vertical="center" wrapText="1"/>
    </xf>
    <xf numFmtId="49" fontId="82" fillId="2" borderId="58" xfId="13" applyNumberFormat="1" applyFont="1" applyFill="1" applyBorder="1" applyAlignment="1" applyProtection="1">
      <alignment horizontal="left" vertical="center" wrapText="1"/>
    </xf>
    <xf numFmtId="0" fontId="82" fillId="2" borderId="58" xfId="13" applyFont="1" applyFill="1" applyBorder="1" applyAlignment="1" applyProtection="1">
      <alignment vertical="center" wrapText="1"/>
    </xf>
    <xf numFmtId="49" fontId="20" fillId="2" borderId="210" xfId="13" applyNumberFormat="1" applyFont="1" applyFill="1" applyBorder="1" applyAlignment="1" applyProtection="1">
      <alignment vertical="top" wrapText="1"/>
    </xf>
    <xf numFmtId="0" fontId="82" fillId="2" borderId="210" xfId="13" applyFont="1" applyFill="1" applyBorder="1" applyAlignment="1" applyProtection="1">
      <alignment horizontal="left" vertical="center" wrapText="1"/>
    </xf>
    <xf numFmtId="49" fontId="82" fillId="2" borderId="211" xfId="13" applyNumberFormat="1" applyFont="1" applyFill="1" applyBorder="1" applyAlignment="1" applyProtection="1">
      <alignment horizontal="left" vertical="center" wrapText="1"/>
    </xf>
    <xf numFmtId="0" fontId="26" fillId="2" borderId="208" xfId="13" applyFont="1" applyFill="1" applyBorder="1" applyAlignment="1" applyProtection="1">
      <alignment horizontal="left" vertical="center"/>
    </xf>
    <xf numFmtId="49" fontId="82" fillId="2" borderId="12" xfId="13" applyNumberFormat="1" applyFont="1" applyFill="1" applyBorder="1" applyAlignment="1" applyProtection="1">
      <alignment horizontal="left" vertical="center" wrapText="1"/>
    </xf>
    <xf numFmtId="0" fontId="81" fillId="2" borderId="208" xfId="13" applyFont="1" applyFill="1" applyBorder="1" applyAlignment="1" applyProtection="1">
      <alignment vertical="center" wrapText="1"/>
    </xf>
    <xf numFmtId="49" fontId="20" fillId="2" borderId="12" xfId="13" applyNumberFormat="1" applyFont="1" applyFill="1" applyBorder="1" applyAlignment="1" applyProtection="1">
      <alignment horizontal="left" vertical="center" wrapText="1"/>
    </xf>
    <xf numFmtId="0" fontId="81" fillId="2" borderId="58" xfId="13" applyFont="1" applyFill="1" applyBorder="1" applyAlignment="1" applyProtection="1">
      <alignment vertical="center" wrapText="1"/>
    </xf>
    <xf numFmtId="49" fontId="82" fillId="2" borderId="208" xfId="13" applyNumberFormat="1" applyFont="1" applyFill="1" applyBorder="1" applyAlignment="1" applyProtection="1">
      <alignment horizontal="left" vertical="center"/>
    </xf>
    <xf numFmtId="49" fontId="82" fillId="2" borderId="9" xfId="13" applyNumberFormat="1" applyFont="1" applyFill="1" applyBorder="1" applyAlignment="1" applyProtection="1">
      <alignment horizontal="left" vertical="center" wrapText="1"/>
    </xf>
    <xf numFmtId="0" fontId="81" fillId="2" borderId="211" xfId="13" applyFont="1" applyFill="1" applyBorder="1" applyAlignment="1" applyProtection="1">
      <alignment vertical="center"/>
    </xf>
    <xf numFmtId="49" fontId="82" fillId="0" borderId="0" xfId="13" applyNumberFormat="1" applyFont="1" applyFill="1" applyBorder="1" applyAlignment="1" applyProtection="1">
      <alignment horizontal="left" vertical="center"/>
    </xf>
    <xf numFmtId="0" fontId="82" fillId="0" borderId="210" xfId="13" applyFont="1" applyFill="1" applyBorder="1" applyAlignment="1" applyProtection="1">
      <alignment vertical="center"/>
    </xf>
    <xf numFmtId="0" fontId="81" fillId="2" borderId="208" xfId="13" applyFont="1" applyFill="1" applyBorder="1" applyAlignment="1" applyProtection="1">
      <alignment vertical="center"/>
    </xf>
    <xf numFmtId="0" fontId="81" fillId="2" borderId="0" xfId="0" applyFont="1" applyFill="1" applyAlignment="1" applyProtection="1">
      <alignment horizontal="left" vertical="center"/>
    </xf>
    <xf numFmtId="49" fontId="20" fillId="2" borderId="210" xfId="13" applyNumberFormat="1" applyFont="1" applyFill="1" applyBorder="1" applyAlignment="1" applyProtection="1">
      <alignment horizontal="left" vertical="center"/>
    </xf>
    <xf numFmtId="0" fontId="82" fillId="2" borderId="210" xfId="13" applyFont="1" applyFill="1" applyBorder="1" applyAlignment="1" applyProtection="1">
      <alignment vertical="center"/>
    </xf>
    <xf numFmtId="0" fontId="81" fillId="2" borderId="210" xfId="13" applyFont="1" applyFill="1" applyBorder="1" applyAlignment="1" applyProtection="1">
      <alignment vertical="center"/>
    </xf>
    <xf numFmtId="0" fontId="82" fillId="2" borderId="321" xfId="13" applyFont="1" applyFill="1" applyBorder="1" applyAlignment="1" applyProtection="1">
      <alignment horizontal="left" vertical="center"/>
    </xf>
    <xf numFmtId="49" fontId="82" fillId="2" borderId="208" xfId="13" applyNumberFormat="1" applyFont="1" applyFill="1" applyBorder="1" applyAlignment="1" applyProtection="1">
      <alignment vertical="center" wrapText="1"/>
    </xf>
    <xf numFmtId="49" fontId="20" fillId="2" borderId="211" xfId="13" applyNumberFormat="1" applyFont="1" applyFill="1" applyBorder="1" applyAlignment="1" applyProtection="1">
      <alignment horizontal="left" vertical="top" wrapText="1"/>
    </xf>
    <xf numFmtId="0" fontId="82" fillId="2" borderId="321" xfId="13" applyFont="1" applyFill="1" applyBorder="1" applyAlignment="1" applyProtection="1">
      <alignment horizontal="center" vertical="center"/>
    </xf>
    <xf numFmtId="49" fontId="20" fillId="2" borderId="208" xfId="13" applyNumberFormat="1" applyFont="1" applyFill="1" applyBorder="1" applyAlignment="1" applyProtection="1">
      <alignment horizontal="left" vertical="top" wrapText="1"/>
    </xf>
    <xf numFmtId="0" fontId="20" fillId="2" borderId="208" xfId="13" applyFont="1" applyFill="1" applyBorder="1" applyAlignment="1" applyProtection="1">
      <alignment horizontal="left" vertical="center"/>
    </xf>
    <xf numFmtId="0" fontId="82" fillId="2" borderId="146" xfId="13" applyFont="1" applyFill="1" applyBorder="1" applyAlignment="1" applyProtection="1">
      <alignment horizontal="center" vertical="center"/>
    </xf>
    <xf numFmtId="0" fontId="82" fillId="0" borderId="211" xfId="13" applyFont="1" applyFill="1" applyBorder="1" applyAlignment="1" applyProtection="1">
      <alignment vertical="center"/>
    </xf>
    <xf numFmtId="0" fontId="81" fillId="2" borderId="210" xfId="13" applyFont="1" applyFill="1" applyBorder="1" applyAlignment="1" applyProtection="1">
      <alignment vertical="center" wrapText="1"/>
    </xf>
    <xf numFmtId="0" fontId="26" fillId="2" borderId="210" xfId="13" applyFont="1" applyFill="1" applyBorder="1" applyAlignment="1" applyProtection="1">
      <alignment vertical="center"/>
    </xf>
    <xf numFmtId="0" fontId="82" fillId="0" borderId="146" xfId="13" applyFont="1" applyFill="1" applyBorder="1" applyAlignment="1" applyProtection="1">
      <alignment horizontal="left" vertical="center"/>
    </xf>
    <xf numFmtId="0" fontId="81" fillId="0" borderId="210" xfId="13" applyFont="1" applyFill="1" applyBorder="1" applyAlignment="1" applyProtection="1">
      <alignment vertical="center"/>
    </xf>
    <xf numFmtId="0" fontId="81" fillId="2" borderId="211" xfId="13" applyFont="1" applyFill="1" applyBorder="1" applyAlignment="1" applyProtection="1">
      <alignment vertical="top" wrapText="1"/>
    </xf>
    <xf numFmtId="0" fontId="82" fillId="2" borderId="225" xfId="13" applyFont="1" applyFill="1" applyBorder="1" applyAlignment="1" applyProtection="1">
      <alignment horizontal="center" vertical="center"/>
    </xf>
    <xf numFmtId="0" fontId="82" fillId="2" borderId="208" xfId="13" applyFont="1" applyFill="1" applyBorder="1" applyAlignment="1" applyProtection="1">
      <alignment vertical="center"/>
    </xf>
    <xf numFmtId="0" fontId="26" fillId="0" borderId="58" xfId="13" applyFont="1" applyFill="1" applyBorder="1" applyAlignment="1" applyProtection="1">
      <alignment vertical="center"/>
    </xf>
    <xf numFmtId="0" fontId="1" fillId="0" borderId="58" xfId="13" applyFont="1" applyFill="1" applyBorder="1" applyAlignment="1" applyProtection="1">
      <alignment horizontal="left" vertical="center" wrapText="1"/>
    </xf>
    <xf numFmtId="0" fontId="20" fillId="0" borderId="211" xfId="13" applyFont="1" applyFill="1" applyBorder="1" applyAlignment="1" applyProtection="1">
      <alignment horizontal="left" vertical="center"/>
    </xf>
    <xf numFmtId="0" fontId="82" fillId="2" borderId="15" xfId="13" applyFont="1" applyFill="1" applyBorder="1" applyAlignment="1" applyProtection="1">
      <alignment vertical="center"/>
    </xf>
    <xf numFmtId="0" fontId="82" fillId="2" borderId="31" xfId="13" applyFont="1" applyFill="1" applyBorder="1" applyAlignment="1" applyProtection="1">
      <alignment vertical="center"/>
    </xf>
    <xf numFmtId="0" fontId="20" fillId="2" borderId="9" xfId="13" applyFont="1" applyFill="1" applyBorder="1" applyAlignment="1" applyProtection="1">
      <alignment vertical="center"/>
    </xf>
    <xf numFmtId="0" fontId="82" fillId="2" borderId="225" xfId="13" applyFont="1" applyFill="1" applyBorder="1" applyAlignment="1" applyProtection="1">
      <alignment vertical="center"/>
    </xf>
    <xf numFmtId="0" fontId="20" fillId="2" borderId="208" xfId="13" applyFont="1" applyFill="1" applyBorder="1" applyAlignment="1" applyProtection="1">
      <alignment vertical="center"/>
    </xf>
    <xf numFmtId="0" fontId="82" fillId="2" borderId="208" xfId="13" applyFont="1" applyFill="1" applyBorder="1" applyAlignment="1" applyProtection="1">
      <alignment horizontal="left" vertical="center" shrinkToFit="1"/>
    </xf>
    <xf numFmtId="0" fontId="82" fillId="2" borderId="146" xfId="0" applyFont="1" applyFill="1" applyBorder="1" applyAlignment="1" applyProtection="1">
      <alignment horizontal="center" vertical="center"/>
    </xf>
    <xf numFmtId="0" fontId="82" fillId="2" borderId="9" xfId="13" applyFont="1" applyFill="1" applyBorder="1" applyAlignment="1" applyProtection="1">
      <alignment vertical="center" wrapText="1"/>
    </xf>
    <xf numFmtId="0" fontId="82" fillId="2" borderId="211" xfId="13" applyFont="1" applyFill="1" applyBorder="1" applyAlignment="1" applyProtection="1">
      <alignment vertical="center"/>
    </xf>
    <xf numFmtId="0" fontId="81" fillId="2" borderId="58" xfId="13" applyFont="1" applyFill="1" applyBorder="1" applyAlignment="1" applyProtection="1">
      <alignment vertical="center"/>
    </xf>
    <xf numFmtId="0" fontId="82" fillId="2" borderId="146" xfId="13" applyFont="1" applyFill="1" applyBorder="1" applyAlignment="1" applyProtection="1">
      <alignment vertical="center"/>
    </xf>
    <xf numFmtId="0" fontId="23" fillId="2" borderId="210" xfId="13" applyFont="1" applyFill="1" applyBorder="1" applyAlignment="1" applyProtection="1">
      <alignment vertical="center"/>
    </xf>
    <xf numFmtId="0" fontId="23" fillId="2" borderId="208" xfId="13" applyFont="1" applyFill="1" applyBorder="1" applyAlignment="1" applyProtection="1">
      <alignment vertical="center"/>
    </xf>
    <xf numFmtId="0" fontId="82" fillId="2" borderId="211" xfId="13" applyFont="1" applyFill="1" applyBorder="1" applyAlignment="1" applyProtection="1">
      <alignment vertical="center" wrapText="1"/>
    </xf>
    <xf numFmtId="0" fontId="82" fillId="2" borderId="361" xfId="13" applyFont="1" applyFill="1" applyBorder="1" applyAlignment="1" applyProtection="1">
      <alignment vertical="center"/>
    </xf>
    <xf numFmtId="0" fontId="82" fillId="2" borderId="210" xfId="13" applyFont="1" applyFill="1" applyBorder="1" applyAlignment="1" applyProtection="1">
      <alignment vertical="center" wrapText="1"/>
    </xf>
    <xf numFmtId="0" fontId="82" fillId="2" borderId="210" xfId="13" applyFont="1" applyFill="1" applyBorder="1" applyAlignment="1" applyProtection="1">
      <alignment vertical="top" wrapText="1"/>
    </xf>
    <xf numFmtId="0" fontId="82" fillId="2" borderId="208" xfId="13" applyFont="1" applyFill="1" applyBorder="1" applyAlignment="1" applyProtection="1">
      <alignment vertical="top" wrapText="1"/>
    </xf>
    <xf numFmtId="0" fontId="82" fillId="2" borderId="362" xfId="7" applyFont="1" applyFill="1" applyBorder="1" applyAlignment="1" applyProtection="1">
      <alignment horizontal="center" vertical="center" wrapText="1"/>
    </xf>
    <xf numFmtId="0" fontId="82" fillId="2" borderId="10" xfId="7" applyFont="1" applyFill="1" applyBorder="1" applyAlignment="1" applyProtection="1">
      <alignment horizontal="left" vertical="center" wrapText="1"/>
    </xf>
    <xf numFmtId="0" fontId="82" fillId="2" borderId="361" xfId="7" applyFont="1" applyFill="1" applyBorder="1" applyAlignment="1" applyProtection="1">
      <alignment vertical="center" wrapText="1"/>
    </xf>
    <xf numFmtId="0" fontId="23" fillId="2" borderId="15" xfId="7" applyFont="1" applyFill="1" applyBorder="1" applyAlignment="1" applyProtection="1">
      <alignment vertical="center" wrapText="1"/>
    </xf>
    <xf numFmtId="0" fontId="81" fillId="2" borderId="58" xfId="0" applyFont="1" applyFill="1" applyBorder="1" applyAlignment="1" applyProtection="1">
      <alignment horizontal="left" vertical="center" wrapText="1"/>
    </xf>
    <xf numFmtId="0" fontId="81" fillId="2" borderId="210" xfId="0" applyFont="1" applyFill="1" applyBorder="1" applyAlignment="1" applyProtection="1">
      <alignment horizontal="left" vertical="center" wrapText="1"/>
    </xf>
    <xf numFmtId="0" fontId="23" fillId="2" borderId="31" xfId="7" applyFont="1" applyFill="1" applyBorder="1" applyAlignment="1" applyProtection="1">
      <alignment vertical="center" wrapText="1"/>
    </xf>
    <xf numFmtId="0" fontId="81" fillId="2" borderId="208" xfId="0" applyFont="1" applyFill="1" applyBorder="1" applyAlignment="1" applyProtection="1">
      <alignment horizontal="left" vertical="center" wrapText="1"/>
    </xf>
    <xf numFmtId="0" fontId="82" fillId="2" borderId="321" xfId="7" applyFont="1" applyFill="1" applyBorder="1" applyAlignment="1" applyProtection="1">
      <alignment horizontal="left" vertical="center" wrapText="1"/>
    </xf>
    <xf numFmtId="0" fontId="82" fillId="2" borderId="2" xfId="7" applyFont="1" applyFill="1" applyBorder="1" applyAlignment="1" applyProtection="1">
      <alignment horizontal="left" vertical="center" wrapText="1"/>
    </xf>
    <xf numFmtId="0" fontId="82" fillId="2" borderId="58" xfId="7" applyFont="1" applyFill="1" applyBorder="1" applyAlignment="1" applyProtection="1">
      <alignment horizontal="left" vertical="center" wrapText="1"/>
    </xf>
    <xf numFmtId="0" fontId="81" fillId="2" borderId="58" xfId="7" applyFont="1" applyFill="1" applyBorder="1" applyAlignment="1" applyProtection="1">
      <alignment horizontal="left" vertical="center" wrapText="1"/>
    </xf>
    <xf numFmtId="0" fontId="81" fillId="2" borderId="211" xfId="0" applyFont="1" applyFill="1" applyBorder="1" applyAlignment="1" applyProtection="1">
      <alignment horizontal="left" vertical="center" wrapText="1"/>
    </xf>
    <xf numFmtId="0" fontId="82" fillId="2" borderId="360" xfId="7" applyFont="1" applyFill="1" applyBorder="1" applyAlignment="1" applyProtection="1">
      <alignment horizontal="left" vertical="center" wrapText="1"/>
    </xf>
    <xf numFmtId="0" fontId="82" fillId="2" borderId="230" xfId="7" applyFont="1" applyFill="1" applyBorder="1" applyAlignment="1" applyProtection="1">
      <alignment horizontal="left" vertical="center" wrapText="1"/>
    </xf>
    <xf numFmtId="0" fontId="82" fillId="2" borderId="219" xfId="7" applyFont="1" applyFill="1" applyBorder="1" applyAlignment="1" applyProtection="1">
      <alignment horizontal="left" vertical="center" wrapText="1"/>
    </xf>
    <xf numFmtId="0" fontId="81" fillId="2" borderId="219" xfId="7" applyFont="1" applyFill="1" applyBorder="1" applyAlignment="1" applyProtection="1">
      <alignment horizontal="left" vertical="center" wrapText="1"/>
    </xf>
    <xf numFmtId="0" fontId="82" fillId="2" borderId="219" xfId="13" applyFont="1" applyFill="1" applyBorder="1" applyAlignment="1" applyProtection="1">
      <alignment horizontal="left" vertical="center" wrapText="1"/>
    </xf>
    <xf numFmtId="0" fontId="210" fillId="0" borderId="329" xfId="0" applyFont="1" applyBorder="1" applyAlignment="1" applyProtection="1">
      <alignment horizontal="left" vertical="center" wrapText="1"/>
      <protection locked="0"/>
    </xf>
    <xf numFmtId="0" fontId="210" fillId="0" borderId="11" xfId="0" applyFont="1" applyBorder="1" applyAlignment="1" applyProtection="1">
      <alignment horizontal="left" vertical="center" wrapText="1"/>
      <protection locked="0"/>
    </xf>
    <xf numFmtId="0" fontId="210" fillId="0" borderId="364" xfId="0" applyFont="1" applyBorder="1" applyAlignment="1" applyProtection="1">
      <alignment horizontal="left" vertical="center" wrapText="1"/>
      <protection locked="0"/>
    </xf>
    <xf numFmtId="0" fontId="210" fillId="0" borderId="3" xfId="0" applyFont="1" applyBorder="1" applyAlignment="1" applyProtection="1">
      <alignment horizontal="left" vertical="center" wrapText="1"/>
      <protection locked="0"/>
    </xf>
    <xf numFmtId="0" fontId="210" fillId="0" borderId="15" xfId="0" applyFont="1" applyBorder="1" applyAlignment="1" applyProtection="1">
      <alignment horizontal="left" vertical="center" wrapText="1"/>
      <protection locked="0"/>
    </xf>
    <xf numFmtId="0" fontId="2" fillId="2" borderId="11" xfId="13" applyFont="1" applyFill="1" applyBorder="1" applyAlignment="1" applyProtection="1">
      <alignment horizontal="left" vertical="center" wrapText="1"/>
      <protection locked="0"/>
    </xf>
    <xf numFmtId="0" fontId="208" fillId="2" borderId="3" xfId="13" applyFont="1" applyFill="1" applyBorder="1" applyAlignment="1" applyProtection="1">
      <alignment horizontal="left" vertical="center" textRotation="255" wrapText="1"/>
      <protection locked="0"/>
    </xf>
    <xf numFmtId="0" fontId="208" fillId="2" borderId="3" xfId="13" applyFont="1" applyFill="1" applyBorder="1" applyAlignment="1" applyProtection="1">
      <alignment horizontal="left" vertical="center" wrapText="1"/>
      <protection locked="0"/>
    </xf>
    <xf numFmtId="0" fontId="208" fillId="2" borderId="31" xfId="13" applyFont="1" applyFill="1" applyBorder="1" applyAlignment="1" applyProtection="1">
      <alignment horizontal="left" vertical="center" wrapText="1"/>
      <protection locked="0"/>
    </xf>
    <xf numFmtId="0" fontId="208" fillId="2" borderId="221" xfId="13" applyFont="1" applyFill="1" applyBorder="1" applyAlignment="1" applyProtection="1">
      <alignment horizontal="left" vertical="center" wrapText="1"/>
      <protection locked="0"/>
    </xf>
    <xf numFmtId="0" fontId="2" fillId="0" borderId="364" xfId="13" applyFont="1" applyFill="1" applyBorder="1" applyAlignment="1" applyProtection="1">
      <alignment horizontal="left" vertical="center" wrapText="1"/>
      <protection locked="0"/>
    </xf>
    <xf numFmtId="0" fontId="1" fillId="2" borderId="3" xfId="13" applyFont="1" applyFill="1" applyBorder="1" applyAlignment="1" applyProtection="1">
      <alignment horizontal="left" vertical="center" wrapText="1"/>
      <protection locked="0"/>
    </xf>
    <xf numFmtId="0" fontId="1" fillId="2" borderId="375" xfId="13" applyFont="1" applyFill="1" applyBorder="1" applyAlignment="1" applyProtection="1">
      <alignment horizontal="left" vertical="center" wrapText="1"/>
      <protection locked="0"/>
    </xf>
    <xf numFmtId="0" fontId="1" fillId="2" borderId="31" xfId="13" applyFont="1" applyFill="1" applyBorder="1" applyAlignment="1" applyProtection="1">
      <alignment horizontal="left" vertical="center" wrapText="1"/>
      <protection locked="0"/>
    </xf>
    <xf numFmtId="0" fontId="1" fillId="2" borderId="11" xfId="13" applyFont="1" applyFill="1" applyBorder="1" applyAlignment="1" applyProtection="1">
      <alignment horizontal="left" vertical="center" wrapText="1"/>
      <protection locked="0"/>
    </xf>
    <xf numFmtId="0" fontId="1" fillId="2" borderId="227" xfId="13" applyFont="1" applyFill="1" applyBorder="1" applyAlignment="1" applyProtection="1">
      <alignment horizontal="left" vertical="center" wrapText="1"/>
      <protection locked="0"/>
    </xf>
    <xf numFmtId="0" fontId="1" fillId="0" borderId="3" xfId="13" applyFont="1" applyFill="1" applyBorder="1" applyAlignment="1" applyProtection="1">
      <alignment horizontal="left" vertical="center" wrapText="1"/>
      <protection locked="0"/>
    </xf>
    <xf numFmtId="0" fontId="2" fillId="2" borderId="15" xfId="13" applyFont="1" applyFill="1" applyBorder="1" applyAlignment="1" applyProtection="1">
      <alignment horizontal="left" vertical="center" wrapText="1"/>
      <protection locked="0"/>
    </xf>
    <xf numFmtId="0" fontId="2" fillId="2" borderId="3" xfId="13" applyFont="1" applyFill="1" applyBorder="1" applyAlignment="1" applyProtection="1">
      <alignment vertical="center" wrapText="1"/>
      <protection locked="0"/>
    </xf>
    <xf numFmtId="0" fontId="2" fillId="2" borderId="11" xfId="13" applyFont="1" applyFill="1" applyBorder="1" applyAlignment="1" applyProtection="1">
      <alignment vertical="center" wrapText="1"/>
      <protection locked="0"/>
    </xf>
    <xf numFmtId="0" fontId="2" fillId="2" borderId="15" xfId="13" applyFont="1" applyFill="1" applyBorder="1" applyAlignment="1" applyProtection="1">
      <alignment vertical="center" wrapText="1"/>
      <protection locked="0"/>
    </xf>
    <xf numFmtId="0" fontId="188" fillId="4" borderId="0" xfId="0" applyFont="1" applyFill="1" applyAlignment="1" applyProtection="1">
      <alignment vertical="center"/>
      <protection locked="0"/>
    </xf>
    <xf numFmtId="0" fontId="146" fillId="4" borderId="269" xfId="0" applyFont="1" applyFill="1" applyBorder="1" applyAlignment="1" applyProtection="1">
      <alignment horizontal="center" vertical="center"/>
      <protection locked="0"/>
    </xf>
    <xf numFmtId="0" fontId="146" fillId="4" borderId="268" xfId="0" applyFont="1" applyFill="1" applyBorder="1" applyAlignment="1" applyProtection="1">
      <alignment horizontal="center" vertical="center"/>
      <protection locked="0"/>
    </xf>
    <xf numFmtId="0" fontId="146" fillId="4" borderId="263" xfId="0" applyFont="1" applyFill="1" applyBorder="1" applyAlignment="1" applyProtection="1">
      <alignment horizontal="center" vertical="center"/>
      <protection locked="0"/>
    </xf>
    <xf numFmtId="0" fontId="146" fillId="4" borderId="262" xfId="0" applyFont="1" applyFill="1" applyBorder="1" applyAlignment="1" applyProtection="1">
      <alignment horizontal="center" vertical="center"/>
      <protection locked="0"/>
    </xf>
    <xf numFmtId="0" fontId="146" fillId="4" borderId="258" xfId="0" applyFont="1" applyFill="1" applyBorder="1" applyAlignment="1" applyProtection="1">
      <alignment horizontal="center" vertical="center"/>
      <protection locked="0"/>
    </xf>
    <xf numFmtId="0" fontId="146" fillId="4" borderId="257" xfId="0" applyFont="1" applyFill="1" applyBorder="1" applyAlignment="1" applyProtection="1">
      <alignment horizontal="center" vertical="center"/>
      <protection locked="0"/>
    </xf>
    <xf numFmtId="0" fontId="146" fillId="4" borderId="250" xfId="0" applyFont="1" applyFill="1" applyBorder="1" applyAlignment="1" applyProtection="1">
      <alignment horizontal="center" vertical="center"/>
      <protection locked="0"/>
    </xf>
    <xf numFmtId="0" fontId="146" fillId="4" borderId="248" xfId="0" applyFont="1" applyFill="1" applyBorder="1" applyAlignment="1" applyProtection="1">
      <alignment horizontal="center" vertical="center"/>
      <protection locked="0"/>
    </xf>
    <xf numFmtId="0" fontId="146" fillId="4" borderId="148" xfId="0" applyFont="1" applyFill="1" applyBorder="1" applyAlignment="1" applyProtection="1">
      <alignment horizontal="center" vertical="center"/>
      <protection locked="0"/>
    </xf>
    <xf numFmtId="0" fontId="146" fillId="4" borderId="246" xfId="0" applyFont="1" applyFill="1" applyBorder="1" applyAlignment="1" applyProtection="1">
      <alignment horizontal="center" vertical="center"/>
      <protection locked="0"/>
    </xf>
    <xf numFmtId="0" fontId="146" fillId="4" borderId="240" xfId="0" applyFont="1" applyFill="1" applyBorder="1" applyAlignment="1" applyProtection="1">
      <alignment vertical="center"/>
      <protection locked="0"/>
    </xf>
    <xf numFmtId="0" fontId="146" fillId="4" borderId="0" xfId="0" applyFont="1" applyFill="1" applyBorder="1" applyAlignment="1" applyProtection="1">
      <alignment horizontal="right" vertical="center"/>
      <protection locked="0"/>
    </xf>
    <xf numFmtId="0" fontId="146" fillId="4" borderId="142" xfId="0" applyFont="1" applyFill="1" applyBorder="1" applyAlignment="1" applyProtection="1">
      <alignment vertical="center"/>
      <protection locked="0"/>
    </xf>
    <xf numFmtId="0" fontId="146" fillId="4" borderId="145" xfId="0" applyFont="1" applyFill="1" applyBorder="1" applyAlignment="1" applyProtection="1">
      <alignment vertical="center"/>
      <protection locked="0"/>
    </xf>
    <xf numFmtId="0" fontId="146" fillId="4" borderId="147" xfId="0" applyFont="1" applyFill="1" applyBorder="1" applyAlignment="1" applyProtection="1">
      <alignment vertical="center"/>
      <protection locked="0"/>
    </xf>
    <xf numFmtId="0" fontId="146" fillId="4" borderId="0" xfId="0" applyFont="1" applyFill="1" applyBorder="1" applyAlignment="1" applyProtection="1">
      <alignment horizontal="center" vertical="center"/>
      <protection locked="0"/>
    </xf>
    <xf numFmtId="0" fontId="146" fillId="4" borderId="0" xfId="0" applyFont="1" applyFill="1" applyAlignment="1" applyProtection="1">
      <alignment vertical="center"/>
      <protection locked="0"/>
    </xf>
    <xf numFmtId="0" fontId="82" fillId="4" borderId="0" xfId="0" applyFont="1" applyFill="1" applyBorder="1" applyAlignment="1" applyProtection="1">
      <alignment vertical="center"/>
      <protection locked="0"/>
    </xf>
    <xf numFmtId="0" fontId="146" fillId="4" borderId="0" xfId="0" applyFont="1" applyFill="1" applyBorder="1" applyAlignment="1" applyProtection="1">
      <alignment vertical="top"/>
      <protection locked="0"/>
    </xf>
    <xf numFmtId="0" fontId="146" fillId="4" borderId="9" xfId="0" applyFont="1" applyFill="1" applyBorder="1" applyAlignment="1" applyProtection="1">
      <alignment vertical="center"/>
      <protection locked="0"/>
    </xf>
    <xf numFmtId="0" fontId="146" fillId="4" borderId="10" xfId="0" applyFont="1" applyFill="1" applyBorder="1" applyAlignment="1" applyProtection="1">
      <alignment horizontal="right" vertical="center"/>
      <protection locked="0"/>
    </xf>
    <xf numFmtId="0" fontId="146" fillId="4" borderId="10" xfId="0" applyFont="1" applyFill="1" applyBorder="1" applyAlignment="1" applyProtection="1">
      <alignment vertical="center"/>
      <protection locked="0"/>
    </xf>
    <xf numFmtId="0" fontId="146" fillId="4" borderId="10" xfId="0" applyFont="1" applyFill="1" applyBorder="1" applyAlignment="1" applyProtection="1">
      <alignment horizontal="center" vertical="center"/>
      <protection locked="0"/>
    </xf>
    <xf numFmtId="0" fontId="82" fillId="4" borderId="10" xfId="0" applyFont="1" applyFill="1" applyBorder="1" applyAlignment="1" applyProtection="1">
      <alignment vertical="center"/>
      <protection locked="0"/>
    </xf>
    <xf numFmtId="0" fontId="146" fillId="4" borderId="233" xfId="0" applyFont="1" applyFill="1" applyBorder="1" applyAlignment="1" applyProtection="1">
      <alignment vertical="center"/>
      <protection locked="0"/>
    </xf>
    <xf numFmtId="0" fontId="146" fillId="4" borderId="29" xfId="0" applyFont="1" applyFill="1" applyBorder="1" applyAlignment="1" applyProtection="1">
      <alignment vertical="center"/>
      <protection locked="0"/>
    </xf>
    <xf numFmtId="0" fontId="146" fillId="4" borderId="30" xfId="0" applyFont="1" applyFill="1" applyBorder="1" applyAlignment="1" applyProtection="1">
      <alignment vertical="center"/>
      <protection locked="0"/>
    </xf>
    <xf numFmtId="0" fontId="82" fillId="4" borderId="30" xfId="0" applyFont="1" applyFill="1" applyBorder="1" applyAlignment="1" applyProtection="1">
      <alignment vertical="center"/>
      <protection locked="0"/>
    </xf>
    <xf numFmtId="0" fontId="146" fillId="4" borderId="221" xfId="0" applyFont="1" applyFill="1" applyBorder="1" applyAlignment="1" applyProtection="1">
      <alignment vertical="center"/>
      <protection locked="0"/>
    </xf>
    <xf numFmtId="0" fontId="146" fillId="4" borderId="232" xfId="0" applyFont="1" applyFill="1" applyBorder="1" applyAlignment="1" applyProtection="1">
      <alignment vertical="center"/>
      <protection locked="0"/>
    </xf>
    <xf numFmtId="0" fontId="146" fillId="4" borderId="149" xfId="0" applyFont="1" applyFill="1" applyBorder="1" applyAlignment="1" applyProtection="1">
      <alignment vertical="top"/>
      <protection locked="0"/>
    </xf>
    <xf numFmtId="0" fontId="146" fillId="4" borderId="149" xfId="0" applyFont="1" applyFill="1" applyBorder="1" applyAlignment="1" applyProtection="1">
      <alignment vertical="center"/>
      <protection locked="0"/>
    </xf>
    <xf numFmtId="0" fontId="146" fillId="4" borderId="218" xfId="0" applyFont="1" applyFill="1" applyBorder="1" applyAlignment="1" applyProtection="1">
      <alignment vertical="center"/>
      <protection locked="0"/>
    </xf>
    <xf numFmtId="3" fontId="188" fillId="4" borderId="210" xfId="0" applyNumberFormat="1" applyFont="1" applyFill="1" applyBorder="1" applyAlignment="1" applyProtection="1">
      <alignment horizontal="right" vertical="center" wrapText="1"/>
      <protection locked="0"/>
    </xf>
    <xf numFmtId="3" fontId="188" fillId="6" borderId="3" xfId="0" applyNumberFormat="1" applyFont="1" applyFill="1" applyBorder="1" applyAlignment="1" applyProtection="1">
      <alignment horizontal="right" vertical="center" wrapText="1"/>
    </xf>
    <xf numFmtId="3" fontId="188" fillId="2" borderId="210" xfId="0" applyNumberFormat="1" applyFont="1" applyFill="1" applyBorder="1" applyAlignment="1" applyProtection="1">
      <alignment horizontal="right" vertical="center" wrapText="1"/>
    </xf>
    <xf numFmtId="3" fontId="188" fillId="2" borderId="208" xfId="0" applyNumberFormat="1" applyFont="1" applyFill="1" applyBorder="1" applyAlignment="1" applyProtection="1">
      <alignment horizontal="right" vertical="center" wrapText="1"/>
    </xf>
    <xf numFmtId="0" fontId="227" fillId="4" borderId="12" xfId="3" applyFont="1" applyFill="1" applyBorder="1" applyAlignment="1" applyProtection="1">
      <alignment vertical="center"/>
      <protection locked="0"/>
    </xf>
    <xf numFmtId="0" fontId="228" fillId="4" borderId="0" xfId="3" applyFont="1" applyFill="1" applyBorder="1" applyAlignment="1" applyProtection="1">
      <alignment horizontal="left" vertical="top"/>
      <protection locked="0"/>
    </xf>
    <xf numFmtId="0" fontId="227" fillId="4" borderId="0" xfId="3" applyFont="1" applyFill="1" applyBorder="1" applyAlignment="1" applyProtection="1">
      <alignment horizontal="left" vertical="top"/>
      <protection locked="0"/>
    </xf>
    <xf numFmtId="0" fontId="229" fillId="4" borderId="0" xfId="3" applyFont="1" applyFill="1" applyBorder="1" applyAlignment="1" applyProtection="1">
      <alignment vertical="center"/>
      <protection locked="0"/>
    </xf>
    <xf numFmtId="0" fontId="230" fillId="4" borderId="0" xfId="3" applyFont="1" applyFill="1" applyBorder="1" applyAlignment="1" applyProtection="1">
      <alignment horizontal="left" vertical="top"/>
      <protection locked="0"/>
    </xf>
    <xf numFmtId="0" fontId="227" fillId="4" borderId="0" xfId="3" applyFont="1" applyFill="1" applyBorder="1" applyAlignment="1" applyProtection="1">
      <alignment vertical="center"/>
      <protection locked="0"/>
    </xf>
    <xf numFmtId="0" fontId="227" fillId="4" borderId="15" xfId="3" applyFont="1" applyFill="1" applyBorder="1" applyAlignment="1" applyProtection="1">
      <alignment vertical="center"/>
      <protection locked="0"/>
    </xf>
    <xf numFmtId="0" fontId="229" fillId="4" borderId="12" xfId="3" applyFont="1" applyFill="1" applyBorder="1" applyAlignment="1" applyProtection="1">
      <alignment vertical="center"/>
      <protection locked="0"/>
    </xf>
    <xf numFmtId="0" fontId="229" fillId="4" borderId="0" xfId="3" applyFont="1" applyFill="1" applyBorder="1" applyAlignment="1" applyProtection="1">
      <alignment horizontal="left" vertical="top"/>
      <protection locked="0"/>
    </xf>
    <xf numFmtId="0" fontId="230" fillId="4" borderId="15" xfId="3" applyFont="1" applyFill="1" applyBorder="1" applyAlignment="1" applyProtection="1">
      <alignment horizontal="left" vertical="top"/>
      <protection locked="0"/>
    </xf>
    <xf numFmtId="0" fontId="230" fillId="4" borderId="12" xfId="3" applyFont="1" applyFill="1" applyBorder="1" applyAlignment="1" applyProtection="1">
      <alignment horizontal="left" vertical="top"/>
      <protection locked="0"/>
    </xf>
    <xf numFmtId="0" fontId="229" fillId="4" borderId="15" xfId="3" applyFont="1" applyFill="1" applyBorder="1" applyAlignment="1" applyProtection="1">
      <alignment horizontal="left" vertical="top"/>
      <protection locked="0"/>
    </xf>
    <xf numFmtId="0" fontId="231" fillId="4" borderId="0" xfId="3" applyFont="1" applyFill="1" applyBorder="1" applyAlignment="1" applyProtection="1">
      <alignment vertical="top"/>
      <protection locked="0"/>
    </xf>
    <xf numFmtId="0" fontId="229" fillId="4" borderId="0" xfId="3" applyFont="1" applyFill="1" applyBorder="1" applyAlignment="1" applyProtection="1">
      <alignment vertical="top"/>
      <protection locked="0"/>
    </xf>
    <xf numFmtId="0" fontId="232" fillId="4" borderId="0" xfId="3" applyFont="1" applyFill="1" applyBorder="1" applyAlignment="1" applyProtection="1">
      <alignment vertical="top"/>
      <protection locked="0"/>
    </xf>
    <xf numFmtId="0" fontId="233" fillId="4" borderId="0" xfId="3" applyFont="1" applyFill="1" applyBorder="1" applyAlignment="1" applyProtection="1">
      <alignment horizontal="left" vertical="top"/>
      <protection locked="0"/>
    </xf>
    <xf numFmtId="0" fontId="234" fillId="4" borderId="0" xfId="3" applyFont="1" applyFill="1" applyBorder="1" applyAlignment="1" applyProtection="1">
      <alignment horizontal="left" vertical="top"/>
      <protection locked="0"/>
    </xf>
    <xf numFmtId="0" fontId="235" fillId="4" borderId="0" xfId="3" applyFont="1" applyFill="1" applyBorder="1" applyAlignment="1" applyProtection="1">
      <alignment horizontal="left" vertical="top"/>
      <protection locked="0"/>
    </xf>
    <xf numFmtId="0" fontId="235" fillId="4" borderId="15" xfId="3" applyFont="1" applyFill="1" applyBorder="1" applyAlignment="1" applyProtection="1">
      <alignment horizontal="left" vertical="top"/>
      <protection locked="0"/>
    </xf>
    <xf numFmtId="0" fontId="236" fillId="4" borderId="0" xfId="3" applyFont="1" applyFill="1" applyBorder="1" applyAlignment="1" applyProtection="1">
      <alignment horizontal="left" vertical="top"/>
      <protection locked="0"/>
    </xf>
    <xf numFmtId="0" fontId="26" fillId="4" borderId="12" xfId="0" applyFont="1" applyFill="1" applyBorder="1" applyProtection="1">
      <protection locked="0"/>
    </xf>
    <xf numFmtId="0" fontId="26" fillId="4" borderId="0" xfId="0" applyFont="1" applyFill="1" applyBorder="1" applyProtection="1">
      <protection locked="0"/>
    </xf>
    <xf numFmtId="0" fontId="26" fillId="4" borderId="15" xfId="0" applyFont="1" applyFill="1" applyBorder="1" applyProtection="1">
      <protection locked="0"/>
    </xf>
    <xf numFmtId="0" fontId="81" fillId="4" borderId="12" xfId="0" applyFont="1" applyFill="1" applyBorder="1" applyProtection="1">
      <protection locked="0"/>
    </xf>
    <xf numFmtId="0" fontId="81" fillId="4" borderId="29" xfId="0" applyFont="1" applyFill="1" applyBorder="1" applyProtection="1">
      <protection locked="0"/>
    </xf>
    <xf numFmtId="0" fontId="26" fillId="4" borderId="30" xfId="0" applyFont="1" applyFill="1" applyBorder="1" applyProtection="1">
      <protection locked="0"/>
    </xf>
    <xf numFmtId="0" fontId="26" fillId="4" borderId="31" xfId="0" applyFont="1" applyFill="1" applyBorder="1" applyProtection="1">
      <protection locked="0"/>
    </xf>
    <xf numFmtId="0" fontId="27" fillId="2" borderId="0" xfId="0" applyFont="1" applyFill="1" applyAlignment="1" applyProtection="1">
      <alignment vertical="center"/>
      <protection locked="0"/>
    </xf>
    <xf numFmtId="0" fontId="188" fillId="4" borderId="0" xfId="0" applyFont="1" applyFill="1" applyAlignment="1" applyProtection="1">
      <alignment horizontal="center" vertical="center"/>
      <protection locked="0"/>
    </xf>
    <xf numFmtId="58" fontId="188" fillId="4" borderId="0" xfId="0" applyNumberFormat="1" applyFont="1" applyFill="1" applyAlignment="1" applyProtection="1">
      <alignment horizontal="left" vertical="center"/>
      <protection locked="0"/>
    </xf>
    <xf numFmtId="0" fontId="188" fillId="4" borderId="0" xfId="0" applyFont="1" applyFill="1" applyAlignment="1" applyProtection="1">
      <alignment horizontal="left" vertical="center"/>
      <protection locked="0"/>
    </xf>
    <xf numFmtId="0" fontId="82" fillId="0" borderId="208" xfId="0" applyFont="1" applyBorder="1" applyAlignment="1">
      <alignment horizontal="center" vertical="center"/>
    </xf>
    <xf numFmtId="0" fontId="81" fillId="0" borderId="208" xfId="0" applyFont="1" applyBorder="1" applyAlignment="1">
      <alignment vertical="center"/>
    </xf>
    <xf numFmtId="0" fontId="81" fillId="0" borderId="208" xfId="0" applyFont="1" applyBorder="1" applyAlignment="1">
      <alignment horizontal="center" vertical="center"/>
    </xf>
    <xf numFmtId="5" fontId="81" fillId="0" borderId="208" xfId="0" applyNumberFormat="1" applyFont="1" applyBorder="1" applyAlignment="1">
      <alignment vertical="center"/>
    </xf>
    <xf numFmtId="0" fontId="237" fillId="0" borderId="58" xfId="0" applyFont="1" applyBorder="1" applyAlignment="1">
      <alignment horizontal="center" vertical="center"/>
    </xf>
    <xf numFmtId="0" fontId="81" fillId="0" borderId="58" xfId="0" applyFont="1" applyBorder="1" applyAlignment="1">
      <alignment vertical="center"/>
    </xf>
    <xf numFmtId="0" fontId="81" fillId="0" borderId="58" xfId="0" applyFont="1" applyBorder="1" applyAlignment="1">
      <alignment horizontal="center" vertical="center"/>
    </xf>
    <xf numFmtId="3" fontId="81" fillId="0" borderId="58" xfId="0" applyNumberFormat="1" applyFont="1" applyBorder="1" applyAlignment="1">
      <alignment vertical="center"/>
    </xf>
    <xf numFmtId="0" fontId="238" fillId="0" borderId="58" xfId="0" applyFont="1" applyBorder="1" applyAlignment="1">
      <alignment horizontal="center" vertical="center"/>
    </xf>
    <xf numFmtId="0" fontId="81" fillId="8" borderId="58" xfId="0" applyFont="1" applyFill="1" applyBorder="1" applyAlignment="1" applyProtection="1">
      <alignment vertical="center"/>
      <protection locked="0"/>
    </xf>
    <xf numFmtId="0" fontId="81" fillId="8" borderId="58" xfId="0" applyFont="1" applyFill="1" applyBorder="1" applyAlignment="1" applyProtection="1">
      <alignment horizontal="center" vertical="center"/>
      <protection locked="0"/>
    </xf>
    <xf numFmtId="5" fontId="81" fillId="8" borderId="58" xfId="0" applyNumberFormat="1" applyFont="1" applyFill="1" applyBorder="1" applyAlignment="1" applyProtection="1">
      <alignment vertical="center"/>
      <protection locked="0"/>
    </xf>
    <xf numFmtId="3" fontId="81" fillId="8" borderId="58" xfId="0" applyNumberFormat="1" applyFont="1" applyFill="1" applyBorder="1" applyAlignment="1" applyProtection="1">
      <alignment vertical="center"/>
      <protection locked="0"/>
    </xf>
    <xf numFmtId="0" fontId="238" fillId="0" borderId="58" xfId="0" applyFont="1" applyBorder="1" applyAlignment="1">
      <alignment horizontal="left" vertical="center" indent="1"/>
    </xf>
    <xf numFmtId="3" fontId="238" fillId="0" borderId="58" xfId="0" applyNumberFormat="1" applyFont="1" applyBorder="1" applyAlignment="1">
      <alignment vertical="center"/>
    </xf>
    <xf numFmtId="0" fontId="238" fillId="0" borderId="58" xfId="0" applyFont="1" applyBorder="1" applyAlignment="1">
      <alignment vertical="center"/>
    </xf>
    <xf numFmtId="3" fontId="238" fillId="0" borderId="58" xfId="0" applyNumberFormat="1" applyFont="1" applyFill="1" applyBorder="1" applyAlignment="1">
      <alignment vertical="center"/>
    </xf>
    <xf numFmtId="5" fontId="81" fillId="0" borderId="58" xfId="0" applyNumberFormat="1" applyFont="1" applyBorder="1" applyAlignment="1">
      <alignment vertical="center"/>
    </xf>
    <xf numFmtId="0" fontId="81" fillId="7" borderId="58" xfId="0" applyFont="1" applyFill="1" applyBorder="1" applyAlignment="1" applyProtection="1">
      <alignment vertical="center"/>
      <protection locked="0"/>
    </xf>
    <xf numFmtId="0" fontId="81" fillId="7" borderId="58" xfId="0" applyFont="1" applyFill="1" applyBorder="1" applyAlignment="1" applyProtection="1">
      <alignment horizontal="center" vertical="center"/>
      <protection locked="0"/>
    </xf>
    <xf numFmtId="5" fontId="81" fillId="7" borderId="58" xfId="0" applyNumberFormat="1" applyFont="1" applyFill="1" applyBorder="1" applyAlignment="1" applyProtection="1">
      <alignment vertical="center"/>
      <protection locked="0"/>
    </xf>
    <xf numFmtId="3" fontId="81" fillId="7" borderId="58" xfId="0" applyNumberFormat="1" applyFont="1" applyFill="1" applyBorder="1" applyAlignment="1" applyProtection="1">
      <alignment vertical="center"/>
      <protection locked="0"/>
    </xf>
    <xf numFmtId="0" fontId="238" fillId="0" borderId="58" xfId="0" applyFont="1" applyFill="1" applyBorder="1" applyAlignment="1">
      <alignment horizontal="left" vertical="center" indent="1"/>
    </xf>
    <xf numFmtId="0" fontId="238" fillId="0" borderId="58" xfId="0" applyFont="1" applyFill="1" applyBorder="1" applyAlignment="1">
      <alignment horizontal="center" vertical="center"/>
    </xf>
    <xf numFmtId="0" fontId="238" fillId="0" borderId="58" xfId="0" applyFont="1" applyFill="1" applyBorder="1" applyAlignment="1">
      <alignment vertical="center"/>
    </xf>
    <xf numFmtId="0" fontId="237" fillId="0" borderId="58" xfId="0" applyFont="1" applyBorder="1" applyAlignment="1" applyProtection="1">
      <alignment horizontal="center" vertical="center"/>
      <protection locked="0"/>
    </xf>
    <xf numFmtId="0" fontId="81" fillId="0" borderId="58" xfId="0" applyFont="1" applyBorder="1" applyAlignment="1" applyProtection="1">
      <alignment vertical="center"/>
      <protection locked="0"/>
    </xf>
    <xf numFmtId="0" fontId="81" fillId="0" borderId="58" xfId="0" applyFont="1" applyBorder="1" applyAlignment="1" applyProtection="1">
      <alignment horizontal="center" vertical="center"/>
      <protection locked="0"/>
    </xf>
    <xf numFmtId="5" fontId="81" fillId="0" borderId="58" xfId="0" applyNumberFormat="1" applyFont="1" applyBorder="1" applyAlignment="1" applyProtection="1">
      <alignment vertical="center"/>
      <protection locked="0"/>
    </xf>
    <xf numFmtId="3" fontId="81" fillId="0" borderId="58" xfId="0" applyNumberFormat="1" applyFont="1" applyBorder="1" applyAlignment="1" applyProtection="1">
      <alignment vertical="center"/>
      <protection locked="0"/>
    </xf>
    <xf numFmtId="0" fontId="237" fillId="2" borderId="58" xfId="0" applyFont="1" applyFill="1" applyBorder="1" applyAlignment="1" applyProtection="1">
      <alignment horizontal="center" vertical="center"/>
      <protection locked="0"/>
    </xf>
    <xf numFmtId="0" fontId="239" fillId="4" borderId="0" xfId="0" applyFont="1" applyFill="1" applyAlignment="1" applyProtection="1">
      <protection locked="0"/>
    </xf>
    <xf numFmtId="0" fontId="240" fillId="4" borderId="0" xfId="0" applyFont="1" applyFill="1" applyProtection="1">
      <protection locked="0"/>
    </xf>
    <xf numFmtId="0" fontId="85" fillId="4" borderId="9" xfId="0" applyFont="1" applyFill="1" applyBorder="1" applyProtection="1">
      <protection locked="0"/>
    </xf>
    <xf numFmtId="49" fontId="241" fillId="4" borderId="10" xfId="0" applyNumberFormat="1" applyFont="1" applyFill="1" applyBorder="1" applyAlignment="1" applyProtection="1">
      <alignment horizontal="left" vertical="center"/>
      <protection locked="0"/>
    </xf>
    <xf numFmtId="0" fontId="69" fillId="4" borderId="10" xfId="0" applyFont="1" applyFill="1" applyBorder="1" applyAlignment="1" applyProtection="1">
      <alignment vertical="center"/>
      <protection locked="0"/>
    </xf>
    <xf numFmtId="0" fontId="90" fillId="4" borderId="10" xfId="0" applyFont="1" applyFill="1" applyBorder="1" applyAlignment="1" applyProtection="1">
      <alignment horizontal="left" vertical="center"/>
      <protection locked="0"/>
    </xf>
    <xf numFmtId="0" fontId="86" fillId="4" borderId="10" xfId="0" applyFont="1" applyFill="1" applyBorder="1" applyAlignment="1" applyProtection="1">
      <alignment horizontal="right" vertical="center"/>
      <protection locked="0"/>
    </xf>
    <xf numFmtId="0" fontId="86" fillId="4" borderId="10" xfId="0" applyFont="1" applyFill="1" applyBorder="1" applyAlignment="1" applyProtection="1">
      <alignment vertical="center"/>
      <protection locked="0"/>
    </xf>
    <xf numFmtId="0" fontId="86" fillId="4" borderId="10" xfId="0" applyFont="1" applyFill="1" applyBorder="1" applyAlignment="1" applyProtection="1">
      <alignment horizontal="center" vertical="center"/>
      <protection locked="0"/>
    </xf>
    <xf numFmtId="0" fontId="69" fillId="4" borderId="10" xfId="0" applyFont="1" applyFill="1" applyBorder="1" applyAlignment="1" applyProtection="1">
      <alignment horizontal="right" vertical="center"/>
      <protection locked="0"/>
    </xf>
    <xf numFmtId="0" fontId="85" fillId="4" borderId="10" xfId="0" applyFont="1" applyFill="1" applyBorder="1" applyProtection="1">
      <protection locked="0"/>
    </xf>
    <xf numFmtId="0" fontId="85" fillId="4" borderId="11" xfId="0" applyFont="1" applyFill="1" applyBorder="1" applyProtection="1">
      <protection locked="0"/>
    </xf>
    <xf numFmtId="0" fontId="85" fillId="4" borderId="12" xfId="0" applyFont="1" applyFill="1" applyBorder="1" applyProtection="1">
      <protection locked="0"/>
    </xf>
    <xf numFmtId="49" fontId="86" fillId="4" borderId="0" xfId="0" applyNumberFormat="1" applyFont="1" applyFill="1" applyBorder="1" applyAlignment="1" applyProtection="1">
      <alignment horizontal="right" vertical="center"/>
      <protection locked="0"/>
    </xf>
    <xf numFmtId="0" fontId="69" fillId="4" borderId="0" xfId="0" applyFont="1" applyFill="1" applyBorder="1" applyAlignment="1" applyProtection="1">
      <alignment vertical="center"/>
      <protection locked="0"/>
    </xf>
    <xf numFmtId="0" fontId="90" fillId="4" borderId="0" xfId="0" applyFont="1" applyFill="1" applyBorder="1" applyAlignment="1" applyProtection="1">
      <alignment horizontal="left" vertical="center"/>
      <protection locked="0"/>
    </xf>
    <xf numFmtId="0" fontId="86" fillId="4" borderId="0" xfId="0" applyFont="1" applyFill="1" applyBorder="1" applyAlignment="1" applyProtection="1">
      <alignment horizontal="right" vertical="center"/>
      <protection locked="0"/>
    </xf>
    <xf numFmtId="0" fontId="86" fillId="4" borderId="0" xfId="0" applyFont="1" applyFill="1" applyBorder="1" applyAlignment="1" applyProtection="1">
      <alignment vertical="center"/>
      <protection locked="0"/>
    </xf>
    <xf numFmtId="0" fontId="86" fillId="4" borderId="0" xfId="0" applyFont="1" applyFill="1" applyBorder="1" applyAlignment="1" applyProtection="1">
      <alignment horizontal="center" vertical="center"/>
      <protection locked="0"/>
    </xf>
    <xf numFmtId="0" fontId="69" fillId="4" borderId="0" xfId="0" applyFont="1" applyFill="1" applyBorder="1" applyAlignment="1" applyProtection="1">
      <alignment horizontal="right" vertical="center"/>
      <protection locked="0"/>
    </xf>
    <xf numFmtId="0" fontId="85" fillId="4" borderId="0" xfId="0" applyFont="1" applyFill="1" applyBorder="1" applyProtection="1">
      <protection locked="0"/>
    </xf>
    <xf numFmtId="0" fontId="85" fillId="4" borderId="15" xfId="0" applyFont="1" applyFill="1" applyBorder="1" applyProtection="1">
      <protection locked="0"/>
    </xf>
    <xf numFmtId="0" fontId="127" fillId="4" borderId="0" xfId="0" applyFont="1" applyFill="1" applyBorder="1" applyAlignment="1" applyProtection="1">
      <alignment horizontal="left" vertical="center"/>
      <protection locked="0"/>
    </xf>
    <xf numFmtId="0" fontId="85" fillId="4" borderId="0" xfId="0" applyFont="1" applyFill="1" applyProtection="1">
      <protection locked="0"/>
    </xf>
    <xf numFmtId="0" fontId="85" fillId="4" borderId="29" xfId="0" applyFont="1" applyFill="1" applyBorder="1" applyProtection="1">
      <protection locked="0"/>
    </xf>
    <xf numFmtId="49" fontId="86" fillId="4" borderId="30" xfId="0" applyNumberFormat="1" applyFont="1" applyFill="1" applyBorder="1" applyAlignment="1" applyProtection="1">
      <alignment horizontal="right" vertical="center"/>
      <protection locked="0"/>
    </xf>
    <xf numFmtId="0" fontId="69" fillId="4" borderId="30" xfId="0" applyFont="1" applyFill="1" applyBorder="1" applyAlignment="1" applyProtection="1">
      <alignment vertical="center"/>
      <protection locked="0"/>
    </xf>
    <xf numFmtId="0" fontId="90" fillId="4" borderId="30" xfId="0" applyFont="1" applyFill="1" applyBorder="1" applyAlignment="1" applyProtection="1">
      <alignment horizontal="left" vertical="center"/>
      <protection locked="0"/>
    </xf>
    <xf numFmtId="0" fontId="86" fillId="4" borderId="30" xfId="0" applyFont="1" applyFill="1" applyBorder="1" applyAlignment="1" applyProtection="1">
      <alignment horizontal="right" vertical="center"/>
      <protection locked="0"/>
    </xf>
    <xf numFmtId="0" fontId="86" fillId="4" borderId="30" xfId="0" applyFont="1" applyFill="1" applyBorder="1" applyAlignment="1" applyProtection="1">
      <alignment vertical="center"/>
      <protection locked="0"/>
    </xf>
    <xf numFmtId="0" fontId="86" fillId="4" borderId="30" xfId="0" applyFont="1" applyFill="1" applyBorder="1" applyAlignment="1" applyProtection="1">
      <alignment horizontal="center" vertical="center"/>
      <protection locked="0"/>
    </xf>
    <xf numFmtId="0" fontId="69" fillId="4" borderId="30" xfId="0" applyFont="1" applyFill="1" applyBorder="1" applyAlignment="1" applyProtection="1">
      <alignment horizontal="right" vertical="center"/>
      <protection locked="0"/>
    </xf>
    <xf numFmtId="0" fontId="85" fillId="4" borderId="30" xfId="0" applyFont="1" applyFill="1" applyBorder="1" applyProtection="1">
      <protection locked="0"/>
    </xf>
    <xf numFmtId="0" fontId="85" fillId="4" borderId="31" xfId="0" applyFont="1" applyFill="1" applyBorder="1" applyProtection="1">
      <protection locked="0"/>
    </xf>
    <xf numFmtId="49" fontId="86" fillId="4" borderId="30" xfId="0" applyNumberFormat="1" applyFont="1" applyFill="1" applyBorder="1" applyAlignment="1" applyProtection="1">
      <alignment horizontal="left" vertical="center"/>
      <protection locked="0"/>
    </xf>
    <xf numFmtId="0" fontId="241" fillId="4" borderId="0" xfId="0" applyFont="1" applyFill="1" applyBorder="1" applyAlignment="1" applyProtection="1">
      <alignment horizontal="center" vertical="center"/>
      <protection locked="0"/>
    </xf>
    <xf numFmtId="0" fontId="86" fillId="0" borderId="26" xfId="0" applyFont="1" applyFill="1" applyBorder="1" applyAlignment="1" applyProtection="1">
      <alignment vertical="center"/>
    </xf>
    <xf numFmtId="0" fontId="86" fillId="0" borderId="25" xfId="0" applyFont="1" applyFill="1" applyBorder="1" applyAlignment="1" applyProtection="1">
      <alignment vertical="center"/>
    </xf>
    <xf numFmtId="0" fontId="86" fillId="0" borderId="28" xfId="0" applyFont="1" applyFill="1" applyBorder="1" applyAlignment="1" applyProtection="1">
      <alignment vertical="center"/>
    </xf>
    <xf numFmtId="49" fontId="86" fillId="4" borderId="0" xfId="0" applyNumberFormat="1" applyFont="1" applyFill="1" applyAlignment="1" applyProtection="1">
      <alignment horizontal="right" vertical="center"/>
      <protection locked="0"/>
    </xf>
    <xf numFmtId="0" fontId="81" fillId="4" borderId="0" xfId="0" applyFont="1" applyFill="1" applyBorder="1" applyAlignment="1" applyProtection="1">
      <alignment vertical="center"/>
      <protection locked="0"/>
    </xf>
    <xf numFmtId="49" fontId="86" fillId="4" borderId="0" xfId="0" applyNumberFormat="1" applyFont="1" applyFill="1" applyAlignment="1" applyProtection="1">
      <alignment horizontal="left" vertical="center"/>
      <protection locked="0"/>
    </xf>
    <xf numFmtId="0" fontId="86" fillId="4" borderId="0" xfId="0" applyFont="1" applyFill="1" applyAlignment="1" applyProtection="1">
      <alignment horizontal="left" vertical="center"/>
      <protection locked="0"/>
    </xf>
    <xf numFmtId="0" fontId="86" fillId="4" borderId="0" xfId="0" applyFont="1" applyFill="1" applyAlignment="1" applyProtection="1">
      <alignment horizontal="right" vertical="center"/>
      <protection locked="0"/>
    </xf>
    <xf numFmtId="0" fontId="86" fillId="4" borderId="0" xfId="0" applyFont="1" applyFill="1" applyProtection="1">
      <protection locked="0"/>
    </xf>
    <xf numFmtId="0" fontId="86" fillId="4" borderId="0" xfId="0" applyFont="1" applyFill="1" applyBorder="1" applyAlignment="1" applyProtection="1">
      <alignment horizontal="left" vertical="top" wrapText="1"/>
      <protection locked="0"/>
    </xf>
    <xf numFmtId="0" fontId="86" fillId="4" borderId="0" xfId="0" applyFont="1" applyFill="1" applyBorder="1" applyAlignment="1" applyProtection="1">
      <alignment vertical="top" wrapText="1"/>
      <protection locked="0"/>
    </xf>
    <xf numFmtId="0" fontId="85" fillId="4" borderId="0" xfId="0" applyFont="1" applyFill="1" applyBorder="1" applyAlignment="1" applyProtection="1">
      <alignment vertical="top"/>
      <protection locked="0"/>
    </xf>
    <xf numFmtId="0" fontId="85" fillId="4" borderId="0" xfId="0" applyFont="1" applyFill="1" applyAlignment="1" applyProtection="1">
      <alignment vertical="top"/>
      <protection locked="0"/>
    </xf>
    <xf numFmtId="0" fontId="90" fillId="4" borderId="26" xfId="0" applyFont="1" applyFill="1" applyBorder="1" applyAlignment="1" applyProtection="1">
      <alignment horizontal="center" vertical="top" wrapText="1"/>
      <protection locked="0"/>
    </xf>
    <xf numFmtId="0" fontId="55" fillId="2" borderId="0" xfId="0" applyFont="1" applyFill="1" applyBorder="1" applyAlignment="1" applyProtection="1">
      <alignment horizontal="center" vertical="center" wrapText="1"/>
    </xf>
    <xf numFmtId="38" fontId="56" fillId="2" borderId="0" xfId="1"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56" fillId="2" borderId="0" xfId="0" applyFont="1" applyFill="1" applyBorder="1" applyAlignment="1" applyProtection="1">
      <alignment horizontal="center"/>
    </xf>
    <xf numFmtId="0" fontId="66" fillId="2" borderId="0" xfId="0" applyFont="1" applyFill="1" applyBorder="1" applyAlignment="1" applyProtection="1">
      <alignment horizontal="center" vertical="center"/>
    </xf>
    <xf numFmtId="38" fontId="56" fillId="2" borderId="0" xfId="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wrapText="1"/>
    </xf>
    <xf numFmtId="38" fontId="55" fillId="2" borderId="0" xfId="1" applyFont="1" applyFill="1" applyBorder="1" applyAlignment="1" applyProtection="1">
      <alignment horizontal="center" vertical="center"/>
    </xf>
    <xf numFmtId="0" fontId="55" fillId="2" borderId="0" xfId="0" applyFont="1" applyFill="1" applyBorder="1" applyAlignment="1" applyProtection="1">
      <alignment horizontal="left" vertical="center"/>
    </xf>
    <xf numFmtId="0" fontId="55" fillId="2" borderId="0" xfId="0" applyFont="1" applyFill="1" applyBorder="1" applyAlignment="1" applyProtection="1">
      <alignment horizontal="center" vertical="center"/>
    </xf>
    <xf numFmtId="0" fontId="52" fillId="2" borderId="0" xfId="0" applyFont="1" applyFill="1" applyBorder="1" applyAlignment="1" applyProtection="1">
      <alignment horizontal="left" vertical="top" wrapText="1"/>
    </xf>
    <xf numFmtId="0" fontId="55" fillId="2" borderId="0" xfId="0" applyFont="1" applyFill="1" applyAlignment="1" applyProtection="1">
      <alignment horizontal="right" vertical="center"/>
    </xf>
    <xf numFmtId="0" fontId="94" fillId="0" borderId="26" xfId="0" applyFont="1" applyBorder="1" applyAlignment="1" applyProtection="1">
      <alignment vertical="center" wrapText="1"/>
    </xf>
    <xf numFmtId="0" fontId="52" fillId="0" borderId="25" xfId="0" applyFont="1" applyFill="1" applyBorder="1" applyAlignment="1" applyProtection="1">
      <alignment vertical="center"/>
      <protection locked="0"/>
    </xf>
    <xf numFmtId="0" fontId="52" fillId="0" borderId="17" xfId="0" applyFont="1" applyFill="1" applyBorder="1" applyAlignment="1" applyProtection="1">
      <alignment horizontal="right" vertical="center"/>
    </xf>
    <xf numFmtId="0" fontId="52" fillId="0" borderId="0" xfId="0" applyFont="1" applyFill="1" applyBorder="1" applyAlignment="1" applyProtection="1">
      <alignment horizontal="right" vertical="center"/>
    </xf>
    <xf numFmtId="0" fontId="242" fillId="0" borderId="0" xfId="0" applyFont="1" applyAlignment="1" applyProtection="1">
      <alignment vertical="center"/>
    </xf>
    <xf numFmtId="0" fontId="54" fillId="2" borderId="13" xfId="0" applyFont="1" applyFill="1" applyBorder="1" applyAlignment="1" applyProtection="1">
      <alignment vertical="top" wrapText="1"/>
    </xf>
    <xf numFmtId="0" fontId="86" fillId="4" borderId="0" xfId="0" applyFont="1" applyFill="1" applyAlignment="1" applyProtection="1">
      <alignment vertical="center"/>
      <protection locked="0"/>
    </xf>
    <xf numFmtId="0" fontId="85" fillId="0" borderId="0" xfId="0" applyFont="1" applyFill="1" applyProtection="1"/>
    <xf numFmtId="0" fontId="85" fillId="0" borderId="0" xfId="0" applyFont="1" applyFill="1" applyAlignment="1" applyProtection="1">
      <alignment vertical="center"/>
    </xf>
    <xf numFmtId="0" fontId="127" fillId="0" borderId="0" xfId="0" applyFont="1" applyFill="1" applyBorder="1" applyAlignment="1" applyProtection="1">
      <alignment horizontal="left" vertical="center"/>
    </xf>
    <xf numFmtId="3" fontId="241" fillId="0" borderId="0" xfId="0" applyNumberFormat="1" applyFont="1" applyBorder="1" applyAlignment="1" applyProtection="1">
      <alignment horizontal="right" vertical="center" wrapText="1"/>
    </xf>
    <xf numFmtId="0" fontId="85" fillId="0" borderId="0" xfId="0" applyFont="1" applyFill="1" applyBorder="1" applyAlignment="1" applyProtection="1">
      <alignment horizontal="center" vertical="center"/>
    </xf>
    <xf numFmtId="0" fontId="69" fillId="0" borderId="0" xfId="0" applyFont="1" applyFill="1" applyAlignment="1" applyProtection="1">
      <alignment vertical="center"/>
    </xf>
    <xf numFmtId="0" fontId="69" fillId="0" borderId="0" xfId="0" applyFont="1" applyBorder="1" applyAlignment="1" applyProtection="1">
      <alignment horizontal="left" vertical="center"/>
    </xf>
    <xf numFmtId="0" fontId="85" fillId="0" borderId="0" xfId="0" applyFont="1" applyFill="1" applyAlignment="1" applyProtection="1">
      <alignment horizontal="left" vertical="center"/>
    </xf>
    <xf numFmtId="0" fontId="131" fillId="0" borderId="277" xfId="0" applyFont="1" applyFill="1" applyBorder="1" applyAlignment="1" applyProtection="1">
      <alignment horizontal="left" vertical="center"/>
    </xf>
    <xf numFmtId="49" fontId="86" fillId="4" borderId="9" xfId="0" applyNumberFormat="1" applyFont="1" applyFill="1" applyBorder="1" applyAlignment="1" applyProtection="1">
      <alignment horizontal="left" vertical="center"/>
      <protection locked="0"/>
    </xf>
    <xf numFmtId="49" fontId="86" fillId="4" borderId="10" xfId="0" applyNumberFormat="1" applyFont="1" applyFill="1" applyBorder="1" applyAlignment="1" applyProtection="1">
      <alignment horizontal="left" vertical="center"/>
      <protection locked="0"/>
    </xf>
    <xf numFmtId="49" fontId="86" fillId="4" borderId="0" xfId="0" applyNumberFormat="1" applyFont="1" applyFill="1" applyAlignment="1" applyProtection="1">
      <alignment vertical="center"/>
      <protection locked="0"/>
    </xf>
    <xf numFmtId="0" fontId="85" fillId="4" borderId="0" xfId="0" applyFont="1" applyFill="1" applyBorder="1" applyAlignment="1" applyProtection="1">
      <alignment vertical="center"/>
      <protection locked="0"/>
    </xf>
    <xf numFmtId="0" fontId="85" fillId="4" borderId="0" xfId="0" applyFont="1" applyFill="1" applyBorder="1" applyAlignment="1" applyProtection="1">
      <alignment vertical="center" wrapText="1"/>
      <protection locked="0"/>
    </xf>
    <xf numFmtId="0" fontId="81" fillId="4" borderId="12" xfId="0" applyFont="1" applyFill="1" applyBorder="1" applyAlignment="1" applyProtection="1">
      <alignment vertical="center"/>
      <protection locked="0"/>
    </xf>
    <xf numFmtId="0" fontId="237" fillId="4" borderId="0" xfId="0" applyFont="1" applyFill="1" applyBorder="1" applyAlignment="1" applyProtection="1">
      <alignment vertical="center"/>
      <protection locked="0"/>
    </xf>
    <xf numFmtId="0" fontId="81" fillId="4" borderId="15" xfId="0" applyFont="1" applyFill="1" applyBorder="1" applyAlignment="1" applyProtection="1">
      <alignment vertical="center"/>
      <protection locked="0"/>
    </xf>
    <xf numFmtId="38" fontId="247" fillId="4" borderId="0" xfId="1" applyFont="1" applyFill="1" applyBorder="1" applyAlignment="1" applyProtection="1">
      <alignment vertical="center"/>
      <protection locked="0"/>
    </xf>
    <xf numFmtId="0" fontId="248" fillId="4" borderId="0" xfId="0" applyFont="1" applyFill="1" applyBorder="1" applyAlignment="1" applyProtection="1">
      <alignment vertical="center"/>
      <protection locked="0"/>
    </xf>
    <xf numFmtId="0" fontId="81" fillId="4" borderId="18" xfId="0" applyFont="1" applyFill="1" applyBorder="1" applyAlignment="1" applyProtection="1">
      <alignment vertical="center"/>
      <protection locked="0"/>
    </xf>
    <xf numFmtId="0" fontId="81" fillId="4" borderId="17" xfId="0" applyFont="1" applyFill="1" applyBorder="1" applyAlignment="1" applyProtection="1">
      <alignment vertical="center"/>
      <protection locked="0"/>
    </xf>
    <xf numFmtId="0" fontId="81" fillId="4" borderId="19" xfId="0" applyFont="1" applyFill="1" applyBorder="1" applyAlignment="1" applyProtection="1">
      <alignment vertical="center"/>
      <protection locked="0"/>
    </xf>
    <xf numFmtId="0" fontId="81" fillId="4" borderId="14" xfId="0" applyFont="1" applyFill="1" applyBorder="1" applyAlignment="1" applyProtection="1">
      <alignment vertical="center"/>
      <protection locked="0"/>
    </xf>
    <xf numFmtId="0" fontId="81" fillId="4" borderId="17" xfId="0" applyFont="1" applyFill="1" applyBorder="1" applyAlignment="1" applyProtection="1">
      <alignment vertical="top"/>
      <protection locked="0"/>
    </xf>
    <xf numFmtId="0" fontId="81" fillId="4" borderId="19" xfId="0" applyFont="1" applyFill="1" applyBorder="1" applyAlignment="1" applyProtection="1">
      <alignment vertical="top"/>
      <protection locked="0"/>
    </xf>
    <xf numFmtId="0" fontId="81" fillId="4" borderId="14" xfId="0" applyFont="1" applyFill="1" applyBorder="1" applyAlignment="1" applyProtection="1">
      <alignment vertical="top"/>
      <protection locked="0"/>
    </xf>
    <xf numFmtId="0" fontId="81" fillId="4" borderId="0" xfId="0" applyFont="1" applyFill="1" applyBorder="1" applyAlignment="1" applyProtection="1">
      <alignment vertical="top"/>
      <protection locked="0"/>
    </xf>
    <xf numFmtId="0" fontId="81" fillId="4" borderId="15" xfId="0" applyFont="1" applyFill="1" applyBorder="1" applyAlignment="1" applyProtection="1">
      <alignment vertical="top"/>
      <protection locked="0"/>
    </xf>
    <xf numFmtId="0" fontId="81" fillId="4" borderId="38" xfId="0" applyFont="1" applyFill="1" applyBorder="1" applyAlignment="1" applyProtection="1">
      <alignment vertical="center"/>
      <protection locked="0"/>
    </xf>
    <xf numFmtId="0" fontId="81" fillId="4" borderId="30" xfId="0" applyFont="1" applyFill="1" applyBorder="1" applyAlignment="1" applyProtection="1">
      <alignment vertical="center"/>
      <protection locked="0"/>
    </xf>
    <xf numFmtId="0" fontId="81" fillId="4" borderId="38" xfId="0" applyFont="1" applyFill="1" applyBorder="1" applyAlignment="1" applyProtection="1">
      <alignment vertical="top"/>
      <protection locked="0"/>
    </xf>
    <xf numFmtId="0" fontId="81" fillId="4" borderId="30" xfId="0" applyFont="1" applyFill="1" applyBorder="1" applyAlignment="1" applyProtection="1">
      <alignment vertical="top"/>
      <protection locked="0"/>
    </xf>
    <xf numFmtId="0" fontId="81" fillId="4" borderId="31" xfId="0" applyFont="1" applyFill="1" applyBorder="1" applyAlignment="1" applyProtection="1">
      <alignment vertical="top"/>
      <protection locked="0"/>
    </xf>
    <xf numFmtId="0" fontId="81" fillId="4" borderId="9" xfId="0" applyFont="1" applyFill="1" applyBorder="1" applyAlignment="1" applyProtection="1">
      <alignment vertical="center"/>
      <protection locked="0"/>
    </xf>
    <xf numFmtId="0" fontId="81" fillId="4" borderId="10" xfId="0" applyFont="1" applyFill="1" applyBorder="1" applyAlignment="1" applyProtection="1">
      <alignment vertical="center"/>
      <protection locked="0"/>
    </xf>
    <xf numFmtId="0" fontId="81" fillId="4" borderId="11" xfId="0" applyFont="1" applyFill="1" applyBorder="1" applyAlignment="1" applyProtection="1">
      <alignment vertical="center"/>
      <protection locked="0"/>
    </xf>
    <xf numFmtId="0" fontId="81" fillId="4" borderId="358" xfId="0" applyFont="1" applyFill="1" applyBorder="1" applyAlignment="1" applyProtection="1">
      <alignment vertical="center"/>
      <protection locked="0"/>
    </xf>
    <xf numFmtId="0" fontId="81" fillId="4" borderId="57" xfId="0"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0" fontId="81" fillId="4" borderId="56" xfId="0" applyFont="1" applyFill="1" applyBorder="1" applyAlignment="1" applyProtection="1">
      <alignment vertical="center"/>
      <protection locked="0"/>
    </xf>
    <xf numFmtId="0" fontId="81" fillId="4" borderId="29" xfId="0" applyFont="1" applyFill="1" applyBorder="1" applyAlignment="1" applyProtection="1">
      <alignment vertical="center"/>
      <protection locked="0"/>
    </xf>
    <xf numFmtId="0" fontId="81" fillId="4" borderId="105" xfId="0" applyFont="1" applyFill="1" applyBorder="1" applyAlignment="1" applyProtection="1">
      <alignment vertical="center"/>
      <protection locked="0"/>
    </xf>
    <xf numFmtId="0" fontId="81" fillId="4" borderId="62" xfId="0" applyFont="1" applyFill="1" applyBorder="1" applyAlignment="1" applyProtection="1">
      <alignment vertical="center"/>
      <protection locked="0"/>
    </xf>
    <xf numFmtId="0" fontId="81" fillId="4" borderId="31" xfId="0" applyFont="1" applyFill="1" applyBorder="1" applyAlignment="1" applyProtection="1">
      <alignment vertical="center"/>
      <protection locked="0"/>
    </xf>
    <xf numFmtId="0" fontId="81" fillId="2" borderId="0" xfId="0" applyFont="1" applyFill="1" applyBorder="1" applyAlignment="1" applyProtection="1">
      <alignment horizontal="right" vertical="center"/>
    </xf>
    <xf numFmtId="0" fontId="81" fillId="2" borderId="25" xfId="0" applyFont="1" applyFill="1" applyBorder="1" applyAlignment="1" applyProtection="1">
      <alignment horizontal="right" vertical="center"/>
    </xf>
    <xf numFmtId="0" fontId="81" fillId="2" borderId="17" xfId="0" applyFont="1" applyFill="1" applyBorder="1" applyAlignment="1" applyProtection="1">
      <alignment horizontal="right" vertical="center"/>
    </xf>
    <xf numFmtId="0" fontId="81" fillId="2" borderId="48" xfId="0" applyFont="1" applyFill="1" applyBorder="1" applyAlignment="1" applyProtection="1">
      <alignment horizontal="right" vertical="center"/>
    </xf>
    <xf numFmtId="0" fontId="253" fillId="2" borderId="48" xfId="0" applyFont="1" applyFill="1" applyBorder="1" applyAlignment="1" applyProtection="1">
      <alignment horizontal="left"/>
    </xf>
    <xf numFmtId="0" fontId="81" fillId="2" borderId="48" xfId="0" applyFont="1" applyFill="1" applyBorder="1" applyAlignment="1" applyProtection="1">
      <alignment vertical="center"/>
    </xf>
    <xf numFmtId="0" fontId="81" fillId="2" borderId="49" xfId="0" applyFont="1" applyFill="1" applyBorder="1" applyAlignment="1" applyProtection="1">
      <alignment vertical="center"/>
    </xf>
    <xf numFmtId="0" fontId="81" fillId="2" borderId="1" xfId="0" applyFont="1" applyFill="1" applyBorder="1" applyAlignment="1" applyProtection="1">
      <alignment vertical="center"/>
    </xf>
    <xf numFmtId="0" fontId="81" fillId="2" borderId="2" xfId="0" applyFont="1" applyFill="1" applyBorder="1" applyAlignment="1" applyProtection="1">
      <alignment vertical="center"/>
    </xf>
    <xf numFmtId="0" fontId="81" fillId="2" borderId="10" xfId="0" applyFont="1" applyFill="1" applyBorder="1" applyAlignment="1" applyProtection="1">
      <alignment vertical="center"/>
    </xf>
    <xf numFmtId="0" fontId="81" fillId="2" borderId="0" xfId="0" applyFont="1" applyFill="1" applyBorder="1" applyAlignment="1" applyProtection="1">
      <alignment vertical="center"/>
    </xf>
    <xf numFmtId="0" fontId="81" fillId="2" borderId="17" xfId="0" applyFont="1" applyFill="1" applyBorder="1" applyAlignment="1" applyProtection="1">
      <alignment vertical="center"/>
    </xf>
    <xf numFmtId="0" fontId="81" fillId="2" borderId="30" xfId="0" applyFont="1" applyFill="1" applyBorder="1" applyAlignment="1" applyProtection="1">
      <alignment vertical="center"/>
    </xf>
    <xf numFmtId="0" fontId="249" fillId="2" borderId="0" xfId="0" applyFont="1" applyFill="1" applyBorder="1" applyAlignment="1" applyProtection="1">
      <alignment vertical="top"/>
    </xf>
    <xf numFmtId="0" fontId="257" fillId="2" borderId="21" xfId="0" applyFont="1" applyFill="1" applyBorder="1" applyAlignment="1" applyProtection="1">
      <alignment vertical="top"/>
    </xf>
    <xf numFmtId="0" fontId="81" fillId="2" borderId="21" xfId="0" applyFont="1" applyFill="1" applyBorder="1" applyAlignment="1" applyProtection="1">
      <alignment vertical="center"/>
    </xf>
    <xf numFmtId="0" fontId="249" fillId="2" borderId="16" xfId="0" applyFont="1" applyFill="1" applyBorder="1" applyAlignment="1" applyProtection="1">
      <alignment vertical="center"/>
    </xf>
    <xf numFmtId="0" fontId="237" fillId="2" borderId="29" xfId="0" applyFont="1" applyFill="1" applyBorder="1" applyAlignment="1" applyProtection="1">
      <alignment vertical="center"/>
    </xf>
    <xf numFmtId="0" fontId="238" fillId="2" borderId="30" xfId="0" applyFont="1" applyFill="1" applyBorder="1" applyAlignment="1" applyProtection="1">
      <alignment vertical="center"/>
    </xf>
    <xf numFmtId="0" fontId="258" fillId="2" borderId="30" xfId="0" applyFont="1" applyFill="1" applyBorder="1" applyAlignment="1" applyProtection="1">
      <alignment vertical="center"/>
    </xf>
    <xf numFmtId="0" fontId="257" fillId="2" borderId="30" xfId="0" applyFont="1" applyFill="1" applyBorder="1" applyAlignment="1" applyProtection="1">
      <alignment vertical="top"/>
    </xf>
    <xf numFmtId="0" fontId="127" fillId="2" borderId="0" xfId="0" applyFont="1" applyFill="1" applyAlignment="1" applyProtection="1"/>
    <xf numFmtId="49" fontId="85" fillId="2" borderId="0" xfId="0" applyNumberFormat="1" applyFont="1" applyFill="1" applyAlignment="1" applyProtection="1">
      <alignment horizontal="right" vertical="center"/>
    </xf>
    <xf numFmtId="0" fontId="85" fillId="2" borderId="0" xfId="0" applyFont="1" applyFill="1" applyAlignment="1" applyProtection="1"/>
    <xf numFmtId="0" fontId="131" fillId="2" borderId="0" xfId="0" applyFont="1" applyFill="1" applyAlignment="1" applyProtection="1"/>
    <xf numFmtId="0" fontId="56" fillId="2" borderId="26" xfId="0" applyFont="1" applyFill="1" applyBorder="1" applyAlignment="1" applyProtection="1">
      <alignment vertical="center"/>
    </xf>
    <xf numFmtId="0" fontId="56" fillId="2" borderId="25" xfId="0" applyFont="1" applyFill="1" applyBorder="1" applyAlignment="1" applyProtection="1">
      <alignment vertical="center"/>
    </xf>
    <xf numFmtId="0" fontId="56" fillId="2" borderId="64" xfId="0" applyFont="1" applyFill="1" applyBorder="1" applyAlignment="1" applyProtection="1">
      <alignment vertical="center"/>
    </xf>
    <xf numFmtId="0" fontId="56" fillId="2" borderId="59" xfId="0" applyFont="1" applyFill="1" applyBorder="1" applyAlignment="1" applyProtection="1">
      <alignment vertical="center"/>
    </xf>
    <xf numFmtId="0" fontId="56" fillId="2" borderId="20" xfId="0" applyFont="1" applyFill="1" applyBorder="1" applyAlignment="1" applyProtection="1">
      <alignment vertical="center"/>
    </xf>
    <xf numFmtId="0" fontId="56" fillId="2" borderId="21" xfId="0" applyFont="1" applyFill="1" applyBorder="1" applyAlignment="1" applyProtection="1">
      <alignment vertical="center"/>
    </xf>
    <xf numFmtId="0" fontId="90" fillId="2" borderId="0" xfId="0" applyFont="1" applyFill="1" applyAlignment="1" applyProtection="1">
      <alignment horizontal="right" vertical="center"/>
    </xf>
    <xf numFmtId="0" fontId="85" fillId="2" borderId="0" xfId="0" applyFont="1" applyFill="1" applyBorder="1" applyAlignment="1" applyProtection="1">
      <alignment horizontal="left" vertical="center" wrapText="1"/>
    </xf>
    <xf numFmtId="0" fontId="85" fillId="2" borderId="0" xfId="0" applyFont="1" applyFill="1" applyBorder="1" applyAlignment="1" applyProtection="1">
      <alignment vertical="center"/>
    </xf>
    <xf numFmtId="0" fontId="91" fillId="2" borderId="17" xfId="0" applyFont="1" applyFill="1" applyBorder="1" applyAlignment="1" applyProtection="1">
      <alignment vertical="top"/>
    </xf>
    <xf numFmtId="184" fontId="90" fillId="2" borderId="0" xfId="1" applyNumberFormat="1" applyFont="1" applyFill="1" applyBorder="1" applyAlignment="1" applyProtection="1">
      <alignment horizontal="right" vertical="center"/>
    </xf>
    <xf numFmtId="184" fontId="85" fillId="2" borderId="0" xfId="1" applyNumberFormat="1" applyFont="1" applyFill="1" applyBorder="1" applyAlignment="1" applyProtection="1">
      <alignment horizontal="right" vertical="center"/>
    </xf>
    <xf numFmtId="184" fontId="85" fillId="2" borderId="0" xfId="0" applyNumberFormat="1" applyFont="1" applyFill="1" applyBorder="1" applyAlignment="1" applyProtection="1">
      <alignment vertical="center"/>
    </xf>
    <xf numFmtId="184" fontId="85" fillId="2" borderId="0" xfId="0" applyNumberFormat="1" applyFont="1" applyFill="1" applyBorder="1" applyAlignment="1" applyProtection="1">
      <alignment horizontal="right" vertical="center"/>
    </xf>
    <xf numFmtId="38" fontId="90" fillId="2" borderId="0" xfId="1" applyFont="1" applyFill="1" applyBorder="1" applyAlignment="1" applyProtection="1">
      <alignment horizontal="right" vertical="center"/>
    </xf>
    <xf numFmtId="38" fontId="85" fillId="2" borderId="0" xfId="1" applyFont="1" applyFill="1" applyBorder="1" applyAlignment="1" applyProtection="1">
      <alignment horizontal="right" vertical="center"/>
    </xf>
    <xf numFmtId="3" fontId="85" fillId="2" borderId="0" xfId="0" applyNumberFormat="1" applyFont="1" applyFill="1" applyBorder="1" applyAlignment="1" applyProtection="1">
      <alignment horizontal="right" vertical="center"/>
    </xf>
    <xf numFmtId="38" fontId="56" fillId="2" borderId="0" xfId="1" applyFont="1" applyFill="1" applyBorder="1" applyAlignment="1" applyProtection="1">
      <alignment horizontal="right" vertical="center"/>
    </xf>
    <xf numFmtId="0" fontId="131" fillId="2" borderId="0" xfId="0" applyFont="1" applyFill="1" applyBorder="1" applyAlignment="1" applyProtection="1">
      <alignment vertical="center"/>
    </xf>
    <xf numFmtId="0" fontId="69" fillId="2" borderId="0" xfId="0" applyFont="1" applyFill="1" applyProtection="1"/>
    <xf numFmtId="0" fontId="56" fillId="2" borderId="0" xfId="0" applyFont="1" applyFill="1" applyBorder="1" applyAlignment="1" applyProtection="1">
      <alignment vertical="center" wrapText="1"/>
    </xf>
    <xf numFmtId="38" fontId="56" fillId="2" borderId="0" xfId="0" applyNumberFormat="1" applyFont="1" applyFill="1" applyBorder="1" applyAlignment="1" applyProtection="1">
      <alignment vertical="center"/>
    </xf>
    <xf numFmtId="176" fontId="56" fillId="2" borderId="0" xfId="14" applyNumberFormat="1" applyFont="1" applyFill="1" applyBorder="1" applyAlignment="1" applyProtection="1">
      <alignment vertical="center"/>
    </xf>
    <xf numFmtId="0" fontId="85" fillId="2" borderId="0" xfId="0" applyFont="1" applyFill="1" applyBorder="1" applyProtection="1"/>
    <xf numFmtId="0" fontId="69" fillId="2" borderId="0" xfId="0" applyFont="1" applyFill="1" applyBorder="1" applyProtection="1"/>
    <xf numFmtId="0" fontId="127" fillId="2" borderId="0" xfId="0" applyFont="1" applyFill="1" applyAlignment="1" applyProtection="1">
      <alignment vertical="center"/>
    </xf>
    <xf numFmtId="0" fontId="132" fillId="2" borderId="0" xfId="0" applyFont="1" applyFill="1" applyAlignment="1" applyProtection="1">
      <alignment horizontal="left"/>
    </xf>
    <xf numFmtId="0" fontId="56" fillId="2" borderId="0" xfId="0" applyFont="1" applyFill="1" applyAlignment="1" applyProtection="1">
      <alignment horizontal="center"/>
    </xf>
    <xf numFmtId="0" fontId="117" fillId="2" borderId="0" xfId="0" applyFont="1" applyFill="1" applyProtection="1"/>
    <xf numFmtId="0" fontId="259" fillId="2" borderId="0" xfId="0" applyFont="1" applyFill="1" applyBorder="1" applyProtection="1"/>
    <xf numFmtId="0" fontId="240" fillId="2" borderId="0" xfId="0" applyFont="1" applyFill="1" applyProtection="1"/>
    <xf numFmtId="0" fontId="225" fillId="0" borderId="167" xfId="0" applyFont="1" applyBorder="1" applyProtection="1"/>
    <xf numFmtId="0" fontId="225" fillId="0" borderId="84" xfId="0" applyFont="1" applyBorder="1" applyProtection="1"/>
    <xf numFmtId="0" fontId="225" fillId="0" borderId="92" xfId="0" applyFont="1" applyBorder="1" applyProtection="1"/>
    <xf numFmtId="0" fontId="132" fillId="2" borderId="0" xfId="0" applyFont="1" applyFill="1" applyProtection="1"/>
    <xf numFmtId="0" fontId="119" fillId="2" borderId="0" xfId="0" applyFont="1" applyFill="1" applyBorder="1" applyAlignment="1" applyProtection="1">
      <alignment vertical="center" wrapText="1"/>
    </xf>
    <xf numFmtId="0" fontId="56" fillId="2" borderId="0" xfId="0" applyFont="1" applyFill="1" applyBorder="1" applyAlignment="1" applyProtection="1">
      <alignment horizontal="center" vertical="center" wrapText="1"/>
    </xf>
    <xf numFmtId="0" fontId="225" fillId="0" borderId="0" xfId="0" applyFont="1" applyBorder="1" applyAlignment="1" applyProtection="1">
      <alignment horizontal="center" vertical="center" wrapText="1"/>
    </xf>
    <xf numFmtId="10" fontId="225" fillId="0" borderId="0" xfId="0" applyNumberFormat="1" applyFont="1" applyBorder="1" applyAlignment="1" applyProtection="1">
      <alignment horizontal="center" vertical="center"/>
    </xf>
    <xf numFmtId="0" fontId="240" fillId="0" borderId="0" xfId="0" applyFont="1" applyBorder="1" applyAlignment="1" applyProtection="1">
      <alignment horizontal="center" vertical="center" wrapText="1"/>
    </xf>
    <xf numFmtId="183" fontId="56" fillId="2" borderId="176" xfId="1" applyNumberFormat="1" applyFont="1" applyFill="1" applyBorder="1" applyAlignment="1" applyProtection="1">
      <alignment vertical="center"/>
    </xf>
    <xf numFmtId="183" fontId="56" fillId="2" borderId="175" xfId="1" applyNumberFormat="1" applyFont="1" applyFill="1" applyBorder="1" applyAlignment="1" applyProtection="1">
      <alignment vertical="center"/>
    </xf>
    <xf numFmtId="183" fontId="56" fillId="2" borderId="176" xfId="0" applyNumberFormat="1" applyFont="1" applyFill="1" applyBorder="1" applyAlignment="1" applyProtection="1">
      <alignment vertical="center"/>
    </xf>
    <xf numFmtId="0" fontId="261" fillId="2" borderId="0" xfId="0" applyFont="1" applyFill="1" applyBorder="1" applyProtection="1"/>
    <xf numFmtId="0" fontId="117" fillId="2" borderId="0" xfId="0" applyFont="1" applyFill="1" applyBorder="1" applyAlignment="1" applyProtection="1">
      <alignment vertical="center" wrapText="1"/>
    </xf>
    <xf numFmtId="178" fontId="56" fillId="2" borderId="0" xfId="1" applyNumberFormat="1" applyFont="1" applyFill="1" applyBorder="1" applyAlignment="1" applyProtection="1">
      <alignment vertical="center"/>
    </xf>
    <xf numFmtId="0" fontId="132" fillId="2" borderId="0" xfId="0" applyFont="1" applyFill="1" applyAlignment="1" applyProtection="1">
      <alignment vertical="center"/>
    </xf>
    <xf numFmtId="0" fontId="240" fillId="2" borderId="0" xfId="0" applyFont="1" applyFill="1" applyBorder="1" applyAlignment="1" applyProtection="1">
      <alignment horizontal="center"/>
    </xf>
    <xf numFmtId="0" fontId="240" fillId="2" borderId="0" xfId="0" applyFont="1" applyFill="1" applyBorder="1" applyAlignment="1" applyProtection="1">
      <alignment horizontal="center" wrapText="1"/>
    </xf>
    <xf numFmtId="0" fontId="132" fillId="2" borderId="0" xfId="0" applyFont="1" applyFill="1" applyBorder="1" applyAlignment="1" applyProtection="1"/>
    <xf numFmtId="0" fontId="240" fillId="2" borderId="0" xfId="0" applyFont="1" applyFill="1" applyBorder="1" applyProtection="1"/>
    <xf numFmtId="0" fontId="262" fillId="2" borderId="0" xfId="0" applyFont="1" applyFill="1" applyBorder="1" applyProtection="1"/>
    <xf numFmtId="0" fontId="56" fillId="2" borderId="115" xfId="0" applyFont="1" applyFill="1" applyBorder="1" applyProtection="1"/>
    <xf numFmtId="0" fontId="85" fillId="2" borderId="116" xfId="0" applyFont="1" applyFill="1" applyBorder="1" applyAlignment="1" applyProtection="1">
      <alignment horizontal="left" vertical="center"/>
    </xf>
    <xf numFmtId="0" fontId="56" fillId="2" borderId="117" xfId="0" applyFont="1" applyFill="1" applyBorder="1" applyProtection="1"/>
    <xf numFmtId="0" fontId="56" fillId="2" borderId="0" xfId="0" applyFont="1" applyFill="1" applyBorder="1" applyAlignment="1" applyProtection="1">
      <alignment horizontal="left"/>
    </xf>
    <xf numFmtId="0" fontId="56" fillId="2" borderId="0" xfId="0" applyFont="1" applyFill="1" applyBorder="1" applyAlignment="1" applyProtection="1">
      <alignment horizontal="justify" vertical="center"/>
    </xf>
    <xf numFmtId="38" fontId="56" fillId="2" borderId="0" xfId="1" applyNumberFormat="1" applyFont="1" applyFill="1" applyBorder="1" applyAlignment="1" applyProtection="1">
      <alignment horizontal="center" vertical="center"/>
    </xf>
    <xf numFmtId="40" fontId="56" fillId="2" borderId="0" xfId="1" applyNumberFormat="1" applyFont="1" applyFill="1" applyBorder="1" applyAlignment="1" applyProtection="1">
      <alignment vertical="center"/>
    </xf>
    <xf numFmtId="0" fontId="56" fillId="2" borderId="121" xfId="0" applyFont="1" applyFill="1" applyBorder="1" applyProtection="1"/>
    <xf numFmtId="38" fontId="56" fillId="2" borderId="121" xfId="1" applyFont="1" applyFill="1" applyBorder="1" applyAlignment="1" applyProtection="1">
      <alignment horizontal="center" vertical="center" wrapText="1"/>
    </xf>
    <xf numFmtId="0" fontId="66" fillId="2" borderId="121" xfId="0" applyFont="1" applyFill="1" applyBorder="1" applyAlignment="1" applyProtection="1">
      <alignment horizontal="center" vertical="center"/>
    </xf>
    <xf numFmtId="0" fontId="56" fillId="2" borderId="121" xfId="0" applyFont="1" applyFill="1" applyBorder="1" applyAlignment="1" applyProtection="1">
      <alignment horizontal="center" vertical="center"/>
    </xf>
    <xf numFmtId="1" fontId="56" fillId="2" borderId="121" xfId="0" applyNumberFormat="1" applyFont="1" applyFill="1" applyBorder="1" applyAlignment="1" applyProtection="1">
      <alignment horizontal="center" vertical="center"/>
    </xf>
    <xf numFmtId="0" fontId="127" fillId="2" borderId="0" xfId="0" applyFont="1" applyFill="1" applyBorder="1" applyAlignment="1" applyProtection="1"/>
    <xf numFmtId="0" fontId="127" fillId="2" borderId="21" xfId="0" applyFont="1" applyFill="1" applyBorder="1" applyAlignment="1" applyProtection="1"/>
    <xf numFmtId="3" fontId="56" fillId="2" borderId="78" xfId="0" applyNumberFormat="1" applyFont="1" applyFill="1" applyBorder="1" applyAlignment="1" applyProtection="1">
      <alignment vertical="center"/>
    </xf>
    <xf numFmtId="3" fontId="56" fillId="2" borderId="21" xfId="0" applyNumberFormat="1" applyFont="1" applyFill="1" applyBorder="1" applyAlignment="1" applyProtection="1">
      <alignment vertical="center"/>
    </xf>
    <xf numFmtId="184" fontId="55" fillId="2" borderId="21" xfId="1" applyNumberFormat="1" applyFont="1" applyFill="1" applyBorder="1" applyAlignment="1" applyProtection="1">
      <alignment vertical="center"/>
    </xf>
    <xf numFmtId="38" fontId="55" fillId="2" borderId="21" xfId="1" applyFont="1" applyFill="1" applyBorder="1" applyAlignment="1" applyProtection="1">
      <alignment vertical="center"/>
    </xf>
    <xf numFmtId="38" fontId="55" fillId="2" borderId="65" xfId="1" applyFont="1" applyFill="1" applyBorder="1" applyAlignment="1" applyProtection="1">
      <alignment vertical="center"/>
    </xf>
    <xf numFmtId="0" fontId="50" fillId="2" borderId="0" xfId="0" applyFont="1" applyFill="1" applyAlignment="1" applyProtection="1">
      <alignment horizontal="right" vertical="center"/>
    </xf>
    <xf numFmtId="38" fontId="116" fillId="2" borderId="0" xfId="1" applyFont="1" applyFill="1" applyBorder="1" applyAlignment="1" applyProtection="1">
      <alignment horizontal="right" vertical="center"/>
    </xf>
    <xf numFmtId="38" fontId="121" fillId="2" borderId="0" xfId="1" applyFont="1" applyFill="1" applyBorder="1" applyAlignment="1" applyProtection="1">
      <alignment horizontal="right" vertical="center"/>
    </xf>
    <xf numFmtId="0" fontId="121" fillId="2" borderId="0" xfId="0" applyFont="1" applyFill="1" applyBorder="1" applyAlignment="1" applyProtection="1">
      <alignment vertical="center"/>
    </xf>
    <xf numFmtId="3" fontId="49" fillId="2" borderId="0" xfId="0" applyNumberFormat="1" applyFont="1" applyFill="1" applyBorder="1" applyAlignment="1" applyProtection="1">
      <alignment horizontal="right" vertical="center"/>
    </xf>
    <xf numFmtId="38" fontId="50" fillId="2" borderId="0" xfId="1" applyFont="1" applyFill="1" applyBorder="1" applyAlignment="1" applyProtection="1">
      <alignment horizontal="right" vertical="center"/>
    </xf>
    <xf numFmtId="38" fontId="49" fillId="2" borderId="0" xfId="1" applyFont="1" applyFill="1" applyBorder="1" applyAlignment="1" applyProtection="1">
      <alignment horizontal="right" vertical="center"/>
    </xf>
    <xf numFmtId="38" fontId="52" fillId="2" borderId="0" xfId="1" applyFont="1" applyFill="1" applyBorder="1" applyAlignment="1" applyProtection="1">
      <alignment horizontal="center" vertical="center"/>
    </xf>
    <xf numFmtId="38" fontId="49" fillId="2" borderId="0" xfId="1" applyFont="1" applyFill="1" applyBorder="1" applyAlignment="1" applyProtection="1">
      <alignment horizontal="center" vertical="center"/>
    </xf>
    <xf numFmtId="38" fontId="49" fillId="2" borderId="0" xfId="0" applyNumberFormat="1" applyFont="1" applyFill="1" applyBorder="1" applyAlignment="1" applyProtection="1">
      <alignment horizontal="center" vertical="center"/>
    </xf>
    <xf numFmtId="176" fontId="49" fillId="2" borderId="0" xfId="14" applyNumberFormat="1" applyFont="1" applyFill="1" applyBorder="1" applyAlignment="1" applyProtection="1">
      <alignment horizontal="center" vertical="center"/>
    </xf>
    <xf numFmtId="40" fontId="55" fillId="2" borderId="0" xfId="0" applyNumberFormat="1" applyFont="1" applyFill="1" applyBorder="1" applyAlignment="1" applyProtection="1">
      <alignment vertical="center"/>
    </xf>
    <xf numFmtId="38" fontId="115" fillId="2" borderId="0" xfId="0" applyNumberFormat="1" applyFont="1" applyFill="1" applyBorder="1" applyAlignment="1" applyProtection="1">
      <alignment vertical="center"/>
    </xf>
    <xf numFmtId="176" fontId="115" fillId="2" borderId="0" xfId="14" applyNumberFormat="1" applyFont="1" applyFill="1" applyBorder="1" applyAlignment="1" applyProtection="1">
      <alignment vertical="center"/>
    </xf>
    <xf numFmtId="176" fontId="55" fillId="2" borderId="0" xfId="14" applyNumberFormat="1" applyFont="1" applyFill="1" applyBorder="1" applyAlignment="1" applyProtection="1">
      <alignment vertical="center"/>
    </xf>
    <xf numFmtId="0" fontId="52" fillId="2" borderId="136" xfId="0" applyFont="1" applyFill="1" applyBorder="1" applyAlignment="1" applyProtection="1">
      <alignment vertical="center"/>
    </xf>
    <xf numFmtId="10" fontId="114" fillId="2" borderId="0" xfId="0" applyNumberFormat="1" applyFont="1" applyFill="1" applyBorder="1" applyAlignment="1" applyProtection="1">
      <alignment horizontal="center" vertical="center"/>
    </xf>
    <xf numFmtId="0" fontId="55" fillId="4" borderId="18" xfId="0" applyFont="1" applyFill="1" applyBorder="1" applyAlignment="1" applyProtection="1">
      <alignment horizontal="left" vertical="center"/>
      <protection locked="0"/>
    </xf>
    <xf numFmtId="0" fontId="55" fillId="4" borderId="17" xfId="0" applyFont="1" applyFill="1" applyBorder="1" applyAlignment="1" applyProtection="1">
      <alignment horizontal="left" vertical="center"/>
      <protection locked="0"/>
    </xf>
    <xf numFmtId="0" fontId="55" fillId="4" borderId="23" xfId="0" applyFont="1" applyFill="1" applyBorder="1" applyAlignment="1" applyProtection="1">
      <alignment horizontal="left" vertical="center"/>
      <protection locked="0"/>
    </xf>
    <xf numFmtId="176" fontId="55" fillId="4" borderId="26" xfId="4" applyNumberFormat="1" applyFont="1" applyFill="1" applyBorder="1" applyAlignment="1" applyProtection="1">
      <alignment horizontal="left" vertical="center"/>
      <protection locked="0"/>
    </xf>
    <xf numFmtId="176" fontId="55" fillId="4" borderId="25" xfId="4" applyNumberFormat="1" applyFont="1" applyFill="1" applyBorder="1" applyAlignment="1" applyProtection="1">
      <alignment horizontal="left" vertical="center"/>
      <protection locked="0"/>
    </xf>
    <xf numFmtId="176" fontId="55" fillId="4" borderId="27" xfId="4" applyNumberFormat="1" applyFont="1" applyFill="1" applyBorder="1" applyAlignment="1" applyProtection="1">
      <alignment horizontal="left" vertical="center"/>
      <protection locked="0"/>
    </xf>
    <xf numFmtId="179" fontId="114" fillId="2" borderId="0" xfId="14" applyNumberFormat="1" applyFont="1" applyFill="1" applyBorder="1" applyAlignment="1" applyProtection="1">
      <alignment horizontal="center" vertical="center"/>
    </xf>
    <xf numFmtId="0" fontId="114" fillId="2" borderId="0" xfId="0" applyFont="1" applyFill="1" applyBorder="1" applyAlignment="1" applyProtection="1">
      <alignment horizontal="center" vertical="center"/>
    </xf>
    <xf numFmtId="0" fontId="55" fillId="4" borderId="26" xfId="0" applyFont="1" applyFill="1" applyBorder="1" applyAlignment="1" applyProtection="1">
      <alignment vertical="center" shrinkToFit="1"/>
      <protection locked="0"/>
    </xf>
    <xf numFmtId="0" fontId="55" fillId="4" borderId="25" xfId="0" applyFont="1" applyFill="1" applyBorder="1" applyAlignment="1" applyProtection="1">
      <alignment vertical="center" shrinkToFit="1"/>
      <protection locked="0"/>
    </xf>
    <xf numFmtId="0" fontId="55" fillId="4" borderId="28" xfId="0" applyFont="1" applyFill="1" applyBorder="1" applyAlignment="1" applyProtection="1">
      <alignment vertical="center" shrinkToFit="1"/>
      <protection locked="0"/>
    </xf>
    <xf numFmtId="0" fontId="55" fillId="4" borderId="64" xfId="0" applyFont="1" applyFill="1" applyBorder="1" applyAlignment="1" applyProtection="1">
      <alignment vertical="center" shrinkToFit="1"/>
      <protection locked="0"/>
    </xf>
    <xf numFmtId="0" fontId="55" fillId="4" borderId="59" xfId="0" applyFont="1" applyFill="1" applyBorder="1" applyAlignment="1" applyProtection="1">
      <alignment vertical="center" shrinkToFit="1"/>
      <protection locked="0"/>
    </xf>
    <xf numFmtId="0" fontId="55" fillId="4" borderId="61" xfId="0" applyFont="1" applyFill="1" applyBorder="1" applyAlignment="1" applyProtection="1">
      <alignment vertical="center" shrinkToFit="1"/>
      <protection locked="0"/>
    </xf>
    <xf numFmtId="183" fontId="96" fillId="2" borderId="0" xfId="6" applyNumberFormat="1" applyFont="1" applyFill="1" applyBorder="1" applyAlignment="1" applyProtection="1">
      <alignment horizontal="center" vertical="center"/>
    </xf>
    <xf numFmtId="38" fontId="96" fillId="2" borderId="0" xfId="6" applyFont="1" applyFill="1" applyBorder="1" applyAlignment="1" applyProtection="1">
      <alignment horizontal="center" vertical="center"/>
    </xf>
    <xf numFmtId="183" fontId="55" fillId="2" borderId="176" xfId="0" applyNumberFormat="1" applyFont="1" applyFill="1" applyBorder="1" applyAlignment="1" applyProtection="1">
      <alignment horizontal="center" vertical="center"/>
    </xf>
    <xf numFmtId="183" fontId="55" fillId="2" borderId="140" xfId="1" applyNumberFormat="1" applyFont="1" applyFill="1" applyBorder="1" applyAlignment="1" applyProtection="1">
      <alignment horizontal="right" vertical="center"/>
    </xf>
    <xf numFmtId="183" fontId="55" fillId="2" borderId="140" xfId="1" applyNumberFormat="1" applyFont="1" applyFill="1" applyBorder="1" applyAlignment="1" applyProtection="1">
      <alignment vertical="center"/>
    </xf>
    <xf numFmtId="183" fontId="96" fillId="2" borderId="0" xfId="6" applyNumberFormat="1" applyFont="1" applyFill="1" applyBorder="1" applyAlignment="1" applyProtection="1">
      <alignment horizontal="right" vertical="center"/>
    </xf>
    <xf numFmtId="183" fontId="55" fillId="2" borderId="176" xfId="1" applyNumberFormat="1" applyFont="1" applyFill="1" applyBorder="1" applyAlignment="1" applyProtection="1">
      <alignment vertical="center"/>
    </xf>
    <xf numFmtId="183" fontId="55" fillId="2" borderId="140" xfId="1" applyNumberFormat="1" applyFont="1" applyFill="1" applyBorder="1" applyAlignment="1" applyProtection="1">
      <alignment horizontal="left" vertical="center"/>
    </xf>
    <xf numFmtId="183" fontId="55" fillId="2" borderId="175" xfId="1" applyNumberFormat="1" applyFont="1" applyFill="1" applyBorder="1" applyAlignment="1" applyProtection="1">
      <alignment vertical="center"/>
    </xf>
    <xf numFmtId="185" fontId="55" fillId="2" borderId="0" xfId="1" applyNumberFormat="1" applyFont="1" applyFill="1" applyBorder="1" applyAlignment="1" applyProtection="1">
      <alignment horizontal="center" vertical="center"/>
    </xf>
    <xf numFmtId="10" fontId="108" fillId="2" borderId="0" xfId="14" applyNumberFormat="1" applyFont="1" applyFill="1" applyBorder="1" applyAlignment="1" applyProtection="1">
      <alignment horizontal="right" vertical="center"/>
    </xf>
    <xf numFmtId="10" fontId="263" fillId="2" borderId="0" xfId="14" applyNumberFormat="1" applyFont="1" applyFill="1" applyBorder="1" applyAlignment="1" applyProtection="1">
      <alignment horizontal="center" vertical="center"/>
    </xf>
    <xf numFmtId="38" fontId="55" fillId="2" borderId="0" xfId="0" applyNumberFormat="1" applyFont="1" applyFill="1" applyBorder="1" applyAlignment="1" applyProtection="1">
      <alignment horizontal="center" vertical="center"/>
    </xf>
    <xf numFmtId="185" fontId="55" fillId="2" borderId="0" xfId="1" applyNumberFormat="1" applyFont="1" applyFill="1" applyBorder="1" applyAlignment="1" applyProtection="1">
      <alignment vertical="center"/>
    </xf>
    <xf numFmtId="10" fontId="263" fillId="2" borderId="0" xfId="14" applyNumberFormat="1" applyFont="1" applyFill="1" applyBorder="1" applyAlignment="1" applyProtection="1">
      <alignment vertical="center"/>
    </xf>
    <xf numFmtId="0" fontId="55" fillId="2" borderId="0" xfId="0" applyFont="1" applyFill="1" applyAlignment="1" applyProtection="1">
      <alignment horizontal="center" wrapText="1"/>
    </xf>
    <xf numFmtId="183" fontId="52" fillId="2" borderId="12" xfId="6" applyNumberFormat="1" applyFont="1" applyFill="1" applyBorder="1" applyAlignment="1" applyProtection="1">
      <alignment vertical="center"/>
    </xf>
    <xf numFmtId="184" fontId="52" fillId="2" borderId="0" xfId="0" applyNumberFormat="1" applyFont="1" applyFill="1" applyBorder="1" applyAlignment="1" applyProtection="1">
      <alignment vertical="center"/>
    </xf>
    <xf numFmtId="183" fontId="52" fillId="2" borderId="0" xfId="6" applyNumberFormat="1" applyFont="1" applyFill="1" applyBorder="1" applyAlignment="1" applyProtection="1">
      <alignment vertical="center"/>
    </xf>
    <xf numFmtId="0" fontId="52" fillId="2" borderId="15" xfId="0" applyFont="1" applyFill="1" applyBorder="1" applyAlignment="1" applyProtection="1">
      <alignment vertical="center"/>
    </xf>
    <xf numFmtId="0" fontId="52" fillId="2" borderId="0" xfId="0" applyFont="1" applyFill="1" applyBorder="1" applyAlignment="1" applyProtection="1">
      <alignment wrapText="1"/>
    </xf>
    <xf numFmtId="183" fontId="52" fillId="2" borderId="29" xfId="6" applyNumberFormat="1" applyFont="1" applyFill="1" applyBorder="1" applyAlignment="1" applyProtection="1">
      <alignment vertical="center"/>
    </xf>
    <xf numFmtId="0" fontId="52" fillId="2" borderId="30" xfId="0" applyFont="1" applyFill="1" applyBorder="1" applyAlignment="1" applyProtection="1">
      <alignment vertical="center"/>
    </xf>
    <xf numFmtId="184" fontId="52" fillId="2" borderId="30" xfId="0" applyNumberFormat="1" applyFont="1" applyFill="1" applyBorder="1" applyAlignment="1" applyProtection="1">
      <alignment vertical="center"/>
    </xf>
    <xf numFmtId="183" fontId="52" fillId="2" borderId="30" xfId="6" applyNumberFormat="1" applyFont="1" applyFill="1" applyBorder="1" applyAlignment="1" applyProtection="1">
      <alignment vertical="center"/>
    </xf>
    <xf numFmtId="0" fontId="52" fillId="2" borderId="31" xfId="0" applyFont="1" applyFill="1" applyBorder="1" applyAlignment="1" applyProtection="1">
      <alignment vertical="center"/>
    </xf>
    <xf numFmtId="0" fontId="96" fillId="4" borderId="174" xfId="0" applyFont="1" applyFill="1" applyBorder="1" applyAlignment="1" applyProtection="1">
      <alignment vertical="center"/>
      <protection locked="0"/>
    </xf>
    <xf numFmtId="183" fontId="55" fillId="2" borderId="0" xfId="6" applyNumberFormat="1" applyFont="1" applyFill="1" applyBorder="1" applyAlignment="1" applyProtection="1">
      <alignment vertical="center"/>
    </xf>
    <xf numFmtId="38" fontId="96" fillId="2" borderId="10" xfId="6" applyFont="1" applyFill="1" applyBorder="1" applyAlignment="1" applyProtection="1">
      <alignment horizontal="center" vertical="center"/>
    </xf>
    <xf numFmtId="0" fontId="52" fillId="2" borderId="17" xfId="0" applyFont="1" applyFill="1" applyBorder="1" applyAlignment="1" applyProtection="1">
      <alignment vertical="center"/>
    </xf>
    <xf numFmtId="38" fontId="50" fillId="2" borderId="17" xfId="1" applyFont="1" applyFill="1" applyBorder="1" applyAlignment="1" applyProtection="1">
      <alignment horizontal="right" vertical="center"/>
    </xf>
    <xf numFmtId="38" fontId="49" fillId="2" borderId="17" xfId="1" applyFont="1" applyFill="1" applyBorder="1" applyAlignment="1" applyProtection="1">
      <alignment horizontal="right" vertical="center"/>
    </xf>
    <xf numFmtId="0" fontId="49" fillId="2" borderId="17" xfId="0" applyFont="1" applyFill="1" applyBorder="1" applyAlignment="1" applyProtection="1">
      <alignment vertical="center"/>
    </xf>
    <xf numFmtId="183" fontId="49" fillId="2" borderId="0" xfId="0" applyNumberFormat="1" applyFont="1" applyFill="1" applyBorder="1" applyAlignment="1" applyProtection="1">
      <alignment horizontal="right" vertical="center"/>
    </xf>
    <xf numFmtId="0" fontId="52" fillId="2" borderId="149" xfId="0" applyFont="1" applyFill="1" applyBorder="1" applyProtection="1"/>
    <xf numFmtId="0" fontId="49" fillId="2" borderId="149" xfId="0" applyFont="1" applyFill="1" applyBorder="1" applyProtection="1"/>
    <xf numFmtId="0" fontId="55" fillId="2" borderId="136" xfId="0" applyFont="1" applyFill="1" applyBorder="1" applyAlignment="1" applyProtection="1">
      <alignment vertical="center"/>
      <protection locked="0"/>
    </xf>
    <xf numFmtId="38" fontId="55" fillId="2" borderId="0" xfId="6" applyFont="1" applyFill="1" applyBorder="1" applyAlignment="1" applyProtection="1">
      <alignment horizontal="center" vertical="center"/>
    </xf>
    <xf numFmtId="0" fontId="96" fillId="2" borderId="136" xfId="0" applyFont="1" applyFill="1" applyBorder="1" applyAlignment="1" applyProtection="1">
      <alignment vertical="center"/>
    </xf>
    <xf numFmtId="183" fontId="96" fillId="2" borderId="0" xfId="0" applyNumberFormat="1" applyFont="1" applyFill="1" applyAlignment="1" applyProtection="1">
      <alignment vertical="center"/>
    </xf>
    <xf numFmtId="178" fontId="96" fillId="2" borderId="0" xfId="6" applyNumberFormat="1" applyFont="1" applyFill="1" applyBorder="1" applyAlignment="1" applyProtection="1">
      <alignment horizontal="right" vertical="center"/>
    </xf>
    <xf numFmtId="40" fontId="96" fillId="2" borderId="0" xfId="6" applyNumberFormat="1" applyFont="1" applyFill="1" applyBorder="1" applyAlignment="1" applyProtection="1">
      <alignment horizontal="right" vertical="center"/>
    </xf>
    <xf numFmtId="0" fontId="49" fillId="2" borderId="0" xfId="0" applyFont="1" applyFill="1" applyAlignment="1" applyProtection="1">
      <alignment horizontal="left"/>
    </xf>
    <xf numFmtId="0" fontId="52" fillId="2" borderId="0" xfId="0" applyFont="1" applyFill="1" applyBorder="1" applyAlignment="1" applyProtection="1">
      <alignment vertical="top" wrapText="1"/>
    </xf>
    <xf numFmtId="0" fontId="27" fillId="0" borderId="0" xfId="0" applyFont="1" applyAlignment="1" applyProtection="1">
      <alignment vertical="top" wrapText="1"/>
    </xf>
    <xf numFmtId="0" fontId="20" fillId="0" borderId="0" xfId="0" applyFont="1" applyBorder="1" applyAlignment="1" applyProtection="1">
      <alignment vertical="center"/>
      <protection locked="0"/>
    </xf>
    <xf numFmtId="0" fontId="20" fillId="0" borderId="12" xfId="0" applyFont="1" applyBorder="1" applyAlignment="1">
      <alignment vertical="center"/>
    </xf>
    <xf numFmtId="0" fontId="10" fillId="0" borderId="12" xfId="0" applyFont="1" applyBorder="1" applyAlignment="1">
      <alignment vertical="center"/>
    </xf>
    <xf numFmtId="0" fontId="15" fillId="0" borderId="12" xfId="0" applyFont="1" applyBorder="1" applyAlignment="1">
      <alignment vertical="center"/>
    </xf>
    <xf numFmtId="3" fontId="10" fillId="0" borderId="12" xfId="0" applyNumberFormat="1" applyFont="1" applyBorder="1" applyAlignment="1">
      <alignment vertical="center"/>
    </xf>
    <xf numFmtId="0" fontId="81" fillId="0" borderId="10" xfId="0" applyFont="1" applyFill="1" applyBorder="1" applyAlignment="1" applyProtection="1">
      <alignment vertical="center"/>
    </xf>
    <xf numFmtId="0" fontId="255" fillId="0" borderId="0" xfId="0" applyFont="1" applyFill="1" applyBorder="1" applyAlignment="1" applyProtection="1">
      <alignment vertical="top"/>
    </xf>
    <xf numFmtId="0" fontId="255" fillId="0" borderId="17" xfId="0" applyFont="1" applyFill="1" applyBorder="1" applyAlignment="1" applyProtection="1"/>
    <xf numFmtId="0" fontId="255" fillId="0" borderId="30" xfId="0" applyFont="1" applyFill="1" applyBorder="1" applyAlignment="1" applyProtection="1">
      <alignment vertical="top"/>
    </xf>
    <xf numFmtId="0" fontId="2" fillId="0" borderId="72" xfId="0" applyFont="1" applyFill="1" applyBorder="1" applyAlignment="1" applyProtection="1">
      <alignment vertical="center"/>
    </xf>
    <xf numFmtId="0" fontId="2" fillId="0" borderId="26" xfId="0" applyFont="1" applyFill="1" applyBorder="1" applyAlignment="1" applyProtection="1">
      <alignment vertical="center"/>
    </xf>
    <xf numFmtId="0" fontId="81" fillId="0" borderId="25" xfId="0" applyFont="1" applyFill="1" applyBorder="1" applyAlignment="1" applyProtection="1">
      <alignment horizontal="center" vertical="center"/>
    </xf>
    <xf numFmtId="0" fontId="2" fillId="0" borderId="25" xfId="0" applyFont="1" applyFill="1" applyBorder="1" applyAlignment="1" applyProtection="1">
      <alignment vertical="center"/>
    </xf>
    <xf numFmtId="0" fontId="2" fillId="0" borderId="28" xfId="0" applyFont="1" applyFill="1" applyBorder="1" applyAlignment="1" applyProtection="1">
      <alignment vertical="center"/>
    </xf>
    <xf numFmtId="38" fontId="246" fillId="4" borderId="0" xfId="1" applyFont="1" applyFill="1" applyBorder="1" applyAlignment="1" applyProtection="1">
      <alignment vertical="center"/>
      <protection locked="0"/>
    </xf>
    <xf numFmtId="0" fontId="81" fillId="8" borderId="58" xfId="0" applyFont="1" applyFill="1" applyBorder="1" applyAlignment="1" applyProtection="1">
      <alignment vertical="center" shrinkToFit="1"/>
      <protection locked="0"/>
    </xf>
    <xf numFmtId="0" fontId="81" fillId="7" borderId="58" xfId="0" applyFont="1" applyFill="1" applyBorder="1" applyAlignment="1" applyProtection="1">
      <alignment vertical="center" shrinkToFit="1"/>
      <protection locked="0"/>
    </xf>
    <xf numFmtId="0" fontId="81" fillId="0" borderId="58" xfId="0" applyFont="1" applyBorder="1" applyAlignment="1" applyProtection="1">
      <alignment vertical="center" shrinkToFit="1"/>
      <protection locked="0"/>
    </xf>
    <xf numFmtId="0" fontId="81" fillId="2" borderId="58" xfId="0" applyFont="1" applyFill="1" applyBorder="1" applyAlignment="1" applyProtection="1">
      <alignment vertical="center" shrinkToFit="1"/>
      <protection locked="0"/>
    </xf>
    <xf numFmtId="181" fontId="267" fillId="2" borderId="0" xfId="14" applyNumberFormat="1" applyFont="1" applyFill="1" applyBorder="1" applyAlignment="1" applyProtection="1">
      <alignment horizontal="center" vertical="center"/>
    </xf>
    <xf numFmtId="0" fontId="267" fillId="2" borderId="0" xfId="0" applyFont="1" applyFill="1" applyAlignment="1" applyProtection="1">
      <alignment vertical="center"/>
    </xf>
    <xf numFmtId="181" fontId="98" fillId="3" borderId="0" xfId="14" applyNumberFormat="1" applyFont="1" applyFill="1" applyBorder="1" applyAlignment="1" applyProtection="1">
      <alignment horizontal="left" vertical="center"/>
    </xf>
    <xf numFmtId="0" fontId="273" fillId="0" borderId="0" xfId="0" applyFont="1" applyFill="1" applyAlignment="1" applyProtection="1">
      <alignment vertical="center"/>
    </xf>
    <xf numFmtId="176" fontId="118" fillId="2" borderId="0" xfId="4" applyNumberFormat="1" applyFont="1" applyFill="1" applyBorder="1" applyAlignment="1" applyProtection="1">
      <alignment horizontal="left" vertical="center"/>
    </xf>
    <xf numFmtId="0" fontId="268" fillId="3" borderId="0" xfId="0" applyFont="1" applyFill="1" applyAlignment="1" applyProtection="1">
      <alignment vertical="center"/>
    </xf>
    <xf numFmtId="176" fontId="274" fillId="2" borderId="0" xfId="4" applyNumberFormat="1" applyFont="1" applyFill="1" applyBorder="1" applyAlignment="1" applyProtection="1">
      <alignment horizontal="left" vertical="center"/>
    </xf>
    <xf numFmtId="0" fontId="82" fillId="2" borderId="58" xfId="0" applyFont="1" applyFill="1" applyBorder="1" applyAlignment="1">
      <alignment horizontal="left" vertical="center" wrapText="1"/>
    </xf>
    <xf numFmtId="0" fontId="127" fillId="2" borderId="211" xfId="7" applyFont="1" applyFill="1" applyBorder="1" applyAlignment="1">
      <alignment horizontal="center" vertical="center"/>
    </xf>
    <xf numFmtId="0" fontId="127" fillId="2" borderId="208" xfId="7" applyFont="1" applyFill="1" applyBorder="1" applyAlignment="1">
      <alignment horizontal="center" vertical="center"/>
    </xf>
    <xf numFmtId="0" fontId="85" fillId="2" borderId="211" xfId="7" applyFont="1" applyFill="1" applyBorder="1" applyAlignment="1">
      <alignment horizontal="center" vertical="center"/>
    </xf>
    <xf numFmtId="0" fontId="85" fillId="2" borderId="208" xfId="7" applyFont="1" applyFill="1" applyBorder="1" applyAlignment="1">
      <alignment horizontal="center" vertical="center"/>
    </xf>
    <xf numFmtId="0" fontId="118" fillId="2" borderId="211" xfId="2" applyFont="1" applyFill="1" applyBorder="1" applyAlignment="1" applyProtection="1">
      <alignment horizontal="left" vertical="center"/>
    </xf>
    <xf numFmtId="0" fontId="118" fillId="2" borderId="208" xfId="2" applyFont="1" applyFill="1" applyBorder="1" applyAlignment="1" applyProtection="1">
      <alignment horizontal="left" vertical="center"/>
    </xf>
    <xf numFmtId="0" fontId="85" fillId="2" borderId="210" xfId="7" applyFont="1" applyFill="1" applyBorder="1" applyAlignment="1">
      <alignment horizontal="center" vertical="center"/>
    </xf>
    <xf numFmtId="0" fontId="131" fillId="2" borderId="211" xfId="2" applyFont="1" applyFill="1" applyBorder="1" applyAlignment="1" applyProtection="1">
      <alignment horizontal="left" vertical="top" wrapText="1"/>
    </xf>
    <xf numFmtId="0" fontId="131" fillId="2" borderId="210" xfId="2" applyFont="1" applyFill="1" applyBorder="1" applyAlignment="1" applyProtection="1">
      <alignment horizontal="left" vertical="top" wrapText="1"/>
    </xf>
    <xf numFmtId="0" fontId="85" fillId="2" borderId="210" xfId="7" applyFont="1" applyFill="1" applyBorder="1" applyAlignment="1">
      <alignment horizontal="left" vertical="top" wrapText="1"/>
    </xf>
    <xf numFmtId="0" fontId="85" fillId="2" borderId="208" xfId="7" applyFont="1" applyFill="1" applyBorder="1" applyAlignment="1">
      <alignment horizontal="left" vertical="top" wrapText="1"/>
    </xf>
    <xf numFmtId="0" fontId="131" fillId="2" borderId="211" xfId="7" applyFont="1" applyFill="1" applyBorder="1" applyAlignment="1">
      <alignment horizontal="left" vertical="center"/>
    </xf>
    <xf numFmtId="0" fontId="131" fillId="2" borderId="208" xfId="7" applyFont="1" applyFill="1" applyBorder="1" applyAlignment="1">
      <alignment horizontal="left" vertical="center"/>
    </xf>
    <xf numFmtId="0" fontId="85" fillId="2" borderId="211" xfId="7" applyFont="1" applyFill="1" applyBorder="1" applyAlignment="1">
      <alignment horizontal="left" vertical="top" shrinkToFit="1"/>
    </xf>
    <xf numFmtId="0" fontId="85" fillId="2" borderId="208" xfId="7" applyFont="1" applyFill="1" applyBorder="1" applyAlignment="1">
      <alignment horizontal="left" vertical="top" shrinkToFit="1"/>
    </xf>
    <xf numFmtId="0" fontId="118" fillId="2" borderId="211" xfId="7" applyFont="1" applyFill="1" applyBorder="1" applyAlignment="1">
      <alignment horizontal="left" vertical="center"/>
    </xf>
    <xf numFmtId="0" fontId="118" fillId="2" borderId="210" xfId="7" applyFont="1" applyFill="1" applyBorder="1" applyAlignment="1">
      <alignment horizontal="left" vertical="center"/>
    </xf>
    <xf numFmtId="0" fontId="118" fillId="2" borderId="208" xfId="7" applyFont="1" applyFill="1" applyBorder="1" applyAlignment="1">
      <alignment horizontal="left" vertical="center"/>
    </xf>
    <xf numFmtId="0" fontId="85" fillId="2" borderId="214" xfId="7" applyFont="1" applyFill="1" applyBorder="1" applyAlignment="1">
      <alignment horizontal="center" vertical="center"/>
    </xf>
    <xf numFmtId="0" fontId="85" fillId="2" borderId="213" xfId="7" applyFont="1" applyFill="1" applyBorder="1" applyAlignment="1">
      <alignment horizontal="center" vertical="center"/>
    </xf>
    <xf numFmtId="0" fontId="131" fillId="2" borderId="210" xfId="7" applyFont="1" applyFill="1" applyBorder="1" applyAlignment="1">
      <alignment horizontal="left" vertical="center"/>
    </xf>
    <xf numFmtId="0" fontId="85" fillId="2" borderId="212" xfId="7" applyFont="1" applyFill="1" applyBorder="1" applyAlignment="1">
      <alignment horizontal="center" vertical="center"/>
    </xf>
    <xf numFmtId="0" fontId="85" fillId="2" borderId="211" xfId="7" applyFont="1" applyFill="1" applyBorder="1" applyAlignment="1">
      <alignment horizontal="left" vertical="center" shrinkToFit="1"/>
    </xf>
    <xf numFmtId="0" fontId="85" fillId="2" borderId="208" xfId="7" applyFont="1" applyFill="1" applyBorder="1" applyAlignment="1">
      <alignment horizontal="left" vertical="center" shrinkToFit="1"/>
    </xf>
    <xf numFmtId="0" fontId="127" fillId="2" borderId="210" xfId="7" applyFont="1" applyFill="1" applyBorder="1" applyAlignment="1">
      <alignment horizontal="center" vertical="center"/>
    </xf>
    <xf numFmtId="0" fontId="118" fillId="0" borderId="211" xfId="2" applyFont="1" applyFill="1" applyBorder="1" applyAlignment="1" applyProtection="1">
      <alignment horizontal="left" vertical="center"/>
    </xf>
    <xf numFmtId="0" fontId="118" fillId="0" borderId="210" xfId="2" applyFont="1" applyFill="1" applyBorder="1" applyAlignment="1" applyProtection="1">
      <alignment horizontal="left" vertical="center"/>
    </xf>
    <xf numFmtId="0" fontId="118" fillId="0" borderId="208" xfId="2" applyFont="1" applyFill="1" applyBorder="1" applyAlignment="1" applyProtection="1">
      <alignment horizontal="left" vertical="center"/>
    </xf>
    <xf numFmtId="0" fontId="131" fillId="2" borderId="208" xfId="2" applyFont="1" applyFill="1" applyBorder="1" applyAlignment="1" applyProtection="1">
      <alignment horizontal="left" vertical="top"/>
    </xf>
    <xf numFmtId="0" fontId="131" fillId="2" borderId="208" xfId="2" applyFont="1" applyFill="1" applyBorder="1" applyAlignment="1" applyProtection="1">
      <alignment horizontal="left" vertical="top" wrapText="1"/>
    </xf>
    <xf numFmtId="0" fontId="85" fillId="2" borderId="210" xfId="7" applyFont="1" applyFill="1" applyBorder="1" applyAlignment="1">
      <alignment horizontal="left" vertical="center" shrinkToFit="1"/>
    </xf>
    <xf numFmtId="0" fontId="118" fillId="0" borderId="211" xfId="7" applyFont="1" applyFill="1" applyBorder="1" applyAlignment="1">
      <alignment horizontal="left" vertical="center"/>
    </xf>
    <xf numFmtId="0" fontId="118" fillId="0" borderId="210" xfId="7" applyFont="1" applyFill="1" applyBorder="1" applyAlignment="1">
      <alignment horizontal="left" vertical="center"/>
    </xf>
    <xf numFmtId="0" fontId="118" fillId="0" borderId="208" xfId="7" applyFont="1" applyFill="1" applyBorder="1" applyAlignment="1">
      <alignment horizontal="left" vertical="center"/>
    </xf>
    <xf numFmtId="0" fontId="131" fillId="2" borderId="0" xfId="7" applyFont="1" applyFill="1" applyAlignment="1">
      <alignment horizontal="left" vertical="top" wrapText="1"/>
    </xf>
    <xf numFmtId="0" fontId="131" fillId="2" borderId="0" xfId="7" applyFont="1" applyFill="1" applyAlignment="1">
      <alignment horizontal="left" vertical="top"/>
    </xf>
    <xf numFmtId="0" fontId="127" fillId="2" borderId="216" xfId="7" applyFont="1" applyFill="1" applyBorder="1" applyAlignment="1">
      <alignment horizontal="center" vertical="center"/>
    </xf>
    <xf numFmtId="0" fontId="85" fillId="2" borderId="216" xfId="7" applyFont="1" applyFill="1" applyBorder="1" applyAlignment="1">
      <alignment horizontal="center" vertical="center"/>
    </xf>
    <xf numFmtId="0" fontId="118" fillId="0" borderId="216" xfId="7" applyFont="1" applyFill="1" applyBorder="1" applyAlignment="1">
      <alignment horizontal="left" vertical="center"/>
    </xf>
    <xf numFmtId="0" fontId="0" fillId="0" borderId="0" xfId="0" applyAlignment="1">
      <alignment vertical="top"/>
    </xf>
    <xf numFmtId="0" fontId="135" fillId="2" borderId="0" xfId="7" applyFont="1" applyFill="1" applyAlignment="1">
      <alignment horizontal="center" vertical="center" wrapText="1"/>
    </xf>
    <xf numFmtId="0" fontId="216" fillId="0" borderId="0" xfId="0" applyFont="1" applyFill="1" applyAlignment="1">
      <alignment horizontal="center" vertical="center"/>
    </xf>
    <xf numFmtId="0" fontId="82" fillId="0" borderId="210" xfId="0" applyFont="1" applyFill="1" applyBorder="1" applyAlignment="1">
      <alignment horizontal="left" vertical="center" wrapText="1"/>
    </xf>
    <xf numFmtId="0" fontId="82" fillId="0" borderId="208" xfId="0" applyFont="1" applyFill="1" applyBorder="1" applyAlignment="1">
      <alignment horizontal="left" vertical="center" wrapText="1"/>
    </xf>
    <xf numFmtId="0" fontId="81" fillId="0" borderId="211" xfId="0" applyFont="1" applyFill="1" applyBorder="1" applyAlignment="1">
      <alignment horizontal="left" vertical="center" wrapText="1"/>
    </xf>
    <xf numFmtId="0" fontId="81" fillId="0" borderId="208" xfId="0" applyFont="1" applyFill="1" applyBorder="1" applyAlignment="1">
      <alignment horizontal="left" vertical="center" wrapText="1"/>
    </xf>
    <xf numFmtId="0" fontId="81" fillId="2" borderId="211" xfId="0" applyFont="1" applyFill="1" applyBorder="1" applyAlignment="1">
      <alignment horizontal="left" vertical="center" wrapText="1"/>
    </xf>
    <xf numFmtId="0" fontId="81" fillId="2" borderId="210" xfId="0" applyFont="1" applyFill="1" applyBorder="1" applyAlignment="1">
      <alignment horizontal="left" vertical="center" wrapText="1"/>
    </xf>
    <xf numFmtId="0" fontId="81" fillId="2" borderId="208" xfId="0" applyFont="1" applyFill="1" applyBorder="1" applyAlignment="1">
      <alignment horizontal="left" vertical="center" wrapText="1"/>
    </xf>
    <xf numFmtId="0" fontId="81" fillId="0" borderId="363" xfId="0" applyFont="1" applyFill="1" applyBorder="1" applyAlignment="1">
      <alignment horizontal="center" vertical="top" wrapText="1" shrinkToFit="1"/>
    </xf>
    <xf numFmtId="0" fontId="81" fillId="0" borderId="361" xfId="0" applyFont="1" applyFill="1" applyBorder="1" applyAlignment="1">
      <alignment horizontal="center" vertical="top" wrapText="1" shrinkToFit="1"/>
    </xf>
    <xf numFmtId="0" fontId="81" fillId="0" borderId="321" xfId="0" applyFont="1" applyFill="1" applyBorder="1" applyAlignment="1">
      <alignment horizontal="center" vertical="top" wrapText="1" shrinkToFit="1"/>
    </xf>
    <xf numFmtId="0" fontId="81" fillId="0" borderId="210" xfId="0" applyFont="1" applyFill="1" applyBorder="1" applyAlignment="1">
      <alignment horizontal="left" vertical="center" wrapText="1"/>
    </xf>
    <xf numFmtId="0" fontId="220" fillId="0" borderId="0" xfId="2" applyFont="1" applyAlignment="1" applyProtection="1"/>
    <xf numFmtId="0" fontId="0" fillId="0" borderId="0" xfId="0" applyProtection="1"/>
    <xf numFmtId="0" fontId="216" fillId="0" borderId="0" xfId="0" applyFont="1" applyFill="1" applyAlignment="1" applyProtection="1">
      <alignment horizontal="center" vertical="center"/>
    </xf>
    <xf numFmtId="0" fontId="20" fillId="2" borderId="300" xfId="13" applyFont="1" applyFill="1" applyBorder="1" applyAlignment="1" applyProtection="1">
      <alignment horizontal="center" vertical="center"/>
    </xf>
    <xf numFmtId="0" fontId="20" fillId="2" borderId="299" xfId="13" applyFont="1" applyFill="1" applyBorder="1" applyAlignment="1" applyProtection="1">
      <alignment horizontal="center" vertical="center"/>
    </xf>
    <xf numFmtId="0" fontId="82" fillId="2" borderId="211" xfId="13" applyFont="1" applyFill="1" applyBorder="1" applyAlignment="1" applyProtection="1">
      <alignment horizontal="left" vertical="center"/>
    </xf>
    <xf numFmtId="0" fontId="82" fillId="2" borderId="208" xfId="13" applyFont="1" applyFill="1" applyBorder="1" applyAlignment="1" applyProtection="1">
      <alignment horizontal="left" vertical="center"/>
    </xf>
    <xf numFmtId="0" fontId="82" fillId="2" borderId="211" xfId="13" applyFont="1" applyFill="1" applyBorder="1" applyAlignment="1" applyProtection="1">
      <alignment horizontal="left" vertical="top" wrapText="1"/>
    </xf>
    <xf numFmtId="0" fontId="82" fillId="2" borderId="210" xfId="13" applyFont="1" applyFill="1" applyBorder="1" applyAlignment="1" applyProtection="1">
      <alignment horizontal="left" vertical="top" wrapText="1"/>
    </xf>
    <xf numFmtId="0" fontId="82" fillId="2" borderId="208" xfId="13" applyFont="1" applyFill="1" applyBorder="1" applyAlignment="1" applyProtection="1">
      <alignment horizontal="left" vertical="top" wrapText="1"/>
    </xf>
    <xf numFmtId="0" fontId="81" fillId="2" borderId="211" xfId="13" applyFont="1" applyFill="1" applyBorder="1" applyAlignment="1" applyProtection="1">
      <alignment horizontal="left" vertical="top" wrapText="1"/>
    </xf>
    <xf numFmtId="0" fontId="81" fillId="2" borderId="208" xfId="13" applyFont="1" applyFill="1" applyBorder="1" applyAlignment="1" applyProtection="1">
      <alignment horizontal="left" vertical="top" wrapText="1"/>
    </xf>
    <xf numFmtId="0" fontId="81" fillId="2" borderId="211" xfId="13" applyFont="1" applyFill="1" applyBorder="1" applyAlignment="1" applyProtection="1">
      <alignment horizontal="left" vertical="center"/>
    </xf>
    <xf numFmtId="0" fontId="81" fillId="2" borderId="208" xfId="13" applyFont="1" applyFill="1" applyBorder="1" applyAlignment="1" applyProtection="1">
      <alignment horizontal="left" vertical="center"/>
    </xf>
    <xf numFmtId="0" fontId="81" fillId="2" borderId="211" xfId="7" applyFont="1" applyFill="1" applyBorder="1" applyAlignment="1" applyProtection="1">
      <alignment horizontal="left" vertical="center" wrapText="1"/>
    </xf>
    <xf numFmtId="0" fontId="81" fillId="2" borderId="210" xfId="7" applyFont="1" applyFill="1" applyBorder="1" applyAlignment="1" applyProtection="1">
      <alignment horizontal="left" vertical="center" wrapText="1"/>
    </xf>
    <xf numFmtId="0" fontId="81" fillId="2" borderId="208" xfId="7" applyFont="1" applyFill="1" applyBorder="1" applyAlignment="1" applyProtection="1">
      <alignment horizontal="left" vertical="center" wrapText="1"/>
    </xf>
    <xf numFmtId="0" fontId="82" fillId="2" borderId="210" xfId="7" applyFont="1" applyFill="1" applyBorder="1" applyAlignment="1" applyProtection="1">
      <alignment horizontal="left" vertical="center" wrapText="1"/>
    </xf>
    <xf numFmtId="0" fontId="82" fillId="2" borderId="208" xfId="7" applyFont="1" applyFill="1" applyBorder="1" applyAlignment="1" applyProtection="1">
      <alignment horizontal="left" vertical="center" wrapText="1"/>
    </xf>
    <xf numFmtId="0" fontId="81" fillId="2" borderId="211" xfId="13" applyFont="1" applyFill="1" applyBorder="1" applyAlignment="1" applyProtection="1">
      <alignment horizontal="left" vertical="center" wrapText="1"/>
    </xf>
    <xf numFmtId="0" fontId="81" fillId="2" borderId="210" xfId="13" applyFont="1" applyFill="1" applyBorder="1" applyAlignment="1" applyProtection="1">
      <alignment horizontal="left" vertical="center" wrapText="1"/>
    </xf>
    <xf numFmtId="0" fontId="81" fillId="2" borderId="208" xfId="13" applyFont="1" applyFill="1" applyBorder="1" applyAlignment="1" applyProtection="1">
      <alignment horizontal="left" vertical="center" wrapText="1"/>
    </xf>
    <xf numFmtId="0" fontId="81" fillId="2" borderId="211" xfId="13" applyFont="1" applyFill="1" applyBorder="1" applyAlignment="1" applyProtection="1">
      <alignment horizontal="center" vertical="center" wrapText="1"/>
    </xf>
    <xf numFmtId="0" fontId="81" fillId="2" borderId="210" xfId="13" applyFont="1" applyFill="1" applyBorder="1" applyAlignment="1" applyProtection="1">
      <alignment horizontal="center" vertical="center" wrapText="1"/>
    </xf>
    <xf numFmtId="0" fontId="81" fillId="2" borderId="208" xfId="13" applyFont="1" applyFill="1" applyBorder="1" applyAlignment="1" applyProtection="1">
      <alignment horizontal="center" vertical="center" wrapText="1"/>
    </xf>
    <xf numFmtId="49" fontId="20" fillId="2" borderId="210" xfId="13" applyNumberFormat="1" applyFont="1" applyFill="1" applyBorder="1" applyAlignment="1" applyProtection="1">
      <alignment horizontal="left" vertical="top" wrapText="1"/>
    </xf>
    <xf numFmtId="49" fontId="20" fillId="2" borderId="208" xfId="13" applyNumberFormat="1" applyFont="1" applyFill="1" applyBorder="1" applyAlignment="1" applyProtection="1">
      <alignment horizontal="left" vertical="top" wrapText="1"/>
    </xf>
    <xf numFmtId="0" fontId="82" fillId="2" borderId="211" xfId="7" applyFont="1" applyFill="1" applyBorder="1" applyAlignment="1" applyProtection="1">
      <alignment horizontal="left" vertical="center" wrapText="1"/>
    </xf>
    <xf numFmtId="0" fontId="6" fillId="10" borderId="0" xfId="0" applyFont="1" applyFill="1" applyAlignment="1">
      <alignment horizontal="left" vertical="center" wrapText="1"/>
    </xf>
    <xf numFmtId="0" fontId="138" fillId="2" borderId="0" xfId="0" applyFont="1" applyFill="1" applyAlignment="1">
      <alignment horizontal="right" vertical="center"/>
    </xf>
    <xf numFmtId="0" fontId="27" fillId="2" borderId="0" xfId="0" applyFont="1" applyFill="1" applyAlignment="1">
      <alignment horizontal="center" vertical="center"/>
    </xf>
    <xf numFmtId="0" fontId="188" fillId="4" borderId="0" xfId="0" applyFont="1" applyFill="1" applyAlignment="1" applyProtection="1">
      <alignment vertical="center" wrapText="1"/>
      <protection locked="0"/>
    </xf>
    <xf numFmtId="0" fontId="27" fillId="2" borderId="0" xfId="0" applyFont="1" applyFill="1" applyAlignment="1">
      <alignment horizontal="left" vertical="center"/>
    </xf>
    <xf numFmtId="0" fontId="188" fillId="4" borderId="0" xfId="0" applyFont="1" applyFill="1" applyAlignment="1" applyProtection="1">
      <alignment horizontal="right" vertical="center"/>
      <protection locked="0"/>
    </xf>
    <xf numFmtId="58" fontId="188" fillId="4" borderId="0" xfId="0" applyNumberFormat="1" applyFont="1" applyFill="1" applyAlignment="1" applyProtection="1">
      <alignment horizontal="right" vertical="center"/>
      <protection locked="0"/>
    </xf>
    <xf numFmtId="0" fontId="188" fillId="4" borderId="0" xfId="0" applyFont="1" applyFill="1" applyAlignment="1" applyProtection="1">
      <alignment vertical="center" shrinkToFit="1"/>
      <protection locked="0"/>
    </xf>
    <xf numFmtId="0" fontId="27" fillId="2" borderId="0" xfId="0" applyFont="1" applyFill="1" applyAlignment="1">
      <alignment vertical="center"/>
    </xf>
    <xf numFmtId="0" fontId="141" fillId="2" borderId="0" xfId="2" applyFont="1" applyFill="1" applyAlignment="1" applyProtection="1">
      <alignment horizontal="left" vertical="center"/>
    </xf>
    <xf numFmtId="0" fontId="27" fillId="2" borderId="0" xfId="0" applyFont="1" applyFill="1" applyAlignment="1">
      <alignment horizontal="left" vertical="center" wrapText="1"/>
    </xf>
    <xf numFmtId="0" fontId="6" fillId="2" borderId="0" xfId="0" applyFont="1" applyFill="1" applyAlignment="1">
      <alignment horizontal="left" vertical="center" wrapText="1"/>
    </xf>
    <xf numFmtId="0" fontId="181" fillId="2" borderId="0" xfId="0" applyFont="1" applyFill="1" applyAlignment="1">
      <alignment horizontal="left" vertical="center" wrapText="1"/>
    </xf>
    <xf numFmtId="0" fontId="65" fillId="0" borderId="256" xfId="0" applyFont="1" applyBorder="1" applyAlignment="1" applyProtection="1">
      <alignment horizontal="left" vertical="center"/>
    </xf>
    <xf numFmtId="0" fontId="65" fillId="0" borderId="255" xfId="0" applyFont="1" applyBorder="1" applyAlignment="1" applyProtection="1">
      <alignment horizontal="left" vertical="center"/>
    </xf>
    <xf numFmtId="0" fontId="65" fillId="0" borderId="254" xfId="0" applyFont="1" applyBorder="1" applyAlignment="1" applyProtection="1">
      <alignment horizontal="left" vertical="center"/>
    </xf>
    <xf numFmtId="0" fontId="21"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12" fillId="0" borderId="0" xfId="0" applyFont="1" applyAlignment="1" applyProtection="1">
      <alignment horizontal="left" vertical="center"/>
    </xf>
    <xf numFmtId="192" fontId="225" fillId="0" borderId="280" xfId="0" applyNumberFormat="1" applyFont="1" applyFill="1" applyBorder="1" applyAlignment="1" applyProtection="1">
      <alignment horizontal="right" vertical="center" shrinkToFit="1"/>
    </xf>
    <xf numFmtId="192" fontId="225" fillId="0" borderId="279" xfId="0" applyNumberFormat="1" applyFont="1" applyFill="1" applyBorder="1" applyAlignment="1" applyProtection="1">
      <alignment horizontal="right" vertical="center" shrinkToFit="1"/>
    </xf>
    <xf numFmtId="0" fontId="6" fillId="2" borderId="0" xfId="0" applyFont="1" applyFill="1" applyAlignment="1" applyProtection="1">
      <alignment horizontal="left" vertical="center" wrapText="1"/>
    </xf>
    <xf numFmtId="0" fontId="65" fillId="0" borderId="0" xfId="0" applyFont="1" applyAlignment="1" applyProtection="1">
      <alignment horizontal="center" vertical="center"/>
    </xf>
    <xf numFmtId="0" fontId="146" fillId="4" borderId="0" xfId="0" applyFont="1" applyFill="1" applyAlignment="1" applyProtection="1">
      <alignment horizontal="left" vertical="top" wrapText="1"/>
      <protection locked="0"/>
    </xf>
    <xf numFmtId="0" fontId="65" fillId="0" borderId="231" xfId="0" applyFont="1" applyBorder="1" applyAlignment="1" applyProtection="1">
      <alignment horizontal="left" vertical="center"/>
    </xf>
    <xf numFmtId="0" fontId="65" fillId="0" borderId="278" xfId="0" applyFont="1" applyBorder="1" applyAlignment="1" applyProtection="1">
      <alignment horizontal="left" vertical="center"/>
    </xf>
    <xf numFmtId="0" fontId="146" fillId="4" borderId="294" xfId="0" applyFont="1" applyFill="1" applyBorder="1" applyAlignment="1" applyProtection="1">
      <alignment horizontal="center" vertical="center"/>
      <protection locked="0"/>
    </xf>
    <xf numFmtId="0" fontId="146" fillId="4" borderId="278" xfId="0" applyFont="1" applyFill="1" applyBorder="1" applyAlignment="1" applyProtection="1">
      <alignment horizontal="center" vertical="center"/>
      <protection locked="0"/>
    </xf>
    <xf numFmtId="0" fontId="146" fillId="4" borderId="0" xfId="0" applyFont="1" applyFill="1" applyAlignment="1" applyProtection="1">
      <alignment horizontal="left" vertical="center"/>
      <protection locked="0"/>
    </xf>
    <xf numFmtId="0" fontId="146" fillId="4" borderId="291" xfId="0" applyFont="1" applyFill="1" applyBorder="1" applyAlignment="1" applyProtection="1">
      <alignment horizontal="center" vertical="center"/>
      <protection locked="0"/>
    </xf>
    <xf numFmtId="0" fontId="146" fillId="4" borderId="293" xfId="0" applyFont="1" applyFill="1" applyBorder="1" applyAlignment="1" applyProtection="1">
      <alignment horizontal="center" vertical="center"/>
      <protection locked="0"/>
    </xf>
    <xf numFmtId="0" fontId="65" fillId="0" borderId="292" xfId="0" applyFont="1" applyBorder="1" applyAlignment="1" applyProtection="1">
      <alignment horizontal="left" vertical="center"/>
    </xf>
    <xf numFmtId="0" fontId="65" fillId="0" borderId="291" xfId="0" applyFont="1" applyBorder="1" applyAlignment="1" applyProtection="1">
      <alignment horizontal="left" vertical="center"/>
    </xf>
    <xf numFmtId="0" fontId="146" fillId="4" borderId="290" xfId="0" applyFont="1" applyFill="1" applyBorder="1" applyAlignment="1" applyProtection="1">
      <alignment horizontal="center" vertical="center"/>
      <protection locked="0"/>
    </xf>
    <xf numFmtId="0" fontId="146" fillId="0" borderId="287" xfId="0" applyFont="1" applyFill="1" applyBorder="1" applyAlignment="1" applyProtection="1">
      <alignment horizontal="center" vertical="center"/>
    </xf>
    <xf numFmtId="0" fontId="146" fillId="0" borderId="289" xfId="0" applyFont="1" applyFill="1" applyBorder="1" applyAlignment="1" applyProtection="1">
      <alignment horizontal="center" vertical="center"/>
    </xf>
    <xf numFmtId="0" fontId="65" fillId="0" borderId="288" xfId="0" applyFont="1" applyBorder="1" applyAlignment="1" applyProtection="1">
      <alignment horizontal="left" vertical="center"/>
    </xf>
    <xf numFmtId="0" fontId="65" fillId="0" borderId="287" xfId="0" applyFont="1" applyBorder="1" applyAlignment="1" applyProtection="1">
      <alignment horizontal="left" vertical="center"/>
    </xf>
    <xf numFmtId="38" fontId="146" fillId="4" borderId="0" xfId="1" applyFont="1" applyFill="1" applyBorder="1" applyAlignment="1" applyProtection="1">
      <alignment horizontal="center" vertical="center"/>
      <protection locked="0"/>
    </xf>
    <xf numFmtId="38" fontId="146" fillId="0" borderId="0" xfId="1" applyFont="1" applyFill="1" applyAlignment="1" applyProtection="1">
      <alignment horizontal="right" vertical="center"/>
    </xf>
    <xf numFmtId="0" fontId="93" fillId="0" borderId="253" xfId="0" applyFont="1" applyBorder="1" applyAlignment="1" applyProtection="1">
      <alignment horizontal="left" vertical="center" wrapText="1"/>
    </xf>
    <xf numFmtId="0" fontId="93" fillId="0" borderId="252" xfId="0" applyFont="1" applyBorder="1" applyAlignment="1" applyProtection="1">
      <alignment horizontal="left" vertical="center" wrapText="1"/>
    </xf>
    <xf numFmtId="0" fontId="93" fillId="0" borderId="251" xfId="0" applyFont="1" applyBorder="1" applyAlignment="1" applyProtection="1">
      <alignment horizontal="left" vertical="center" wrapText="1"/>
    </xf>
    <xf numFmtId="192" fontId="225" fillId="0" borderId="283" xfId="0" applyNumberFormat="1" applyFont="1" applyFill="1" applyBorder="1" applyAlignment="1" applyProtection="1">
      <alignment horizontal="right" vertical="center" shrinkToFit="1"/>
    </xf>
    <xf numFmtId="192" fontId="225" fillId="0" borderId="282" xfId="0" applyNumberFormat="1" applyFont="1" applyFill="1" applyBorder="1" applyAlignment="1" applyProtection="1">
      <alignment horizontal="right" vertical="center" shrinkToFit="1"/>
    </xf>
    <xf numFmtId="0" fontId="92" fillId="0" borderId="281" xfId="0" applyFont="1" applyFill="1" applyBorder="1" applyAlignment="1" applyProtection="1">
      <alignment horizontal="right" vertical="center"/>
    </xf>
    <xf numFmtId="0" fontId="92" fillId="0" borderId="280" xfId="0" applyFont="1" applyFill="1" applyBorder="1" applyAlignment="1" applyProtection="1">
      <alignment horizontal="right" vertical="center"/>
    </xf>
    <xf numFmtId="0" fontId="65" fillId="0" borderId="260" xfId="0" applyFont="1" applyBorder="1" applyAlignment="1" applyProtection="1">
      <alignment horizontal="left" vertical="center"/>
    </xf>
    <xf numFmtId="0" fontId="65" fillId="0" borderId="259" xfId="0" applyFont="1" applyBorder="1" applyAlignment="1" applyProtection="1">
      <alignment horizontal="left" vertical="center"/>
    </xf>
    <xf numFmtId="0" fontId="65" fillId="0" borderId="261" xfId="0" applyFont="1" applyBorder="1" applyAlignment="1" applyProtection="1">
      <alignment horizontal="left" vertical="center"/>
    </xf>
    <xf numFmtId="0" fontId="147" fillId="5" borderId="231" xfId="0" applyFont="1" applyFill="1" applyBorder="1" applyAlignment="1" applyProtection="1">
      <alignment horizontal="center" vertical="center"/>
    </xf>
    <xf numFmtId="0" fontId="147" fillId="5" borderId="278" xfId="0" applyFont="1" applyFill="1" applyBorder="1" applyAlignment="1" applyProtection="1">
      <alignment horizontal="center" vertical="center"/>
    </xf>
    <xf numFmtId="0" fontId="147" fillId="5" borderId="277" xfId="0" applyFont="1" applyFill="1" applyBorder="1" applyAlignment="1" applyProtection="1">
      <alignment horizontal="center" vertical="center"/>
    </xf>
    <xf numFmtId="0" fontId="65" fillId="0" borderId="272" xfId="0" applyFont="1" applyBorder="1" applyAlignment="1" applyProtection="1">
      <alignment horizontal="center" vertical="center"/>
    </xf>
    <xf numFmtId="0" fontId="65" fillId="0" borderId="271" xfId="0" applyFont="1" applyBorder="1" applyAlignment="1" applyProtection="1">
      <alignment horizontal="center" vertical="center"/>
    </xf>
    <xf numFmtId="0" fontId="65" fillId="0" borderId="274" xfId="0" applyFont="1" applyBorder="1" applyAlignment="1" applyProtection="1">
      <alignment horizontal="center" vertical="center"/>
    </xf>
    <xf numFmtId="0" fontId="65" fillId="0" borderId="273" xfId="0" applyFont="1" applyBorder="1" applyAlignment="1" applyProtection="1">
      <alignment horizontal="center" vertical="center"/>
    </xf>
    <xf numFmtId="0" fontId="65" fillId="0" borderId="270" xfId="0" applyFont="1" applyBorder="1" applyAlignment="1" applyProtection="1">
      <alignment horizontal="center" vertical="center"/>
    </xf>
    <xf numFmtId="0" fontId="65" fillId="0" borderId="266" xfId="0" applyFont="1" applyBorder="1" applyAlignment="1" applyProtection="1">
      <alignment horizontal="left" vertical="center"/>
    </xf>
    <xf numFmtId="0" fontId="65" fillId="0" borderId="265" xfId="0" applyFont="1" applyBorder="1" applyAlignment="1" applyProtection="1">
      <alignment horizontal="left" vertical="center"/>
    </xf>
    <xf numFmtId="0" fontId="65" fillId="0" borderId="267" xfId="0" applyFont="1" applyBorder="1" applyAlignment="1" applyProtection="1">
      <alignment horizontal="left" vertical="center"/>
    </xf>
    <xf numFmtId="0" fontId="146" fillId="4" borderId="355" xfId="0" applyFont="1" applyFill="1" applyBorder="1" applyAlignment="1" applyProtection="1">
      <alignment horizontal="center" vertical="center"/>
      <protection locked="0"/>
    </xf>
    <xf numFmtId="0" fontId="146" fillId="4" borderId="101" xfId="0" applyFont="1" applyFill="1" applyBorder="1" applyAlignment="1" applyProtection="1">
      <alignment horizontal="center" vertical="center"/>
      <protection locked="0"/>
    </xf>
    <xf numFmtId="0" fontId="93" fillId="0" borderId="266" xfId="0" applyFont="1" applyBorder="1" applyAlignment="1" applyProtection="1">
      <alignment horizontal="left" vertical="center" wrapText="1"/>
    </xf>
    <xf numFmtId="0" fontId="93" fillId="0" borderId="265" xfId="0" applyFont="1" applyBorder="1" applyAlignment="1" applyProtection="1">
      <alignment horizontal="left" vertical="center" wrapText="1"/>
    </xf>
    <xf numFmtId="0" fontId="93" fillId="0" borderId="264" xfId="0" applyFont="1" applyBorder="1" applyAlignment="1" applyProtection="1">
      <alignment horizontal="left" vertical="center" wrapText="1"/>
    </xf>
    <xf numFmtId="0" fontId="65" fillId="0" borderId="285" xfId="0" applyFont="1" applyBorder="1" applyAlignment="1" applyProtection="1">
      <alignment horizontal="left" vertical="center"/>
    </xf>
    <xf numFmtId="0" fontId="65" fillId="0" borderId="284" xfId="0" applyFont="1" applyBorder="1" applyAlignment="1" applyProtection="1">
      <alignment horizontal="left" vertical="center"/>
    </xf>
    <xf numFmtId="176" fontId="146" fillId="0" borderId="283" xfId="0" applyNumberFormat="1" applyFont="1" applyFill="1" applyBorder="1" applyAlignment="1" applyProtection="1">
      <alignment horizontal="center" vertical="center" shrinkToFit="1"/>
    </xf>
    <xf numFmtId="176" fontId="146" fillId="0" borderId="282" xfId="0" applyNumberFormat="1" applyFont="1" applyFill="1" applyBorder="1" applyAlignment="1" applyProtection="1">
      <alignment horizontal="center" vertical="center" shrinkToFit="1"/>
    </xf>
    <xf numFmtId="0" fontId="146" fillId="4" borderId="356" xfId="0" applyFont="1" applyFill="1" applyBorder="1" applyAlignment="1" applyProtection="1">
      <alignment horizontal="center" vertical="center"/>
      <protection locked="0"/>
    </xf>
    <xf numFmtId="0" fontId="146" fillId="4" borderId="0" xfId="0" applyFont="1" applyFill="1" applyBorder="1" applyAlignment="1" applyProtection="1">
      <alignment horizontal="center" vertical="center"/>
      <protection locked="0"/>
    </xf>
    <xf numFmtId="0" fontId="93" fillId="0" borderId="0" xfId="0" applyFont="1" applyAlignment="1" applyProtection="1">
      <alignment horizontal="left" vertical="top" wrapText="1"/>
    </xf>
    <xf numFmtId="0" fontId="65" fillId="0" borderId="40" xfId="0" applyFont="1" applyBorder="1" applyAlignment="1" applyProtection="1">
      <alignment horizontal="left" vertical="center"/>
    </xf>
    <xf numFmtId="0" fontId="65" fillId="0" borderId="41" xfId="0" applyFont="1" applyBorder="1" applyAlignment="1" applyProtection="1">
      <alignment horizontal="left" vertical="center"/>
    </xf>
    <xf numFmtId="0" fontId="65" fillId="0" borderId="249" xfId="0" applyFont="1" applyBorder="1" applyAlignment="1" applyProtection="1">
      <alignment horizontal="left" vertical="center"/>
    </xf>
    <xf numFmtId="0" fontId="146" fillId="4" borderId="248" xfId="0" applyFont="1" applyFill="1" applyBorder="1" applyAlignment="1" applyProtection="1">
      <alignment horizontal="center" vertical="center"/>
      <protection locked="0"/>
    </xf>
    <xf numFmtId="0" fontId="146" fillId="4" borderId="41" xfId="0" applyFont="1" applyFill="1" applyBorder="1" applyAlignment="1" applyProtection="1">
      <alignment horizontal="center" vertical="center"/>
      <protection locked="0"/>
    </xf>
    <xf numFmtId="0" fontId="93" fillId="0" borderId="40" xfId="0" applyFont="1" applyBorder="1" applyAlignment="1" applyProtection="1">
      <alignment horizontal="left" vertical="center" wrapText="1"/>
    </xf>
    <xf numFmtId="0" fontId="93" fillId="0" borderId="41" xfId="0" applyFont="1" applyBorder="1" applyAlignment="1" applyProtection="1">
      <alignment horizontal="left" vertical="center" wrapText="1"/>
    </xf>
    <xf numFmtId="0" fontId="93" fillId="0" borderId="247" xfId="0" applyFont="1" applyBorder="1" applyAlignment="1" applyProtection="1">
      <alignment horizontal="left" vertical="center" wrapText="1"/>
    </xf>
    <xf numFmtId="0" fontId="65" fillId="0" borderId="243" xfId="0" applyFont="1" applyBorder="1" applyAlignment="1" applyProtection="1">
      <alignment horizontal="left" vertical="center"/>
    </xf>
    <xf numFmtId="0" fontId="65" fillId="0" borderId="242" xfId="0" applyFont="1" applyBorder="1" applyAlignment="1" applyProtection="1">
      <alignment horizontal="left" vertical="center"/>
    </xf>
    <xf numFmtId="0" fontId="65" fillId="0" borderId="245" xfId="0" applyFont="1" applyBorder="1" applyAlignment="1" applyProtection="1">
      <alignment horizontal="left" vertical="center"/>
    </xf>
    <xf numFmtId="0" fontId="146" fillId="4" borderId="244" xfId="0" applyFont="1" applyFill="1" applyBorder="1" applyAlignment="1" applyProtection="1">
      <alignment horizontal="center" vertical="center"/>
      <protection locked="0"/>
    </xf>
    <xf numFmtId="0" fontId="146" fillId="4" borderId="242" xfId="0" applyFont="1" applyFill="1" applyBorder="1" applyAlignment="1" applyProtection="1">
      <alignment horizontal="center" vertical="center"/>
      <protection locked="0"/>
    </xf>
    <xf numFmtId="0" fontId="93" fillId="0" borderId="243" xfId="0" applyFont="1" applyBorder="1" applyAlignment="1" applyProtection="1">
      <alignment horizontal="left" vertical="center"/>
    </xf>
    <xf numFmtId="0" fontId="93" fillId="0" borderId="242" xfId="0" applyFont="1" applyBorder="1" applyAlignment="1" applyProtection="1">
      <alignment horizontal="left" vertical="center"/>
    </xf>
    <xf numFmtId="0" fontId="93" fillId="0" borderId="241" xfId="0" applyFont="1" applyBorder="1" applyAlignment="1" applyProtection="1">
      <alignment horizontal="left" vertical="center"/>
    </xf>
    <xf numFmtId="0" fontId="65" fillId="0" borderId="141" xfId="0" applyFont="1" applyBorder="1" applyAlignment="1" applyProtection="1">
      <alignment horizontal="left" vertical="center" wrapText="1"/>
    </xf>
    <xf numFmtId="0" fontId="65" fillId="0" borderId="142" xfId="0" applyFont="1" applyBorder="1" applyAlignment="1" applyProtection="1">
      <alignment horizontal="left" vertical="center" wrapText="1"/>
    </xf>
    <xf numFmtId="0" fontId="65" fillId="0" borderId="239" xfId="0" applyFont="1" applyBorder="1" applyAlignment="1" applyProtection="1">
      <alignment horizontal="left" vertical="center" wrapText="1"/>
    </xf>
    <xf numFmtId="0" fontId="65" fillId="0" borderId="146"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225" xfId="0" applyFont="1" applyBorder="1" applyAlignment="1" applyProtection="1">
      <alignment horizontal="left" vertical="center" wrapText="1"/>
    </xf>
    <xf numFmtId="0" fontId="65" fillId="0" borderId="30" xfId="0" applyFont="1" applyBorder="1" applyAlignment="1" applyProtection="1">
      <alignment horizontal="left" vertical="center" wrapText="1"/>
    </xf>
    <xf numFmtId="0" fontId="65" fillId="0" borderId="31" xfId="0" applyFont="1" applyBorder="1" applyAlignment="1" applyProtection="1">
      <alignment horizontal="left" vertical="center" wrapText="1"/>
    </xf>
    <xf numFmtId="0" fontId="146" fillId="4" borderId="10" xfId="0" applyFont="1" applyFill="1" applyBorder="1" applyAlignment="1" applyProtection="1">
      <alignment horizontal="center" vertical="center"/>
      <protection locked="0"/>
    </xf>
    <xf numFmtId="0" fontId="65" fillId="0" borderId="224" xfId="0" applyFont="1" applyBorder="1" applyAlignment="1" applyProtection="1">
      <alignment horizontal="center" vertical="center"/>
    </xf>
    <xf numFmtId="0" fontId="65" fillId="0" borderId="10" xfId="0" applyFont="1" applyBorder="1" applyAlignment="1" applyProtection="1">
      <alignment horizontal="center" vertical="center"/>
    </xf>
    <xf numFmtId="0" fontId="65" fillId="0" borderId="11" xfId="0" applyFont="1" applyBorder="1" applyAlignment="1" applyProtection="1">
      <alignment horizontal="center" vertical="center"/>
    </xf>
    <xf numFmtId="0" fontId="65" fillId="0" borderId="146" xfId="0" applyFont="1" applyBorder="1" applyAlignment="1" applyProtection="1">
      <alignment horizontal="center" vertical="center"/>
    </xf>
    <xf numFmtId="0" fontId="65" fillId="0" borderId="0" xfId="0" applyFont="1" applyBorder="1" applyAlignment="1" applyProtection="1">
      <alignment horizontal="center" vertical="center"/>
    </xf>
    <xf numFmtId="0" fontId="65" fillId="0" borderId="15" xfId="0" applyFont="1" applyBorder="1" applyAlignment="1" applyProtection="1">
      <alignment horizontal="center" vertical="center"/>
    </xf>
    <xf numFmtId="0" fontId="65" fillId="0" borderId="225" xfId="0" applyFont="1" applyBorder="1" applyAlignment="1" applyProtection="1">
      <alignment horizontal="center" vertical="center"/>
    </xf>
    <xf numFmtId="0" fontId="65" fillId="0" borderId="30" xfId="0" applyFont="1" applyBorder="1" applyAlignment="1" applyProtection="1">
      <alignment horizontal="center" vertical="center"/>
    </xf>
    <xf numFmtId="0" fontId="65" fillId="0" borderId="31" xfId="0" applyFont="1" applyBorder="1" applyAlignment="1" applyProtection="1">
      <alignment horizontal="center" vertical="center"/>
    </xf>
    <xf numFmtId="0" fontId="65" fillId="0" borderId="224" xfId="0" applyFont="1" applyBorder="1" applyAlignment="1" applyProtection="1">
      <alignment horizontal="center" vertical="center" wrapText="1"/>
    </xf>
    <xf numFmtId="0" fontId="65" fillId="0" borderId="148" xfId="0" applyFont="1" applyBorder="1" applyAlignment="1" applyProtection="1">
      <alignment horizontal="center" vertical="center"/>
    </xf>
    <xf numFmtId="0" fontId="65" fillId="0" borderId="149" xfId="0" applyFont="1" applyBorder="1" applyAlignment="1" applyProtection="1">
      <alignment horizontal="center" vertical="center"/>
    </xf>
    <xf numFmtId="58" fontId="226" fillId="4" borderId="0" xfId="0" applyNumberFormat="1" applyFont="1" applyFill="1" applyAlignment="1" applyProtection="1">
      <alignment horizontal="left" vertical="center"/>
      <protection locked="0"/>
    </xf>
    <xf numFmtId="3" fontId="146" fillId="0" borderId="0" xfId="0" applyNumberFormat="1" applyFont="1" applyFill="1" applyAlignment="1" applyProtection="1">
      <alignment horizontal="right" vertical="center"/>
    </xf>
    <xf numFmtId="0" fontId="146" fillId="0" borderId="0" xfId="0" applyFont="1" applyFill="1" applyAlignment="1" applyProtection="1">
      <alignment horizontal="right" vertical="center"/>
    </xf>
    <xf numFmtId="0" fontId="65" fillId="0" borderId="0" xfId="0" applyFont="1" applyAlignment="1" applyProtection="1">
      <alignment horizontal="left" vertical="center"/>
    </xf>
    <xf numFmtId="58" fontId="146" fillId="4" borderId="0" xfId="0" applyNumberFormat="1" applyFont="1" applyFill="1" applyAlignment="1" applyProtection="1">
      <alignment horizontal="left" vertical="center"/>
      <protection locked="0"/>
    </xf>
    <xf numFmtId="0" fontId="21" fillId="0" borderId="0" xfId="0" applyFont="1" applyAlignment="1" applyProtection="1">
      <alignment horizontal="left" vertical="top" wrapText="1"/>
    </xf>
    <xf numFmtId="0" fontId="21" fillId="0" borderId="0" xfId="0" applyFont="1" applyAlignment="1" applyProtection="1">
      <alignment horizontal="left" vertical="top"/>
    </xf>
    <xf numFmtId="0" fontId="93" fillId="0" borderId="260" xfId="0" applyFont="1" applyBorder="1" applyAlignment="1" applyProtection="1">
      <alignment horizontal="left" vertical="center" wrapText="1"/>
    </xf>
    <xf numFmtId="0" fontId="93" fillId="0" borderId="259" xfId="0" applyFont="1" applyBorder="1" applyAlignment="1" applyProtection="1">
      <alignment horizontal="left" vertical="center" wrapText="1"/>
    </xf>
    <xf numFmtId="0" fontId="93" fillId="0" borderId="223" xfId="0" applyFont="1" applyBorder="1" applyAlignment="1" applyProtection="1">
      <alignment horizontal="left" vertical="center" wrapText="1"/>
    </xf>
    <xf numFmtId="0" fontId="146" fillId="4" borderId="262" xfId="0" applyFont="1" applyFill="1" applyBorder="1" applyAlignment="1" applyProtection="1">
      <alignment horizontal="center" vertical="center"/>
      <protection locked="0"/>
    </xf>
    <xf numFmtId="0" fontId="146" fillId="4" borderId="222" xfId="0" applyFont="1" applyFill="1" applyBorder="1" applyAlignment="1" applyProtection="1">
      <alignment horizontal="center" vertical="center"/>
      <protection locked="0"/>
    </xf>
    <xf numFmtId="0" fontId="93" fillId="0" borderId="260" xfId="0" applyFont="1" applyBorder="1" applyAlignment="1" applyProtection="1">
      <alignment horizontal="center" vertical="center"/>
    </xf>
    <xf numFmtId="0" fontId="93" fillId="0" borderId="259" xfId="0" applyFont="1" applyBorder="1" applyAlignment="1" applyProtection="1">
      <alignment horizontal="center" vertical="center"/>
    </xf>
    <xf numFmtId="0" fontId="93" fillId="0" borderId="223" xfId="0" applyFont="1" applyBorder="1" applyAlignment="1" applyProtection="1">
      <alignment horizontal="center" vertical="center"/>
    </xf>
    <xf numFmtId="176" fontId="225" fillId="0" borderId="280" xfId="14" applyNumberFormat="1" applyFont="1" applyFill="1" applyBorder="1" applyAlignment="1" applyProtection="1">
      <alignment horizontal="center" vertical="center" shrinkToFit="1"/>
    </xf>
    <xf numFmtId="176" fontId="225" fillId="0" borderId="279" xfId="14" applyNumberFormat="1" applyFont="1" applyFill="1" applyBorder="1" applyAlignment="1" applyProtection="1">
      <alignment horizontal="center" vertical="center" shrinkToFit="1"/>
    </xf>
    <xf numFmtId="0" fontId="146" fillId="4" borderId="287" xfId="0" applyFont="1" applyFill="1" applyBorder="1" applyAlignment="1" applyProtection="1">
      <alignment horizontal="center" vertical="center"/>
      <protection locked="0"/>
    </xf>
    <xf numFmtId="0" fontId="146" fillId="4" borderId="289" xfId="0" applyFont="1" applyFill="1" applyBorder="1" applyAlignment="1" applyProtection="1">
      <alignment horizontal="center" vertical="center"/>
      <protection locked="0"/>
    </xf>
    <xf numFmtId="0" fontId="146" fillId="4" borderId="286" xfId="0" applyFont="1" applyFill="1" applyBorder="1" applyAlignment="1" applyProtection="1">
      <alignment horizontal="center" vertical="center"/>
      <protection locked="0"/>
    </xf>
    <xf numFmtId="0" fontId="65" fillId="0" borderId="285" xfId="0" applyFont="1" applyFill="1" applyBorder="1" applyAlignment="1" applyProtection="1">
      <alignment horizontal="left" vertical="center"/>
    </xf>
    <xf numFmtId="0" fontId="65" fillId="0" borderId="284" xfId="0" applyFont="1" applyFill="1" applyBorder="1" applyAlignment="1" applyProtection="1">
      <alignment horizontal="left" vertical="center"/>
    </xf>
    <xf numFmtId="0" fontId="27" fillId="2" borderId="0" xfId="0" applyFont="1" applyFill="1" applyAlignment="1" applyProtection="1">
      <alignment horizontal="center" vertical="center"/>
    </xf>
    <xf numFmtId="49" fontId="140" fillId="6" borderId="210" xfId="0" applyNumberFormat="1" applyFont="1" applyFill="1" applyBorder="1" applyAlignment="1" applyProtection="1">
      <alignment horizontal="center" vertical="center" wrapText="1"/>
    </xf>
    <xf numFmtId="49" fontId="140" fillId="6" borderId="210" xfId="0" applyNumberFormat="1" applyFont="1" applyFill="1" applyBorder="1" applyAlignment="1" applyProtection="1">
      <alignment horizontal="center" vertical="center"/>
    </xf>
    <xf numFmtId="0" fontId="6" fillId="0" borderId="0" xfId="0" applyFont="1" applyAlignment="1" applyProtection="1">
      <alignment vertical="center" wrapText="1"/>
    </xf>
    <xf numFmtId="0" fontId="12" fillId="2" borderId="1" xfId="0" applyFont="1" applyFill="1" applyBorder="1" applyAlignment="1" applyProtection="1">
      <alignment horizontal="left" vertical="center"/>
    </xf>
    <xf numFmtId="0" fontId="12" fillId="2" borderId="2" xfId="0" applyFont="1" applyFill="1" applyBorder="1" applyAlignment="1" applyProtection="1">
      <alignment horizontal="left" vertical="center"/>
    </xf>
    <xf numFmtId="0" fontId="12" fillId="2" borderId="3" xfId="0" applyFont="1" applyFill="1" applyBorder="1" applyAlignment="1" applyProtection="1">
      <alignment horizontal="left" vertical="center"/>
    </xf>
    <xf numFmtId="0" fontId="12" fillId="2" borderId="53" xfId="0" applyFont="1" applyFill="1" applyBorder="1" applyAlignment="1" applyProtection="1">
      <alignment horizontal="left" vertical="center"/>
    </xf>
    <xf numFmtId="0" fontId="12" fillId="2" borderId="54" xfId="0" applyFont="1" applyFill="1" applyBorder="1" applyAlignment="1" applyProtection="1">
      <alignment horizontal="left" vertical="center"/>
    </xf>
    <xf numFmtId="0" fontId="12" fillId="2" borderId="63" xfId="0" applyFont="1" applyFill="1" applyBorder="1" applyAlignment="1" applyProtection="1">
      <alignment horizontal="left" vertical="center"/>
    </xf>
    <xf numFmtId="0" fontId="81" fillId="0" borderId="2"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7" fillId="2" borderId="0" xfId="0" applyFont="1" applyFill="1" applyBorder="1" applyAlignment="1" applyProtection="1">
      <alignment horizontal="center" vertical="center" textRotation="180"/>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245" fillId="0" borderId="26" xfId="0" applyFont="1" applyFill="1" applyBorder="1" applyAlignment="1" applyProtection="1">
      <alignment horizontal="center" vertical="center"/>
    </xf>
    <xf numFmtId="0" fontId="245" fillId="0" borderId="25" xfId="0" applyFont="1" applyFill="1" applyBorder="1" applyAlignment="1" applyProtection="1">
      <alignment horizontal="center" vertical="center"/>
    </xf>
    <xf numFmtId="0" fontId="245" fillId="0" borderId="28" xfId="0" applyFont="1" applyFill="1" applyBorder="1" applyAlignment="1" applyProtection="1">
      <alignment horizontal="center" vertical="center"/>
    </xf>
    <xf numFmtId="0" fontId="245" fillId="0" borderId="7" xfId="0" applyFont="1" applyFill="1" applyBorder="1" applyAlignment="1" applyProtection="1">
      <alignment horizontal="center" vertical="center"/>
    </xf>
    <xf numFmtId="0" fontId="245" fillId="0" borderId="5" xfId="0" applyFont="1" applyFill="1" applyBorder="1" applyAlignment="1" applyProtection="1">
      <alignment horizontal="center" vertical="center"/>
    </xf>
    <xf numFmtId="0" fontId="245" fillId="0" borderId="6" xfId="0" applyFont="1" applyFill="1" applyBorder="1" applyAlignment="1" applyProtection="1">
      <alignment horizontal="center" vertical="center"/>
    </xf>
    <xf numFmtId="0" fontId="2" fillId="2" borderId="25"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0" fontId="16" fillId="2" borderId="1"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wrapText="1"/>
    </xf>
    <xf numFmtId="38" fontId="219" fillId="2" borderId="48" xfId="1" applyFont="1" applyFill="1" applyBorder="1" applyAlignment="1" applyProtection="1">
      <alignment horizontal="left" vertical="center"/>
    </xf>
    <xf numFmtId="38" fontId="219" fillId="2" borderId="49" xfId="1" applyFont="1" applyFill="1" applyBorder="1" applyAlignment="1" applyProtection="1">
      <alignment horizontal="left" vertical="center"/>
    </xf>
    <xf numFmtId="0" fontId="81" fillId="2" borderId="33"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2" fontId="219" fillId="2" borderId="54" xfId="0" applyNumberFormat="1" applyFont="1" applyFill="1" applyBorder="1" applyAlignment="1" applyProtection="1">
      <alignment horizontal="left" vertical="center" wrapText="1"/>
    </xf>
    <xf numFmtId="2" fontId="219" fillId="2" borderId="63" xfId="0" applyNumberFormat="1" applyFont="1" applyFill="1" applyBorder="1" applyAlignment="1" applyProtection="1">
      <alignment horizontal="left" vertical="center" wrapText="1"/>
    </xf>
    <xf numFmtId="0" fontId="2" fillId="2" borderId="42" xfId="0" applyFont="1" applyFill="1" applyBorder="1" applyAlignment="1" applyProtection="1">
      <alignment horizontal="center" vertical="center"/>
    </xf>
    <xf numFmtId="0" fontId="2" fillId="2" borderId="43" xfId="0" applyFont="1" applyFill="1" applyBorder="1" applyAlignment="1" applyProtection="1">
      <alignment horizontal="center" vertical="center"/>
    </xf>
    <xf numFmtId="38" fontId="248" fillId="4" borderId="1" xfId="1" applyFont="1" applyFill="1" applyBorder="1" applyAlignment="1" applyProtection="1">
      <alignment horizontal="right" vertical="center"/>
      <protection locked="0"/>
    </xf>
    <xf numFmtId="38" fontId="248" fillId="4" borderId="2" xfId="1" applyFont="1" applyFill="1" applyBorder="1" applyAlignment="1" applyProtection="1">
      <alignment horizontal="right" vertical="center"/>
      <protection locked="0"/>
    </xf>
    <xf numFmtId="2" fontId="219" fillId="2" borderId="2" xfId="0" applyNumberFormat="1" applyFont="1" applyFill="1" applyBorder="1" applyAlignment="1" applyProtection="1">
      <alignment horizontal="left" vertical="center" wrapText="1"/>
    </xf>
    <xf numFmtId="2" fontId="219" fillId="2" borderId="3" xfId="0" applyNumberFormat="1" applyFont="1" applyFill="1" applyBorder="1" applyAlignment="1" applyProtection="1">
      <alignment horizontal="left" vertical="center" wrapText="1"/>
    </xf>
    <xf numFmtId="0" fontId="10" fillId="2" borderId="108" xfId="0" applyFont="1" applyFill="1" applyBorder="1" applyAlignment="1" applyProtection="1">
      <alignment horizontal="center" vertical="center"/>
    </xf>
    <xf numFmtId="0" fontId="10" fillId="2" borderId="109"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82" fillId="2" borderId="54" xfId="0" applyFont="1" applyFill="1" applyBorder="1" applyAlignment="1" applyProtection="1">
      <alignment horizontal="center" vertical="center"/>
    </xf>
    <xf numFmtId="2" fontId="248" fillId="4" borderId="1" xfId="0" applyNumberFormat="1" applyFont="1" applyFill="1" applyBorder="1" applyAlignment="1" applyProtection="1">
      <alignment horizontal="center" vertical="center"/>
      <protection locked="0"/>
    </xf>
    <xf numFmtId="2" fontId="248" fillId="4" borderId="2" xfId="0" applyNumberFormat="1" applyFont="1" applyFill="1" applyBorder="1" applyAlignment="1" applyProtection="1">
      <alignment horizontal="center" vertical="center"/>
      <protection locked="0"/>
    </xf>
    <xf numFmtId="2" fontId="248" fillId="4" borderId="3" xfId="0" applyNumberFormat="1"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81" fillId="2" borderId="1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3" xfId="0" applyFont="1" applyFill="1" applyBorder="1" applyAlignment="1" applyProtection="1">
      <alignment horizontal="center" vertical="center"/>
    </xf>
    <xf numFmtId="0" fontId="2" fillId="2" borderId="3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48" fillId="4" borderId="7" xfId="0" applyFont="1" applyFill="1" applyBorder="1" applyAlignment="1" applyProtection="1">
      <alignment horizontal="center" vertical="center"/>
      <protection locked="0"/>
    </xf>
    <xf numFmtId="0" fontId="248" fillId="4" borderId="8" xfId="0" applyFont="1" applyFill="1" applyBorder="1" applyAlignment="1" applyProtection="1">
      <alignment horizontal="center" vertical="center"/>
      <protection locked="0"/>
    </xf>
    <xf numFmtId="0" fontId="248" fillId="4" borderId="26" xfId="0" applyFont="1" applyFill="1" applyBorder="1" applyAlignment="1" applyProtection="1">
      <alignment horizontal="center" vertical="center"/>
      <protection locked="0"/>
    </xf>
    <xf numFmtId="0" fontId="248" fillId="4" borderId="27" xfId="0" applyFont="1" applyFill="1" applyBorder="1" applyAlignment="1" applyProtection="1">
      <alignment horizontal="center" vertical="center"/>
      <protection locked="0"/>
    </xf>
    <xf numFmtId="0" fontId="248" fillId="4" borderId="176" xfId="0" applyFont="1" applyFill="1" applyBorder="1" applyAlignment="1" applyProtection="1">
      <alignment horizontal="center" vertical="center"/>
      <protection locked="0"/>
    </xf>
    <xf numFmtId="0" fontId="248" fillId="4" borderId="177" xfId="0" applyFont="1" applyFill="1" applyBorder="1" applyAlignment="1" applyProtection="1">
      <alignment horizontal="center" vertical="center"/>
      <protection locked="0"/>
    </xf>
    <xf numFmtId="38" fontId="248" fillId="4" borderId="25" xfId="1" applyFont="1" applyFill="1" applyBorder="1" applyAlignment="1" applyProtection="1">
      <alignment horizontal="right" vertical="center"/>
      <protection locked="0"/>
    </xf>
    <xf numFmtId="38" fontId="248" fillId="4" borderId="17" xfId="1" applyFont="1" applyFill="1" applyBorder="1" applyAlignment="1" applyProtection="1">
      <alignment horizontal="right" vertical="center"/>
      <protection locked="0"/>
    </xf>
    <xf numFmtId="38" fontId="248" fillId="4" borderId="48" xfId="1" applyFont="1" applyFill="1" applyBorder="1" applyAlignment="1" applyProtection="1">
      <alignment horizontal="right" vertical="center"/>
      <protection locked="0"/>
    </xf>
    <xf numFmtId="0" fontId="2" fillId="2" borderId="9"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81" fillId="4" borderId="12" xfId="0" applyFont="1" applyFill="1" applyBorder="1" applyAlignment="1" applyProtection="1">
      <alignment horizontal="center" vertical="center"/>
      <protection locked="0"/>
    </xf>
    <xf numFmtId="0" fontId="81" fillId="4" borderId="56" xfId="0" applyFont="1" applyFill="1" applyBorder="1" applyAlignment="1" applyProtection="1">
      <alignment horizontal="center" vertical="center"/>
      <protection locked="0"/>
    </xf>
    <xf numFmtId="0" fontId="248" fillId="4" borderId="89" xfId="0" applyFont="1" applyFill="1" applyBorder="1" applyAlignment="1" applyProtection="1">
      <alignment horizontal="center" vertical="center"/>
      <protection locked="0"/>
    </xf>
    <xf numFmtId="0" fontId="248" fillId="4" borderId="90" xfId="0" applyFont="1" applyFill="1" applyBorder="1" applyAlignment="1" applyProtection="1">
      <alignment horizontal="center" vertical="center"/>
      <protection locked="0"/>
    </xf>
    <xf numFmtId="0" fontId="81" fillId="4" borderId="29" xfId="0" applyFont="1" applyFill="1" applyBorder="1" applyAlignment="1" applyProtection="1">
      <alignment horizontal="center" vertical="center"/>
      <protection locked="0"/>
    </xf>
    <xf numFmtId="0" fontId="81" fillId="4" borderId="105" xfId="0" applyFont="1" applyFill="1" applyBorder="1" applyAlignment="1" applyProtection="1">
      <alignment horizontal="center" vertical="center"/>
      <protection locked="0"/>
    </xf>
    <xf numFmtId="0" fontId="20" fillId="2" borderId="50" xfId="0" applyFont="1" applyFill="1" applyBorder="1" applyAlignment="1" applyProtection="1">
      <alignment horizontal="center" vertical="center"/>
    </xf>
    <xf numFmtId="0" fontId="20" fillId="2" borderId="51" xfId="0" applyFont="1" applyFill="1" applyBorder="1" applyAlignment="1" applyProtection="1">
      <alignment horizontal="center" vertical="center"/>
    </xf>
    <xf numFmtId="0" fontId="16" fillId="2" borderId="51" xfId="0" applyFont="1" applyFill="1" applyBorder="1" applyAlignment="1" applyProtection="1">
      <alignment horizontal="center" vertical="center"/>
    </xf>
    <xf numFmtId="0" fontId="20" fillId="2" borderId="52" xfId="0" applyFont="1" applyFill="1" applyBorder="1" applyAlignment="1" applyProtection="1">
      <alignment horizontal="center" vertical="center"/>
    </xf>
    <xf numFmtId="55" fontId="81" fillId="0" borderId="64" xfId="0" applyNumberFormat="1" applyFont="1" applyFill="1" applyBorder="1" applyAlignment="1" applyProtection="1">
      <alignment horizontal="center" vertical="center"/>
    </xf>
    <xf numFmtId="55" fontId="81" fillId="0" borderId="59" xfId="0" applyNumberFormat="1" applyFont="1" applyFill="1" applyBorder="1" applyAlignment="1" applyProtection="1">
      <alignment horizontal="center" vertical="center"/>
    </xf>
    <xf numFmtId="55" fontId="81" fillId="0" borderId="61" xfId="0" applyNumberFormat="1" applyFont="1" applyFill="1" applyBorder="1" applyAlignment="1" applyProtection="1">
      <alignment horizontal="center" vertical="center"/>
    </xf>
    <xf numFmtId="0" fontId="2" fillId="0" borderId="25" xfId="0" applyFont="1" applyFill="1" applyBorder="1" applyAlignment="1" applyProtection="1">
      <alignment horizontal="left" vertical="center"/>
    </xf>
    <xf numFmtId="0" fontId="2" fillId="0" borderId="28"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6" fillId="2" borderId="23" xfId="0" applyFont="1" applyFill="1" applyBorder="1" applyAlignment="1" applyProtection="1">
      <alignment horizontal="left" vertical="center"/>
    </xf>
    <xf numFmtId="0" fontId="16" fillId="2" borderId="30" xfId="0" applyFont="1" applyFill="1" applyBorder="1" applyAlignment="1" applyProtection="1">
      <alignment horizontal="left" vertical="center"/>
    </xf>
    <xf numFmtId="0" fontId="16" fillId="2" borderId="32" xfId="0" applyFont="1" applyFill="1" applyBorder="1" applyAlignment="1" applyProtection="1">
      <alignment horizontal="left" vertical="center"/>
    </xf>
    <xf numFmtId="0" fontId="2" fillId="2" borderId="16"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17"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2" fillId="2" borderId="65" xfId="0" applyFont="1" applyFill="1" applyBorder="1" applyAlignment="1" applyProtection="1">
      <alignment horizontal="left" vertical="center"/>
    </xf>
    <xf numFmtId="0" fontId="249" fillId="4" borderId="18" xfId="0" applyFont="1" applyFill="1" applyBorder="1" applyAlignment="1" applyProtection="1">
      <alignment horizontal="center" vertical="center"/>
      <protection locked="0"/>
    </xf>
    <xf numFmtId="0" fontId="249" fillId="4" borderId="23" xfId="0" applyFont="1" applyFill="1" applyBorder="1" applyAlignment="1" applyProtection="1">
      <alignment horizontal="center" vertical="center"/>
      <protection locked="0"/>
    </xf>
    <xf numFmtId="0" fontId="249" fillId="4" borderId="20" xfId="0" applyFont="1" applyFill="1" applyBorder="1" applyAlignment="1" applyProtection="1">
      <alignment horizontal="center" vertical="center"/>
      <protection locked="0"/>
    </xf>
    <xf numFmtId="0" fontId="249" fillId="4" borderId="65" xfId="0" applyFont="1" applyFill="1" applyBorder="1" applyAlignment="1" applyProtection="1">
      <alignment horizontal="center" vertical="center"/>
      <protection locked="0"/>
    </xf>
    <xf numFmtId="0" fontId="16" fillId="2" borderId="21" xfId="0" applyFont="1" applyFill="1" applyBorder="1" applyAlignment="1" applyProtection="1">
      <alignment horizontal="left" vertical="center"/>
    </xf>
    <xf numFmtId="0" fontId="16" fillId="2" borderId="65" xfId="0" applyFont="1" applyFill="1" applyBorder="1" applyAlignment="1" applyProtection="1">
      <alignment horizontal="left" vertical="center"/>
    </xf>
    <xf numFmtId="38" fontId="249" fillId="4" borderId="18" xfId="1" applyFont="1" applyFill="1" applyBorder="1" applyAlignment="1" applyProtection="1">
      <alignment horizontal="center" vertical="center"/>
      <protection locked="0"/>
    </xf>
    <xf numFmtId="38" fontId="249" fillId="4" borderId="23" xfId="1" applyFont="1" applyFill="1" applyBorder="1" applyAlignment="1" applyProtection="1">
      <alignment horizontal="center" vertical="center"/>
      <protection locked="0"/>
    </xf>
    <xf numFmtId="38" fontId="249" fillId="4" borderId="20" xfId="1" applyFont="1" applyFill="1" applyBorder="1" applyAlignment="1" applyProtection="1">
      <alignment horizontal="center" vertical="center"/>
      <protection locked="0"/>
    </xf>
    <xf numFmtId="38" fontId="249" fillId="4" borderId="65" xfId="1"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xf>
    <xf numFmtId="0" fontId="249" fillId="4" borderId="38" xfId="0" applyFont="1" applyFill="1" applyBorder="1" applyAlignment="1" applyProtection="1">
      <alignment horizontal="center" vertical="center"/>
      <protection locked="0"/>
    </xf>
    <xf numFmtId="0" fontId="249" fillId="4" borderId="32" xfId="0" applyFont="1" applyFill="1" applyBorder="1" applyAlignment="1" applyProtection="1">
      <alignment horizontal="center" vertical="center"/>
      <protection locked="0"/>
    </xf>
    <xf numFmtId="0" fontId="2" fillId="2" borderId="29" xfId="0" applyFont="1" applyFill="1" applyBorder="1" applyAlignment="1" applyProtection="1">
      <alignment horizontal="center" vertical="center"/>
    </xf>
    <xf numFmtId="0" fontId="2" fillId="2" borderId="4"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38" fontId="81" fillId="0" borderId="7" xfId="1" applyFont="1" applyFill="1" applyBorder="1" applyAlignment="1" applyProtection="1">
      <alignment horizontal="right" vertical="center"/>
    </xf>
    <xf numFmtId="38" fontId="81" fillId="0" borderId="5" xfId="1" applyFont="1" applyFill="1" applyBorder="1" applyAlignment="1" applyProtection="1">
      <alignment horizontal="right" vertical="center"/>
    </xf>
    <xf numFmtId="3" fontId="246" fillId="0" borderId="0" xfId="0" applyNumberFormat="1" applyFont="1" applyFill="1" applyBorder="1" applyAlignment="1" applyProtection="1">
      <alignment horizontal="right" vertical="center"/>
    </xf>
    <xf numFmtId="0" fontId="20" fillId="2" borderId="10" xfId="0" applyFont="1" applyFill="1" applyBorder="1" applyAlignment="1" applyProtection="1">
      <alignment horizontal="center" vertical="center"/>
    </xf>
    <xf numFmtId="38" fontId="248" fillId="4" borderId="0" xfId="1" applyFont="1" applyFill="1" applyBorder="1" applyAlignment="1" applyProtection="1">
      <alignment vertical="center"/>
      <protection locked="0"/>
    </xf>
    <xf numFmtId="0" fontId="237" fillId="2" borderId="1" xfId="0" applyFont="1" applyFill="1" applyBorder="1" applyAlignment="1" applyProtection="1">
      <alignment horizontal="center" vertical="center" wrapText="1"/>
    </xf>
    <xf numFmtId="0" fontId="237" fillId="2" borderId="2" xfId="0" applyFont="1" applyFill="1" applyBorder="1" applyAlignment="1" applyProtection="1">
      <alignment horizontal="center" vertical="center" wrapText="1"/>
    </xf>
    <xf numFmtId="0" fontId="237" fillId="2" borderId="3" xfId="0" applyFont="1" applyFill="1" applyBorder="1" applyAlignment="1" applyProtection="1">
      <alignment horizontal="center" vertical="center" wrapText="1"/>
    </xf>
    <xf numFmtId="0" fontId="248" fillId="4" borderId="5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xf>
    <xf numFmtId="0" fontId="2" fillId="2" borderId="10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81" fillId="2" borderId="63" xfId="0" applyFont="1" applyFill="1" applyBorder="1" applyAlignment="1" applyProtection="1">
      <alignment horizontal="center" vertical="center"/>
    </xf>
    <xf numFmtId="38" fontId="251" fillId="2" borderId="54" xfId="1" applyFont="1" applyFill="1" applyBorder="1" applyAlignment="1" applyProtection="1">
      <alignment horizontal="right" vertical="center"/>
    </xf>
    <xf numFmtId="0" fontId="248" fillId="4" borderId="40" xfId="0" applyFont="1" applyFill="1" applyBorder="1" applyAlignment="1" applyProtection="1">
      <alignment horizontal="center" vertical="center"/>
      <protection locked="0"/>
    </xf>
    <xf numFmtId="0" fontId="248" fillId="4" borderId="41" xfId="0" applyFont="1" applyFill="1" applyBorder="1" applyAlignment="1" applyProtection="1">
      <alignment horizontal="center" vertical="center"/>
      <protection locked="0"/>
    </xf>
    <xf numFmtId="0" fontId="248" fillId="4" borderId="91" xfId="0" applyFont="1" applyFill="1" applyBorder="1" applyAlignment="1" applyProtection="1">
      <alignment horizontal="center" vertical="center"/>
      <protection locked="0"/>
    </xf>
    <xf numFmtId="2" fontId="26" fillId="2" borderId="33" xfId="0" applyNumberFormat="1" applyFont="1" applyFill="1" applyBorder="1" applyAlignment="1" applyProtection="1">
      <alignment horizontal="center" vertical="center"/>
    </xf>
    <xf numFmtId="2" fontId="26" fillId="2" borderId="82" xfId="0" applyNumberFormat="1" applyFont="1" applyFill="1" applyBorder="1" applyAlignment="1" applyProtection="1">
      <alignment horizontal="center" vertical="center"/>
    </xf>
    <xf numFmtId="2" fontId="26" fillId="2" borderId="34" xfId="0" applyNumberFormat="1" applyFont="1" applyFill="1" applyBorder="1" applyAlignment="1" applyProtection="1">
      <alignment horizontal="center" vertical="center"/>
    </xf>
    <xf numFmtId="0" fontId="10" fillId="2" borderId="111" xfId="0" applyFont="1" applyFill="1" applyBorder="1" applyAlignment="1" applyProtection="1">
      <alignment horizontal="center" vertical="center"/>
    </xf>
    <xf numFmtId="0" fontId="10" fillId="2" borderId="112" xfId="0" applyFont="1" applyFill="1" applyBorder="1" applyAlignment="1" applyProtection="1">
      <alignment horizontal="center" vertical="center"/>
    </xf>
    <xf numFmtId="0" fontId="9" fillId="2" borderId="106" xfId="0" applyFont="1" applyFill="1" applyBorder="1" applyAlignment="1" applyProtection="1">
      <alignment horizontal="center" vertical="center"/>
    </xf>
    <xf numFmtId="0" fontId="9" fillId="2" borderId="107" xfId="0" applyFont="1" applyFill="1" applyBorder="1" applyAlignment="1" applyProtection="1">
      <alignment horizontal="center" vertical="center"/>
    </xf>
    <xf numFmtId="0" fontId="81" fillId="4" borderId="57" xfId="0" applyFont="1" applyFill="1" applyBorder="1" applyAlignment="1" applyProtection="1">
      <alignment horizontal="center" vertical="center"/>
      <protection locked="0"/>
    </xf>
    <xf numFmtId="0" fontId="81" fillId="4" borderId="15" xfId="0" applyFont="1" applyFill="1" applyBorder="1" applyAlignment="1" applyProtection="1">
      <alignment horizontal="center" vertical="center"/>
      <protection locked="0"/>
    </xf>
    <xf numFmtId="38" fontId="248" fillId="4" borderId="47" xfId="1" applyFont="1" applyFill="1" applyBorder="1" applyAlignment="1" applyProtection="1">
      <alignment horizontal="right" vertical="center"/>
      <protection locked="0"/>
    </xf>
    <xf numFmtId="0" fontId="25" fillId="2" borderId="106" xfId="0" applyFont="1" applyFill="1" applyBorder="1" applyAlignment="1" applyProtection="1">
      <alignment horizontal="center" vertical="center"/>
    </xf>
    <xf numFmtId="0" fontId="25" fillId="2" borderId="110" xfId="0" applyFont="1" applyFill="1" applyBorder="1" applyAlignment="1" applyProtection="1">
      <alignment horizontal="center" vertical="center"/>
    </xf>
    <xf numFmtId="0" fontId="25" fillId="2" borderId="107" xfId="0" applyFont="1" applyFill="1" applyBorder="1" applyAlignment="1" applyProtection="1">
      <alignment horizontal="center" vertical="center"/>
    </xf>
    <xf numFmtId="0" fontId="81" fillId="0" borderId="26" xfId="0" applyFont="1" applyFill="1" applyBorder="1" applyAlignment="1" applyProtection="1">
      <alignment horizontal="left" vertical="center"/>
    </xf>
    <xf numFmtId="0" fontId="81" fillId="0" borderId="25" xfId="0" applyFont="1" applyFill="1" applyBorder="1" applyAlignment="1" applyProtection="1">
      <alignment horizontal="left" vertical="center"/>
    </xf>
    <xf numFmtId="0" fontId="81" fillId="0" borderId="28" xfId="0" applyFont="1" applyFill="1" applyBorder="1" applyAlignment="1" applyProtection="1">
      <alignment horizontal="left" vertical="center"/>
    </xf>
    <xf numFmtId="0" fontId="2" fillId="2" borderId="24" xfId="0" applyFont="1" applyFill="1" applyBorder="1" applyAlignment="1" applyProtection="1">
      <alignment horizontal="left" vertical="center"/>
    </xf>
    <xf numFmtId="0" fontId="81" fillId="0" borderId="7" xfId="0" applyFont="1" applyFill="1" applyBorder="1" applyAlignment="1" applyProtection="1">
      <alignment horizontal="left" vertical="center" shrinkToFit="1"/>
    </xf>
    <xf numFmtId="0" fontId="81" fillId="0" borderId="5" xfId="0" applyFont="1" applyFill="1" applyBorder="1" applyAlignment="1" applyProtection="1">
      <alignment horizontal="left" vertical="center" shrinkToFit="1"/>
    </xf>
    <xf numFmtId="0" fontId="81" fillId="0" borderId="6" xfId="0" applyFont="1" applyFill="1" applyBorder="1" applyAlignment="1" applyProtection="1">
      <alignment horizontal="left" vertical="center" shrinkToFit="1"/>
    </xf>
    <xf numFmtId="3" fontId="247" fillId="2" borderId="51" xfId="0" applyNumberFormat="1"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39" xfId="0" applyFont="1" applyFill="1" applyBorder="1" applyAlignment="1" applyProtection="1">
      <alignment horizontal="center" vertical="center"/>
    </xf>
    <xf numFmtId="0" fontId="81" fillId="0" borderId="61" xfId="0" applyNumberFormat="1" applyFont="1" applyFill="1" applyBorder="1" applyAlignment="1" applyProtection="1">
      <alignment horizontal="left" vertical="center" shrinkToFit="1"/>
    </xf>
    <xf numFmtId="0" fontId="81" fillId="0" borderId="70" xfId="0" applyNumberFormat="1" applyFont="1" applyFill="1" applyBorder="1" applyAlignment="1" applyProtection="1">
      <alignment horizontal="left" vertical="center" shrinkToFit="1"/>
    </xf>
    <xf numFmtId="0" fontId="2" fillId="2" borderId="60" xfId="0" applyFont="1" applyFill="1" applyBorder="1" applyAlignment="1" applyProtection="1">
      <alignment horizontal="left" vertical="center"/>
    </xf>
    <xf numFmtId="0" fontId="2" fillId="2" borderId="59" xfId="0" applyFont="1" applyFill="1" applyBorder="1" applyAlignment="1" applyProtection="1">
      <alignment horizontal="left" vertical="center"/>
    </xf>
    <xf numFmtId="0" fontId="2" fillId="2" borderId="61" xfId="0" applyFont="1" applyFill="1" applyBorder="1" applyAlignment="1" applyProtection="1">
      <alignment horizontal="left" vertical="center"/>
    </xf>
    <xf numFmtId="0" fontId="250" fillId="0" borderId="7" xfId="0" applyFont="1" applyFill="1" applyBorder="1" applyAlignment="1" applyProtection="1">
      <alignment horizontal="left" vertical="center"/>
    </xf>
    <xf numFmtId="0" fontId="250" fillId="0" borderId="5" xfId="0" applyFont="1" applyFill="1" applyBorder="1" applyAlignment="1" applyProtection="1">
      <alignment horizontal="left" vertical="center"/>
    </xf>
    <xf numFmtId="0" fontId="2" fillId="2" borderId="16" xfId="0" applyFont="1" applyFill="1" applyBorder="1" applyAlignment="1" applyProtection="1">
      <alignment horizontal="left" vertical="center"/>
    </xf>
    <xf numFmtId="0" fontId="2" fillId="2" borderId="12"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84" xfId="0" applyFont="1" applyFill="1" applyBorder="1" applyAlignment="1" applyProtection="1">
      <alignment horizontal="left" vertical="center"/>
    </xf>
    <xf numFmtId="0" fontId="2" fillId="2" borderId="72" xfId="0" applyFont="1" applyFill="1" applyBorder="1" applyAlignment="1" applyProtection="1">
      <alignment horizontal="left" vertical="center"/>
    </xf>
    <xf numFmtId="0" fontId="81" fillId="0" borderId="72" xfId="0" applyFont="1" applyFill="1" applyBorder="1" applyAlignment="1" applyProtection="1">
      <alignment horizontal="left" vertical="top" wrapText="1"/>
    </xf>
    <xf numFmtId="0" fontId="2" fillId="2" borderId="37" xfId="0" applyFont="1" applyFill="1" applyBorder="1" applyAlignment="1" applyProtection="1">
      <alignment horizontal="left" vertical="center"/>
    </xf>
    <xf numFmtId="0" fontId="16" fillId="2" borderId="10" xfId="0" applyFont="1" applyFill="1" applyBorder="1" applyAlignment="1" applyProtection="1">
      <alignment horizontal="center" vertical="center"/>
    </xf>
    <xf numFmtId="0" fontId="2" fillId="0" borderId="72" xfId="0" applyFont="1" applyFill="1" applyBorder="1" applyAlignment="1" applyProtection="1">
      <alignment horizontal="left" vertical="center" wrapText="1"/>
    </xf>
    <xf numFmtId="0" fontId="81" fillId="4" borderId="57" xfId="0" applyFont="1" applyFill="1" applyBorder="1" applyAlignment="1" applyProtection="1">
      <alignment horizontal="center" vertical="center" wrapText="1"/>
      <protection locked="0"/>
    </xf>
    <xf numFmtId="0" fontId="81" fillId="4" borderId="0" xfId="0" applyFont="1" applyFill="1" applyBorder="1" applyAlignment="1" applyProtection="1">
      <alignment horizontal="center" vertical="center" wrapText="1"/>
      <protection locked="0"/>
    </xf>
    <xf numFmtId="0" fontId="81" fillId="4" borderId="15" xfId="0" applyFont="1" applyFill="1" applyBorder="1" applyAlignment="1" applyProtection="1">
      <alignment horizontal="center" vertical="center" wrapText="1"/>
      <protection locked="0"/>
    </xf>
    <xf numFmtId="0" fontId="81" fillId="4" borderId="24" xfId="0" applyFont="1" applyFill="1" applyBorder="1" applyAlignment="1" applyProtection="1">
      <alignment horizontal="center" vertical="center"/>
      <protection locked="0"/>
    </xf>
    <xf numFmtId="0" fontId="81" fillId="4" borderId="27" xfId="0" applyFont="1" applyFill="1" applyBorder="1" applyAlignment="1" applyProtection="1">
      <alignment horizontal="center" vertical="center"/>
      <protection locked="0"/>
    </xf>
    <xf numFmtId="0" fontId="81" fillId="4" borderId="0" xfId="0" applyFont="1" applyFill="1" applyBorder="1" applyAlignment="1" applyProtection="1">
      <alignment horizontal="center" vertical="center"/>
      <protection locked="0"/>
    </xf>
    <xf numFmtId="38" fontId="251" fillId="2" borderId="51" xfId="1" applyFont="1" applyFill="1" applyBorder="1" applyAlignment="1" applyProtection="1">
      <alignment vertical="center"/>
    </xf>
    <xf numFmtId="0" fontId="2" fillId="2" borderId="55" xfId="0" applyFont="1" applyFill="1" applyBorder="1" applyAlignment="1" applyProtection="1">
      <alignment horizontal="center" vertical="center"/>
    </xf>
    <xf numFmtId="0" fontId="248" fillId="4" borderId="25" xfId="0" applyFont="1" applyFill="1" applyBorder="1" applyAlignment="1" applyProtection="1">
      <alignment horizontal="center" vertical="center"/>
      <protection locked="0"/>
    </xf>
    <xf numFmtId="0" fontId="248" fillId="4" borderId="17" xfId="0" applyFont="1" applyFill="1" applyBorder="1" applyAlignment="1" applyProtection="1">
      <alignment horizontal="center" vertical="center"/>
      <protection locked="0"/>
    </xf>
    <xf numFmtId="0" fontId="248" fillId="4" borderId="19" xfId="0" applyFont="1" applyFill="1" applyBorder="1" applyAlignment="1" applyProtection="1">
      <alignment horizontal="center" vertical="center"/>
      <protection locked="0"/>
    </xf>
    <xf numFmtId="0" fontId="2" fillId="0" borderId="72"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7" xfId="0" applyFont="1" applyFill="1" applyBorder="1" applyAlignment="1" applyProtection="1">
      <alignment horizontal="left" vertical="center"/>
    </xf>
    <xf numFmtId="0" fontId="2" fillId="0" borderId="23" xfId="0" applyFont="1" applyFill="1" applyBorder="1" applyAlignment="1" applyProtection="1">
      <alignment horizontal="left" vertical="center"/>
    </xf>
    <xf numFmtId="0" fontId="2" fillId="0" borderId="14"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13" xfId="0" applyFont="1" applyFill="1" applyBorder="1" applyAlignment="1" applyProtection="1">
      <alignment horizontal="left" vertical="center"/>
    </xf>
    <xf numFmtId="0" fontId="2" fillId="0" borderId="87" xfId="0" applyFont="1" applyFill="1" applyBorder="1" applyAlignment="1" applyProtection="1">
      <alignment horizontal="left" vertical="center"/>
    </xf>
    <xf numFmtId="0" fontId="2" fillId="0" borderId="81" xfId="0" applyFont="1" applyFill="1" applyBorder="1" applyAlignment="1" applyProtection="1">
      <alignment horizontal="left" vertical="center"/>
    </xf>
    <xf numFmtId="0" fontId="2" fillId="0" borderId="88" xfId="0" applyFont="1" applyFill="1" applyBorder="1" applyAlignment="1" applyProtection="1">
      <alignment horizontal="left" vertical="center"/>
    </xf>
    <xf numFmtId="0" fontId="248" fillId="4" borderId="5" xfId="0" applyFont="1" applyFill="1" applyBorder="1" applyAlignment="1" applyProtection="1">
      <alignment horizontal="center" vertical="center"/>
      <protection locked="0"/>
    </xf>
    <xf numFmtId="0" fontId="206" fillId="0" borderId="0" xfId="2" applyFont="1" applyAlignment="1" applyProtection="1"/>
    <xf numFmtId="0" fontId="6" fillId="0" borderId="0" xfId="0" applyFont="1" applyAlignment="1" applyProtection="1">
      <alignment horizontal="left" vertical="center" wrapText="1"/>
    </xf>
    <xf numFmtId="0" fontId="2" fillId="2" borderId="102" xfId="0" applyFont="1" applyFill="1" applyBorder="1" applyAlignment="1" applyProtection="1">
      <alignment horizontal="left" vertical="center"/>
    </xf>
    <xf numFmtId="0" fontId="2" fillId="2" borderId="68" xfId="0" applyFont="1" applyFill="1" applyBorder="1" applyAlignment="1" applyProtection="1">
      <alignment horizontal="left" vertical="center"/>
    </xf>
    <xf numFmtId="0" fontId="81" fillId="0" borderId="68" xfId="0" applyFont="1" applyFill="1" applyBorder="1" applyAlignment="1" applyProtection="1">
      <alignment horizontal="left" vertical="center" shrinkToFit="1"/>
    </xf>
    <xf numFmtId="0" fontId="249" fillId="2" borderId="16" xfId="0" applyFont="1" applyFill="1" applyBorder="1" applyAlignment="1" applyProtection="1">
      <alignment horizontal="left" vertical="center"/>
    </xf>
    <xf numFmtId="0" fontId="249" fillId="2" borderId="17" xfId="0" applyFont="1" applyFill="1" applyBorder="1" applyAlignment="1" applyProtection="1">
      <alignment horizontal="left" vertical="center"/>
    </xf>
    <xf numFmtId="0" fontId="249" fillId="2" borderId="37" xfId="0" applyFont="1" applyFill="1" applyBorder="1" applyAlignment="1" applyProtection="1">
      <alignment horizontal="left" vertical="center"/>
    </xf>
    <xf numFmtId="0" fontId="249" fillId="2" borderId="21" xfId="0" applyFont="1" applyFill="1" applyBorder="1" applyAlignment="1" applyProtection="1">
      <alignment horizontal="left" vertical="center"/>
    </xf>
    <xf numFmtId="0" fontId="249" fillId="2" borderId="9" xfId="0" applyFont="1" applyFill="1" applyBorder="1" applyAlignment="1" applyProtection="1">
      <alignment horizontal="left" vertical="center"/>
    </xf>
    <xf numFmtId="0" fontId="249" fillId="2" borderId="10" xfId="0" applyFont="1" applyFill="1" applyBorder="1" applyAlignment="1" applyProtection="1">
      <alignment horizontal="left" vertical="center"/>
    </xf>
    <xf numFmtId="38" fontId="247" fillId="0" borderId="17" xfId="1" applyFont="1" applyFill="1" applyBorder="1" applyAlignment="1" applyProtection="1">
      <alignment horizontal="right" vertical="center" shrinkToFit="1"/>
    </xf>
    <xf numFmtId="38" fontId="247" fillId="0" borderId="21" xfId="1" applyFont="1" applyFill="1" applyBorder="1" applyAlignment="1" applyProtection="1">
      <alignment horizontal="right" vertical="center" shrinkToFit="1"/>
    </xf>
    <xf numFmtId="38" fontId="247" fillId="0" borderId="30" xfId="1" applyFont="1" applyFill="1" applyBorder="1" applyAlignment="1" applyProtection="1">
      <alignment horizontal="right" vertical="center" shrinkToFit="1"/>
    </xf>
    <xf numFmtId="0" fontId="81" fillId="4" borderId="18" xfId="0" applyFont="1" applyFill="1" applyBorder="1" applyAlignment="1" applyProtection="1">
      <alignment horizontal="left" vertical="center"/>
      <protection locked="0"/>
    </xf>
    <xf numFmtId="0" fontId="81" fillId="4" borderId="17" xfId="0" applyFont="1" applyFill="1" applyBorder="1" applyAlignment="1" applyProtection="1">
      <alignment horizontal="left" vertical="center"/>
      <protection locked="0"/>
    </xf>
    <xf numFmtId="0" fontId="81" fillId="4" borderId="19" xfId="0" applyFont="1" applyFill="1" applyBorder="1" applyAlignment="1" applyProtection="1">
      <alignment horizontal="left" vertical="center"/>
      <protection locked="0"/>
    </xf>
    <xf numFmtId="0" fontId="81" fillId="4" borderId="70" xfId="0" applyFont="1" applyFill="1" applyBorder="1" applyAlignment="1" applyProtection="1">
      <alignment horizontal="left" vertical="center" shrinkToFit="1"/>
      <protection locked="0"/>
    </xf>
    <xf numFmtId="0" fontId="81" fillId="4" borderId="72" xfId="0" applyFont="1" applyFill="1" applyBorder="1" applyAlignment="1" applyProtection="1">
      <alignment horizontal="left" vertical="center" shrinkToFit="1"/>
      <protection locked="0"/>
    </xf>
    <xf numFmtId="0" fontId="81" fillId="4" borderId="85" xfId="0" applyFont="1" applyFill="1" applyBorder="1" applyAlignment="1" applyProtection="1">
      <alignment horizontal="left" vertical="center" shrinkToFit="1"/>
      <protection locked="0"/>
    </xf>
    <xf numFmtId="0" fontId="81" fillId="4" borderId="18" xfId="0" applyFont="1" applyFill="1" applyBorder="1" applyAlignment="1" applyProtection="1">
      <alignment horizontal="left" vertical="center" wrapText="1"/>
      <protection locked="0"/>
    </xf>
    <xf numFmtId="0" fontId="81" fillId="4" borderId="17" xfId="0" applyFont="1" applyFill="1" applyBorder="1" applyAlignment="1" applyProtection="1">
      <alignment horizontal="left" vertical="center" wrapText="1"/>
      <protection locked="0"/>
    </xf>
    <xf numFmtId="0" fontId="81" fillId="4" borderId="19"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protection locked="0"/>
    </xf>
    <xf numFmtId="0" fontId="81" fillId="4" borderId="0" xfId="0" applyFont="1" applyFill="1" applyBorder="1" applyAlignment="1" applyProtection="1">
      <alignment horizontal="left" vertical="center" wrapText="1"/>
      <protection locked="0"/>
    </xf>
    <xf numFmtId="0" fontId="81" fillId="4" borderId="15" xfId="0" applyFont="1" applyFill="1" applyBorder="1" applyAlignment="1" applyProtection="1">
      <alignment horizontal="left" vertical="center" wrapText="1"/>
      <protection locked="0"/>
    </xf>
    <xf numFmtId="0" fontId="81" fillId="4" borderId="20" xfId="0" applyFont="1" applyFill="1" applyBorder="1" applyAlignment="1" applyProtection="1">
      <alignment horizontal="left" vertical="center" wrapText="1"/>
      <protection locked="0"/>
    </xf>
    <xf numFmtId="0" fontId="81" fillId="4" borderId="21" xfId="0" applyFont="1" applyFill="1" applyBorder="1" applyAlignment="1" applyProtection="1">
      <alignment horizontal="left" vertical="center" wrapText="1"/>
      <protection locked="0"/>
    </xf>
    <xf numFmtId="0" fontId="81" fillId="4" borderId="2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xf>
    <xf numFmtId="0" fontId="81" fillId="2" borderId="17" xfId="0" applyFont="1" applyFill="1" applyBorder="1" applyAlignment="1" applyProtection="1">
      <alignment horizontal="left" vertical="center"/>
    </xf>
    <xf numFmtId="0" fontId="81" fillId="2" borderId="23" xfId="0" applyFont="1" applyFill="1" applyBorder="1" applyAlignment="1" applyProtection="1">
      <alignment horizontal="left" vertical="center"/>
    </xf>
    <xf numFmtId="191" fontId="256" fillId="0" borderId="10" xfId="14" applyNumberFormat="1" applyFont="1" applyFill="1" applyBorder="1" applyAlignment="1" applyProtection="1">
      <alignment horizontal="right" vertical="center" shrinkToFit="1"/>
    </xf>
    <xf numFmtId="191" fontId="256" fillId="0" borderId="21" xfId="14" applyNumberFormat="1" applyFont="1" applyFill="1" applyBorder="1" applyAlignment="1" applyProtection="1">
      <alignment horizontal="right" vertical="center" shrinkToFit="1"/>
    </xf>
    <xf numFmtId="0" fontId="245" fillId="0" borderId="8" xfId="0" applyFont="1" applyFill="1" applyBorder="1" applyAlignment="1" applyProtection="1">
      <alignment horizontal="center" vertical="center"/>
    </xf>
    <xf numFmtId="0" fontId="174" fillId="11" borderId="26" xfId="0" applyFont="1" applyFill="1" applyBorder="1" applyAlignment="1" applyProtection="1">
      <alignment horizontal="center" vertical="center"/>
      <protection locked="0"/>
    </xf>
    <xf numFmtId="0" fontId="174" fillId="11" borderId="200" xfId="0" applyFont="1" applyFill="1" applyBorder="1" applyAlignment="1" applyProtection="1">
      <alignment horizontal="center" vertical="center"/>
      <protection locked="0"/>
    </xf>
    <xf numFmtId="0" fontId="81" fillId="0" borderId="72" xfId="0" applyFont="1" applyFill="1" applyBorder="1" applyAlignment="1" applyProtection="1">
      <alignment horizontal="left" vertical="center" wrapText="1"/>
    </xf>
    <xf numFmtId="0" fontId="174" fillId="4" borderId="201" xfId="0" applyFont="1" applyFill="1" applyBorder="1" applyAlignment="1" applyProtection="1">
      <alignment horizontal="center" vertical="center"/>
      <protection locked="0"/>
    </xf>
    <xf numFmtId="0" fontId="174" fillId="4" borderId="200" xfId="0" applyFont="1" applyFill="1" applyBorder="1" applyAlignment="1" applyProtection="1">
      <alignment horizontal="center" vertical="center"/>
      <protection locked="0"/>
    </xf>
    <xf numFmtId="0" fontId="3" fillId="2" borderId="55" xfId="0" applyFont="1" applyFill="1" applyBorder="1" applyAlignment="1" applyProtection="1">
      <alignment horizontal="center" vertical="center"/>
    </xf>
    <xf numFmtId="0" fontId="81" fillId="4" borderId="9" xfId="0" applyFont="1" applyFill="1" applyBorder="1" applyAlignment="1" applyProtection="1">
      <alignment horizontal="center" vertical="center"/>
      <protection locked="0"/>
    </xf>
    <xf numFmtId="0" fontId="81" fillId="4" borderId="357" xfId="0" applyFont="1" applyFill="1" applyBorder="1" applyAlignment="1" applyProtection="1">
      <alignment horizontal="center" vertical="center"/>
      <protection locked="0"/>
    </xf>
    <xf numFmtId="0" fontId="81" fillId="4" borderId="358" xfId="0" applyFont="1" applyFill="1" applyBorder="1" applyAlignment="1" applyProtection="1">
      <alignment horizontal="center" vertical="center"/>
      <protection locked="0"/>
    </xf>
    <xf numFmtId="0" fontId="81" fillId="4" borderId="11" xfId="0" applyFont="1" applyFill="1" applyBorder="1" applyAlignment="1" applyProtection="1">
      <alignment horizontal="center" vertical="center"/>
      <protection locked="0"/>
    </xf>
    <xf numFmtId="0" fontId="81" fillId="4" borderId="16" xfId="0" applyFont="1" applyFill="1" applyBorder="1" applyAlignment="1" applyProtection="1">
      <alignment horizontal="center" vertical="center"/>
      <protection locked="0"/>
    </xf>
    <xf numFmtId="0" fontId="81" fillId="4" borderId="1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81" fillId="2" borderId="48" xfId="0" applyFont="1" applyFill="1" applyBorder="1" applyAlignment="1" applyProtection="1">
      <alignment horizontal="right" vertical="center"/>
    </xf>
    <xf numFmtId="0" fontId="18" fillId="2" borderId="9"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29" xfId="0" applyFont="1" applyFill="1" applyBorder="1" applyAlignment="1" applyProtection="1">
      <alignment horizontal="center" vertical="center" wrapText="1"/>
    </xf>
    <xf numFmtId="0" fontId="18" fillId="2" borderId="31" xfId="0" applyFont="1" applyFill="1" applyBorder="1" applyAlignment="1" applyProtection="1">
      <alignment horizontal="center" vertical="center" wrapText="1"/>
    </xf>
    <xf numFmtId="0" fontId="81" fillId="0" borderId="85"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wrapText="1"/>
    </xf>
    <xf numFmtId="0" fontId="81" fillId="0" borderId="103" xfId="0" applyFont="1" applyFill="1" applyBorder="1" applyAlignment="1" applyProtection="1">
      <alignment horizontal="left" vertical="center" wrapText="1"/>
    </xf>
    <xf numFmtId="0" fontId="248" fillId="4" borderId="18" xfId="0" applyFont="1" applyFill="1" applyBorder="1" applyAlignment="1" applyProtection="1">
      <alignment horizontal="center" vertical="center"/>
      <protection locked="0"/>
    </xf>
    <xf numFmtId="0" fontId="254" fillId="2" borderId="53" xfId="0" applyFont="1" applyFill="1" applyBorder="1" applyAlignment="1" applyProtection="1">
      <alignment horizontal="center" vertical="center" wrapText="1"/>
    </xf>
    <xf numFmtId="0" fontId="254" fillId="2" borderId="54" xfId="0" applyFont="1" applyFill="1" applyBorder="1" applyAlignment="1" applyProtection="1">
      <alignment horizontal="center" vertical="center" wrapText="1"/>
    </xf>
    <xf numFmtId="0" fontId="254" fillId="2" borderId="63" xfId="0" applyFont="1" applyFill="1" applyBorder="1" applyAlignment="1" applyProtection="1">
      <alignment horizontal="center" vertical="center" wrapText="1"/>
    </xf>
    <xf numFmtId="0" fontId="237" fillId="2" borderId="53" xfId="0" applyFont="1" applyFill="1" applyBorder="1" applyAlignment="1" applyProtection="1">
      <alignment horizontal="center" vertical="center" wrapText="1"/>
    </xf>
    <xf numFmtId="0" fontId="237" fillId="2" borderId="54" xfId="0" applyFont="1" applyFill="1" applyBorder="1" applyAlignment="1" applyProtection="1">
      <alignment horizontal="center" vertical="center" wrapText="1"/>
    </xf>
    <xf numFmtId="0" fontId="237" fillId="2" borderId="63" xfId="0" applyFont="1" applyFill="1" applyBorder="1" applyAlignment="1" applyProtection="1">
      <alignment horizontal="center" vertical="center" wrapText="1"/>
    </xf>
    <xf numFmtId="0" fontId="249" fillId="2" borderId="9" xfId="0" applyFont="1" applyFill="1" applyBorder="1" applyAlignment="1" applyProtection="1">
      <alignment horizontal="center" vertical="center"/>
    </xf>
    <xf numFmtId="0" fontId="249" fillId="2" borderId="10" xfId="0" applyFont="1" applyFill="1" applyBorder="1" applyAlignment="1" applyProtection="1">
      <alignment horizontal="center" vertical="center"/>
    </xf>
    <xf numFmtId="0" fontId="249" fillId="2" borderId="37" xfId="0" applyFont="1" applyFill="1" applyBorder="1" applyAlignment="1" applyProtection="1">
      <alignment horizontal="center" vertical="center"/>
    </xf>
    <xf numFmtId="0" fontId="249" fillId="2" borderId="21" xfId="0" applyFont="1" applyFill="1" applyBorder="1" applyAlignment="1" applyProtection="1">
      <alignment horizontal="center" vertical="center"/>
    </xf>
    <xf numFmtId="0" fontId="249" fillId="2" borderId="16" xfId="0" applyFont="1" applyFill="1" applyBorder="1" applyAlignment="1" applyProtection="1">
      <alignment horizontal="center" vertical="center"/>
    </xf>
    <xf numFmtId="0" fontId="249" fillId="2" borderId="17" xfId="0" applyFont="1" applyFill="1" applyBorder="1" applyAlignment="1" applyProtection="1">
      <alignment horizontal="center" vertical="center"/>
    </xf>
    <xf numFmtId="0" fontId="249" fillId="2" borderId="29" xfId="0" applyFont="1" applyFill="1" applyBorder="1" applyAlignment="1" applyProtection="1">
      <alignment horizontal="center" vertical="center"/>
    </xf>
    <xf numFmtId="0" fontId="249" fillId="2" borderId="30" xfId="0" applyFont="1" applyFill="1" applyBorder="1" applyAlignment="1" applyProtection="1">
      <alignment horizontal="center" vertical="center"/>
    </xf>
    <xf numFmtId="0" fontId="81" fillId="4" borderId="37" xfId="0" applyFont="1" applyFill="1" applyBorder="1" applyAlignment="1" applyProtection="1">
      <alignment horizontal="center" vertical="center"/>
      <protection locked="0"/>
    </xf>
    <xf numFmtId="0" fontId="81" fillId="4" borderId="22" xfId="0" applyFont="1" applyFill="1" applyBorder="1" applyAlignment="1" applyProtection="1">
      <alignment horizontal="center" vertical="center"/>
      <protection locked="0"/>
    </xf>
    <xf numFmtId="0" fontId="252" fillId="4" borderId="48" xfId="0" applyFont="1" applyFill="1" applyBorder="1" applyAlignment="1" applyProtection="1">
      <alignment horizontal="center" vertical="center"/>
      <protection locked="0"/>
    </xf>
    <xf numFmtId="0" fontId="237" fillId="2" borderId="47" xfId="0" applyFont="1" applyFill="1" applyBorder="1" applyAlignment="1" applyProtection="1">
      <alignment horizontal="right" vertical="center"/>
    </xf>
    <xf numFmtId="0" fontId="237" fillId="2" borderId="48" xfId="0" applyFont="1" applyFill="1" applyBorder="1" applyAlignment="1" applyProtection="1">
      <alignment horizontal="right" vertical="center"/>
    </xf>
    <xf numFmtId="38" fontId="248" fillId="4" borderId="0" xfId="1" applyFont="1" applyFill="1" applyBorder="1" applyAlignment="1" applyProtection="1">
      <alignment horizontal="right" vertical="center"/>
      <protection locked="0"/>
    </xf>
    <xf numFmtId="0" fontId="81" fillId="2" borderId="7" xfId="0" applyFont="1" applyFill="1" applyBorder="1" applyAlignment="1" applyProtection="1">
      <alignment horizontal="left" vertical="center"/>
    </xf>
    <xf numFmtId="0" fontId="81" fillId="2" borderId="5" xfId="0"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0" fontId="16" fillId="2" borderId="24" xfId="0" applyFont="1" applyFill="1" applyBorder="1" applyAlignment="1" applyProtection="1">
      <alignment horizontal="left" vertical="center" wrapText="1"/>
    </xf>
    <xf numFmtId="0" fontId="16" fillId="2" borderId="25"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2" fillId="0" borderId="64" xfId="0" applyFont="1" applyFill="1" applyBorder="1" applyAlignment="1" applyProtection="1">
      <alignment horizontal="center" vertical="center"/>
    </xf>
    <xf numFmtId="0" fontId="2" fillId="0" borderId="59"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20" fillId="2" borderId="44" xfId="0" applyFont="1" applyFill="1" applyBorder="1" applyAlignment="1" applyProtection="1">
      <alignment horizontal="center" vertical="center"/>
    </xf>
    <xf numFmtId="0" fontId="20" fillId="2" borderId="45" xfId="0" applyFont="1" applyFill="1" applyBorder="1" applyAlignment="1" applyProtection="1">
      <alignment horizontal="center" vertical="center"/>
    </xf>
    <xf numFmtId="0" fontId="16" fillId="2" borderId="45" xfId="0" applyFont="1" applyFill="1" applyBorder="1" applyAlignment="1" applyProtection="1">
      <alignment horizontal="center" vertical="center"/>
    </xf>
    <xf numFmtId="0" fontId="20" fillId="2" borderId="46" xfId="0" applyFont="1" applyFill="1" applyBorder="1" applyAlignment="1" applyProtection="1">
      <alignment horizontal="center" vertical="center"/>
    </xf>
    <xf numFmtId="38" fontId="81" fillId="0" borderId="26" xfId="1" applyFont="1" applyFill="1" applyBorder="1" applyAlignment="1" applyProtection="1">
      <alignment horizontal="right" vertical="center"/>
    </xf>
    <xf numFmtId="38" fontId="81" fillId="0" borderId="25" xfId="1" applyFont="1" applyFill="1" applyBorder="1" applyAlignment="1" applyProtection="1">
      <alignment horizontal="right" vertical="center"/>
    </xf>
    <xf numFmtId="0" fontId="16" fillId="0" borderId="72" xfId="0" applyFont="1" applyFill="1" applyBorder="1" applyAlignment="1" applyProtection="1">
      <alignment horizontal="left" vertical="center" shrinkToFit="1"/>
    </xf>
    <xf numFmtId="0" fontId="81" fillId="4" borderId="25" xfId="0" applyFont="1" applyFill="1" applyBorder="1" applyAlignment="1" applyProtection="1">
      <alignment horizontal="left" vertical="center"/>
      <protection locked="0"/>
    </xf>
    <xf numFmtId="38" fontId="251" fillId="2" borderId="51" xfId="1" applyFont="1" applyFill="1" applyBorder="1" applyAlignment="1" applyProtection="1">
      <alignment horizontal="right" vertical="center"/>
    </xf>
    <xf numFmtId="0" fontId="81" fillId="4" borderId="62" xfId="0" applyFont="1" applyFill="1" applyBorder="1" applyAlignment="1" applyProtection="1">
      <alignment horizontal="center" vertical="center"/>
      <protection locked="0"/>
    </xf>
    <xf numFmtId="0" fontId="81" fillId="4" borderId="31" xfId="0" applyFont="1" applyFill="1" applyBorder="1" applyAlignment="1" applyProtection="1">
      <alignment horizontal="center" vertical="center"/>
      <protection locked="0"/>
    </xf>
    <xf numFmtId="38" fontId="13" fillId="2" borderId="17" xfId="1" applyFont="1" applyFill="1" applyBorder="1" applyAlignment="1" applyProtection="1">
      <alignment horizontal="right" vertical="center"/>
    </xf>
    <xf numFmtId="38" fontId="13" fillId="2" borderId="30" xfId="1" applyFont="1" applyFill="1" applyBorder="1" applyAlignment="1" applyProtection="1">
      <alignment horizontal="right" vertical="center"/>
    </xf>
    <xf numFmtId="191" fontId="256" fillId="0" borderId="0" xfId="14" applyNumberFormat="1" applyFont="1" applyFill="1" applyBorder="1" applyAlignment="1" applyProtection="1">
      <alignment horizontal="right" vertical="center" shrinkToFit="1"/>
    </xf>
    <xf numFmtId="0" fontId="20" fillId="2" borderId="53" xfId="0" applyFont="1" applyFill="1" applyBorder="1" applyAlignment="1" applyProtection="1">
      <alignment horizontal="center"/>
    </xf>
    <xf numFmtId="0" fontId="20" fillId="2" borderId="54" xfId="0" applyFont="1" applyFill="1" applyBorder="1" applyAlignment="1" applyProtection="1">
      <alignment horizontal="center"/>
    </xf>
    <xf numFmtId="38" fontId="247" fillId="0" borderId="10" xfId="1" applyFont="1" applyFill="1" applyBorder="1" applyAlignment="1" applyProtection="1">
      <alignment horizontal="right" vertical="center" shrinkToFit="1"/>
    </xf>
    <xf numFmtId="0" fontId="81" fillId="2" borderId="54" xfId="0" applyFont="1" applyFill="1" applyBorder="1" applyAlignment="1" applyProtection="1">
      <alignment horizontal="center" vertical="center"/>
    </xf>
    <xf numFmtId="0" fontId="81"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81" fillId="2" borderId="11" xfId="0" applyFont="1" applyFill="1" applyBorder="1" applyAlignment="1" applyProtection="1">
      <alignment horizontal="center" vertical="center"/>
    </xf>
    <xf numFmtId="0" fontId="26" fillId="4" borderId="48" xfId="0" applyFont="1" applyFill="1" applyBorder="1" applyAlignment="1" applyProtection="1">
      <alignment horizontal="center" vertical="center"/>
      <protection locked="0"/>
    </xf>
    <xf numFmtId="0" fontId="237" fillId="2" borderId="53" xfId="0" applyFont="1" applyFill="1" applyBorder="1" applyAlignment="1" applyProtection="1">
      <alignment horizontal="center" vertical="center" wrapText="1" shrinkToFit="1"/>
    </xf>
    <xf numFmtId="0" fontId="237" fillId="2" borderId="54" xfId="0" applyFont="1" applyFill="1" applyBorder="1" applyAlignment="1" applyProtection="1">
      <alignment horizontal="center" vertical="center" wrapText="1" shrinkToFit="1"/>
    </xf>
    <xf numFmtId="0" fontId="237" fillId="2" borderId="63" xfId="0" applyFont="1" applyFill="1" applyBorder="1" applyAlignment="1" applyProtection="1">
      <alignment horizontal="center" vertical="center" wrapText="1" shrinkToFit="1"/>
    </xf>
    <xf numFmtId="0" fontId="248" fillId="4" borderId="48" xfId="0" applyFont="1" applyFill="1" applyBorder="1" applyAlignment="1" applyProtection="1">
      <alignment horizontal="center" vertical="center"/>
      <protection locked="0"/>
    </xf>
    <xf numFmtId="38" fontId="25" fillId="2" borderId="17" xfId="1" applyFont="1" applyFill="1" applyBorder="1" applyAlignment="1" applyProtection="1">
      <alignment horizontal="right" vertical="center"/>
    </xf>
    <xf numFmtId="0" fontId="9"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2" fontId="25" fillId="2" borderId="1" xfId="0" applyNumberFormat="1" applyFont="1" applyFill="1" applyBorder="1" applyAlignment="1" applyProtection="1">
      <alignment horizontal="center" vertical="center"/>
    </xf>
    <xf numFmtId="2" fontId="25" fillId="2" borderId="2" xfId="0" applyNumberFormat="1" applyFont="1" applyFill="1" applyBorder="1" applyAlignment="1" applyProtection="1">
      <alignment horizontal="center" vertical="center"/>
    </xf>
    <xf numFmtId="2" fontId="25" fillId="2" borderId="3" xfId="0" applyNumberFormat="1" applyFont="1" applyFill="1" applyBorder="1" applyAlignment="1" applyProtection="1">
      <alignment horizontal="center" vertical="center"/>
    </xf>
    <xf numFmtId="0" fontId="2" fillId="2" borderId="48" xfId="0" applyFont="1" applyFill="1" applyBorder="1" applyAlignment="1" applyProtection="1">
      <alignment horizontal="right" vertical="center"/>
    </xf>
    <xf numFmtId="0" fontId="9" fillId="2" borderId="72" xfId="0" applyFont="1" applyFill="1" applyBorder="1" applyAlignment="1" applyProtection="1">
      <alignment horizontal="left" vertical="center" shrinkToFit="1"/>
    </xf>
    <xf numFmtId="0" fontId="16" fillId="2" borderId="47" xfId="0" applyFont="1" applyFill="1" applyBorder="1" applyAlignment="1" applyProtection="1">
      <alignment horizontal="right" vertical="center"/>
    </xf>
    <xf numFmtId="0" fontId="16" fillId="2" borderId="48" xfId="0" applyFont="1" applyFill="1" applyBorder="1" applyAlignment="1" applyProtection="1">
      <alignment horizontal="right" vertical="center"/>
    </xf>
    <xf numFmtId="0" fontId="25" fillId="2" borderId="48" xfId="0" applyFont="1" applyFill="1" applyBorder="1" applyAlignment="1" applyProtection="1">
      <alignment horizontal="center" vertical="center"/>
    </xf>
    <xf numFmtId="0" fontId="17" fillId="2" borderId="53"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wrapText="1"/>
    </xf>
    <xf numFmtId="0" fontId="17" fillId="2" borderId="63" xfId="0" applyFont="1" applyFill="1" applyBorder="1" applyAlignment="1" applyProtection="1">
      <alignment horizontal="center" vertical="center" wrapText="1"/>
    </xf>
    <xf numFmtId="0" fontId="16" fillId="2" borderId="53" xfId="0" applyFont="1" applyFill="1" applyBorder="1" applyAlignment="1" applyProtection="1">
      <alignment horizontal="center" vertical="center" wrapText="1"/>
    </xf>
    <xf numFmtId="0" fontId="16" fillId="2" borderId="54" xfId="0" applyFont="1" applyFill="1" applyBorder="1" applyAlignment="1" applyProtection="1">
      <alignment horizontal="center" vertical="center" wrapText="1"/>
    </xf>
    <xf numFmtId="0" fontId="16" fillId="2" borderId="63" xfId="0" applyFont="1" applyFill="1" applyBorder="1" applyAlignment="1" applyProtection="1">
      <alignment horizontal="center" vertical="center" wrapText="1"/>
    </xf>
    <xf numFmtId="2" fontId="0" fillId="2" borderId="33" xfId="0" applyNumberFormat="1" applyFont="1" applyFill="1" applyBorder="1" applyAlignment="1" applyProtection="1">
      <alignment horizontal="center" vertical="center"/>
    </xf>
    <xf numFmtId="2" fontId="0" fillId="2" borderId="82" xfId="0" applyNumberFormat="1" applyFont="1" applyFill="1" applyBorder="1" applyAlignment="1" applyProtection="1">
      <alignment horizontal="center" vertical="center"/>
    </xf>
    <xf numFmtId="2" fontId="0" fillId="2" borderId="34" xfId="0" applyNumberFormat="1" applyFont="1" applyFill="1" applyBorder="1" applyAlignment="1" applyProtection="1">
      <alignment horizontal="center" vertical="center"/>
    </xf>
    <xf numFmtId="38" fontId="25" fillId="2" borderId="48" xfId="1" applyFont="1" applyFill="1" applyBorder="1" applyAlignment="1" applyProtection="1">
      <alignment horizontal="right" vertical="center"/>
    </xf>
    <xf numFmtId="3" fontId="46" fillId="2" borderId="0" xfId="0" applyNumberFormat="1" applyFont="1" applyFill="1" applyBorder="1" applyAlignment="1" applyProtection="1">
      <alignment horizontal="right" vertical="center"/>
    </xf>
    <xf numFmtId="38" fontId="46" fillId="2" borderId="0" xfId="1" applyFont="1" applyFill="1" applyBorder="1" applyAlignment="1" applyProtection="1">
      <alignment vertical="center"/>
    </xf>
    <xf numFmtId="38" fontId="46" fillId="2" borderId="0" xfId="1" applyFont="1" applyFill="1" applyBorder="1" applyAlignment="1" applyProtection="1">
      <alignment horizontal="right" vertical="center"/>
    </xf>
    <xf numFmtId="38" fontId="3" fillId="2" borderId="48" xfId="1" applyFont="1" applyFill="1" applyBorder="1" applyAlignment="1" applyProtection="1">
      <alignment horizontal="left" vertical="center"/>
    </xf>
    <xf numFmtId="38" fontId="3" fillId="2" borderId="49" xfId="1" applyFont="1" applyFill="1" applyBorder="1" applyAlignment="1" applyProtection="1">
      <alignment horizontal="left" vertical="center"/>
    </xf>
    <xf numFmtId="0" fontId="25" fillId="2" borderId="53" xfId="0" applyFont="1" applyFill="1" applyBorder="1" applyAlignment="1" applyProtection="1">
      <alignment horizontal="center" vertical="center"/>
    </xf>
    <xf numFmtId="0" fontId="25" fillId="2" borderId="90" xfId="0" applyFont="1" applyFill="1" applyBorder="1" applyAlignment="1" applyProtection="1">
      <alignment horizontal="center" vertical="center"/>
    </xf>
    <xf numFmtId="0" fontId="25" fillId="2" borderId="89"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38" fontId="25" fillId="2" borderId="47" xfId="1" applyFont="1" applyFill="1" applyBorder="1" applyAlignment="1" applyProtection="1">
      <alignment horizontal="right" vertical="center"/>
    </xf>
    <xf numFmtId="0" fontId="9" fillId="2" borderId="57"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9" fillId="2" borderId="15"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xf>
    <xf numFmtId="0" fontId="9" fillId="2" borderId="57"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12"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9" fillId="2" borderId="93" xfId="0" applyFont="1" applyFill="1" applyBorder="1" applyAlignment="1" applyProtection="1">
      <alignment horizontal="center" vertical="center"/>
    </xf>
    <xf numFmtId="0" fontId="9" fillId="2" borderId="100" xfId="0" applyFont="1" applyFill="1" applyBorder="1" applyAlignment="1" applyProtection="1">
      <alignment horizontal="center" vertical="center"/>
    </xf>
    <xf numFmtId="0" fontId="9" fillId="2" borderId="95" xfId="0" applyFont="1" applyFill="1" applyBorder="1" applyAlignment="1" applyProtection="1">
      <alignment horizontal="center" vertical="center"/>
    </xf>
    <xf numFmtId="0" fontId="9" fillId="2" borderId="94"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9" fillId="2" borderId="96" xfId="0" applyFont="1" applyFill="1" applyBorder="1" applyAlignment="1" applyProtection="1">
      <alignment horizontal="center" vertical="center"/>
    </xf>
    <xf numFmtId="0" fontId="9" fillId="2" borderId="99" xfId="0" applyFont="1" applyFill="1" applyBorder="1" applyAlignment="1" applyProtection="1">
      <alignment horizontal="center" vertical="center"/>
    </xf>
    <xf numFmtId="0" fontId="9" fillId="2" borderId="97" xfId="0" applyFont="1" applyFill="1" applyBorder="1" applyAlignment="1" applyProtection="1">
      <alignment horizontal="center" vertical="center"/>
    </xf>
    <xf numFmtId="0" fontId="9" fillId="2" borderId="98" xfId="0" applyFont="1" applyFill="1" applyBorder="1" applyAlignment="1" applyProtection="1">
      <alignment horizontal="center" vertical="center"/>
    </xf>
    <xf numFmtId="0" fontId="9" fillId="2" borderId="74" xfId="0" applyFont="1" applyFill="1" applyBorder="1" applyAlignment="1" applyProtection="1">
      <alignment horizontal="center" vertical="center"/>
    </xf>
    <xf numFmtId="0" fontId="9" fillId="2" borderId="68" xfId="0" applyFont="1" applyFill="1" applyBorder="1" applyAlignment="1" applyProtection="1">
      <alignment horizontal="left" vertical="center"/>
    </xf>
    <xf numFmtId="0" fontId="77" fillId="2" borderId="57"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9" fillId="2" borderId="26"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6"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7" xfId="0" applyFont="1" applyFill="1" applyBorder="1" applyAlignment="1" applyProtection="1">
      <alignment horizontal="left" vertical="center"/>
    </xf>
    <xf numFmtId="0" fontId="112" fillId="2" borderId="20" xfId="0" applyFont="1" applyFill="1" applyBorder="1" applyAlignment="1" applyProtection="1">
      <alignment horizontal="center" vertical="center"/>
    </xf>
    <xf numFmtId="0" fontId="112" fillId="2" borderId="21" xfId="0" applyFont="1" applyFill="1" applyBorder="1" applyAlignment="1" applyProtection="1">
      <alignment horizontal="center" vertical="center"/>
    </xf>
    <xf numFmtId="0" fontId="112" fillId="2" borderId="22"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70" xfId="0" applyFont="1" applyFill="1" applyBorder="1" applyAlignment="1" applyProtection="1">
      <alignment horizontal="left" vertical="center" shrinkToFit="1"/>
    </xf>
    <xf numFmtId="0" fontId="9" fillId="2" borderId="18"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9" xfId="0" applyFont="1" applyFill="1" applyBorder="1" applyAlignment="1" applyProtection="1">
      <alignment horizontal="left" vertical="center"/>
    </xf>
    <xf numFmtId="0" fontId="12" fillId="2" borderId="16"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37" xfId="0" applyFont="1" applyFill="1" applyBorder="1" applyAlignment="1" applyProtection="1">
      <alignment horizontal="left" vertical="center"/>
    </xf>
    <xf numFmtId="0" fontId="12" fillId="2" borderId="21" xfId="0" applyFont="1" applyFill="1" applyBorder="1" applyAlignment="1" applyProtection="1">
      <alignment horizontal="left" vertical="center"/>
    </xf>
    <xf numFmtId="38" fontId="13" fillId="2" borderId="0" xfId="1" applyFont="1" applyFill="1" applyBorder="1" applyAlignment="1" applyProtection="1">
      <alignment horizontal="right" vertical="center"/>
    </xf>
    <xf numFmtId="38" fontId="13" fillId="2" borderId="21" xfId="1" applyFont="1" applyFill="1" applyBorder="1" applyAlignment="1" applyProtection="1">
      <alignment horizontal="right" vertical="center"/>
    </xf>
    <xf numFmtId="0" fontId="9" fillId="2" borderId="7" xfId="0" applyFont="1" applyFill="1" applyBorder="1" applyAlignment="1" applyProtection="1">
      <alignment horizontal="left" vertical="center" shrinkToFit="1"/>
    </xf>
    <xf numFmtId="0" fontId="9" fillId="2" borderId="5" xfId="0" applyFont="1" applyFill="1" applyBorder="1" applyAlignment="1" applyProtection="1">
      <alignment horizontal="left" vertical="center" shrinkToFit="1"/>
    </xf>
    <xf numFmtId="0" fontId="9" fillId="2" borderId="6" xfId="0" applyFont="1" applyFill="1" applyBorder="1" applyAlignment="1" applyProtection="1">
      <alignment horizontal="left" vertical="center" shrinkToFit="1"/>
    </xf>
    <xf numFmtId="38" fontId="25" fillId="2" borderId="25" xfId="1" applyFont="1" applyFill="1" applyBorder="1" applyAlignment="1" applyProtection="1">
      <alignment horizontal="right" vertical="center"/>
    </xf>
    <xf numFmtId="0" fontId="9" fillId="2" borderId="24" xfId="0" applyFont="1" applyFill="1" applyBorder="1" applyAlignment="1" applyProtection="1">
      <alignment horizontal="center" vertical="center"/>
    </xf>
    <xf numFmtId="0" fontId="9" fillId="2" borderId="27" xfId="0" applyFont="1" applyFill="1" applyBorder="1" applyAlignment="1" applyProtection="1">
      <alignment horizontal="center" vertical="center"/>
    </xf>
    <xf numFmtId="0" fontId="25" fillId="2" borderId="26" xfId="0" applyFont="1" applyFill="1" applyBorder="1" applyAlignment="1" applyProtection="1">
      <alignment horizontal="center" vertical="center"/>
    </xf>
    <xf numFmtId="0" fontId="25" fillId="2" borderId="25" xfId="0" applyFont="1" applyFill="1" applyBorder="1" applyAlignment="1" applyProtection="1">
      <alignment horizontal="center" vertical="center"/>
    </xf>
    <xf numFmtId="0" fontId="25" fillId="2" borderId="28"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2" fillId="2" borderId="18"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2" fillId="2" borderId="87" xfId="0" applyFont="1" applyFill="1" applyBorder="1" applyAlignment="1" applyProtection="1">
      <alignment horizontal="left" vertical="center"/>
    </xf>
    <xf numFmtId="0" fontId="2" fillId="2" borderId="81" xfId="0" applyFont="1" applyFill="1" applyBorder="1" applyAlignment="1" applyProtection="1">
      <alignment horizontal="left" vertical="center"/>
    </xf>
    <xf numFmtId="0" fontId="2" fillId="2" borderId="88" xfId="0" applyFont="1" applyFill="1" applyBorder="1" applyAlignment="1" applyProtection="1">
      <alignment horizontal="left" vertical="center"/>
    </xf>
    <xf numFmtId="0" fontId="9" fillId="2" borderId="72" xfId="0" applyFont="1" applyFill="1" applyBorder="1" applyAlignment="1" applyProtection="1">
      <alignment horizontal="left" vertical="center" wrapText="1"/>
    </xf>
    <xf numFmtId="0" fontId="9" fillId="2" borderId="85" xfId="0" applyFont="1" applyFill="1" applyBorder="1" applyAlignment="1" applyProtection="1">
      <alignment horizontal="left" vertical="center" wrapText="1"/>
    </xf>
    <xf numFmtId="0" fontId="9" fillId="2" borderId="70" xfId="0" applyFont="1" applyFill="1" applyBorder="1" applyAlignment="1" applyProtection="1">
      <alignment horizontal="left" vertical="center" wrapText="1"/>
    </xf>
    <xf numFmtId="0" fontId="9" fillId="2" borderId="103" xfId="0" applyFont="1" applyFill="1" applyBorder="1" applyAlignment="1" applyProtection="1">
      <alignment horizontal="left" vertical="center" wrapText="1"/>
    </xf>
    <xf numFmtId="38" fontId="9" fillId="2" borderId="26" xfId="1" applyFont="1" applyFill="1" applyBorder="1" applyAlignment="1" applyProtection="1">
      <alignment horizontal="right" vertical="center"/>
    </xf>
    <xf numFmtId="38" fontId="9" fillId="2" borderId="25" xfId="1" applyFont="1" applyFill="1" applyBorder="1" applyAlignment="1" applyProtection="1">
      <alignment horizontal="right" vertical="center"/>
    </xf>
    <xf numFmtId="55" fontId="9" fillId="2" borderId="64" xfId="0" applyNumberFormat="1" applyFont="1" applyFill="1" applyBorder="1" applyAlignment="1" applyProtection="1">
      <alignment horizontal="center" vertical="center"/>
    </xf>
    <xf numFmtId="55" fontId="9" fillId="2" borderId="59" xfId="0" applyNumberFormat="1" applyFont="1" applyFill="1" applyBorder="1" applyAlignment="1" applyProtection="1">
      <alignment horizontal="center" vertical="center"/>
    </xf>
    <xf numFmtId="55" fontId="9" fillId="2" borderId="61" xfId="0" applyNumberFormat="1" applyFont="1" applyFill="1" applyBorder="1" applyAlignment="1" applyProtection="1">
      <alignment horizontal="center" vertical="center"/>
    </xf>
    <xf numFmtId="0" fontId="2" fillId="2" borderId="64" xfId="0" applyFont="1" applyFill="1" applyBorder="1" applyAlignment="1" applyProtection="1">
      <alignment horizontal="center" vertical="center"/>
    </xf>
    <xf numFmtId="0" fontId="2" fillId="2" borderId="59" xfId="0" applyFont="1" applyFill="1" applyBorder="1" applyAlignment="1" applyProtection="1">
      <alignment horizontal="center" vertical="center"/>
    </xf>
    <xf numFmtId="0" fontId="2" fillId="2" borderId="61" xfId="0" applyFont="1" applyFill="1" applyBorder="1" applyAlignment="1" applyProtection="1">
      <alignment horizontal="center" vertical="center"/>
    </xf>
    <xf numFmtId="55" fontId="9" fillId="2" borderId="61" xfId="0" applyNumberFormat="1" applyFont="1" applyFill="1" applyBorder="1" applyAlignment="1" applyProtection="1">
      <alignment horizontal="left" vertical="center"/>
    </xf>
    <xf numFmtId="55" fontId="9" fillId="2" borderId="70" xfId="0" applyNumberFormat="1" applyFont="1" applyFill="1" applyBorder="1" applyAlignment="1" applyProtection="1">
      <alignment horizontal="left" vertical="center"/>
    </xf>
    <xf numFmtId="38" fontId="25" fillId="2" borderId="1" xfId="1" applyFont="1" applyFill="1" applyBorder="1" applyAlignment="1" applyProtection="1">
      <alignment horizontal="right" vertical="center"/>
    </xf>
    <xf numFmtId="38" fontId="25" fillId="2" borderId="2" xfId="1" applyFont="1" applyFill="1" applyBorder="1" applyAlignment="1" applyProtection="1">
      <alignment horizontal="right" vertical="center"/>
    </xf>
    <xf numFmtId="2" fontId="3" fillId="2" borderId="2" xfId="0" applyNumberFormat="1" applyFont="1" applyFill="1" applyBorder="1" applyAlignment="1" applyProtection="1">
      <alignment horizontal="left" vertical="center" wrapText="1"/>
    </xf>
    <xf numFmtId="2" fontId="3" fillId="2" borderId="3" xfId="0" applyNumberFormat="1" applyFont="1" applyFill="1" applyBorder="1" applyAlignment="1" applyProtection="1">
      <alignment horizontal="left" vertical="center" wrapText="1"/>
    </xf>
    <xf numFmtId="0" fontId="2" fillId="2" borderId="9"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5" fillId="2" borderId="18" xfId="0"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25" fillId="2" borderId="176" xfId="0" applyFont="1" applyFill="1" applyBorder="1" applyAlignment="1" applyProtection="1">
      <alignment horizontal="center" vertical="center"/>
    </xf>
    <xf numFmtId="0" fontId="25" fillId="2" borderId="175" xfId="0" applyFont="1" applyFill="1" applyBorder="1" applyAlignment="1" applyProtection="1">
      <alignment horizontal="center" vertical="center"/>
    </xf>
    <xf numFmtId="0" fontId="25" fillId="2" borderId="19" xfId="0" applyFont="1" applyFill="1" applyBorder="1" applyAlignment="1" applyProtection="1">
      <alignment horizontal="center" vertical="center"/>
    </xf>
    <xf numFmtId="0" fontId="25" fillId="2" borderId="40" xfId="0" applyFont="1" applyFill="1" applyBorder="1" applyAlignment="1" applyProtection="1">
      <alignment horizontal="center" vertical="center"/>
    </xf>
    <xf numFmtId="0" fontId="25" fillId="2" borderId="41" xfId="0" applyFont="1" applyFill="1" applyBorder="1" applyAlignment="1" applyProtection="1">
      <alignment horizontal="center" vertical="center"/>
    </xf>
    <xf numFmtId="0" fontId="25" fillId="2" borderId="91"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2" borderId="82"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0" fillId="2" borderId="53" xfId="0"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38" fontId="173" fillId="2" borderId="54" xfId="1" applyFont="1" applyFill="1" applyBorder="1" applyAlignment="1" applyProtection="1">
      <alignment horizontal="right" vertical="center"/>
    </xf>
    <xf numFmtId="2" fontId="3" fillId="2" borderId="54" xfId="0" applyNumberFormat="1" applyFont="1" applyFill="1" applyBorder="1" applyAlignment="1" applyProtection="1">
      <alignment horizontal="left" vertical="center" wrapText="1"/>
    </xf>
    <xf numFmtId="2" fontId="3" fillId="2" borderId="63" xfId="0" applyNumberFormat="1"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79" fillId="2" borderId="23"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65" xfId="0" applyFont="1" applyFill="1" applyBorder="1" applyAlignment="1" applyProtection="1">
      <alignment horizontal="center" vertical="center"/>
    </xf>
    <xf numFmtId="0" fontId="23" fillId="2" borderId="0" xfId="0" applyFont="1" applyFill="1" applyBorder="1" applyAlignment="1" applyProtection="1">
      <alignment horizontal="left" vertical="center" wrapText="1"/>
    </xf>
    <xf numFmtId="0" fontId="9" fillId="2" borderId="0" xfId="0"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84" fillId="2" borderId="7"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38" fontId="9" fillId="2" borderId="7" xfId="1" applyFont="1" applyFill="1" applyBorder="1" applyAlignment="1" applyProtection="1">
      <alignment horizontal="right" vertical="center"/>
    </xf>
    <xf numFmtId="38" fontId="9" fillId="2" borderId="5" xfId="1" applyFont="1" applyFill="1" applyBorder="1" applyAlignment="1" applyProtection="1">
      <alignment horizontal="right" vertical="center"/>
    </xf>
    <xf numFmtId="3" fontId="13" fillId="2" borderId="51" xfId="0" applyNumberFormat="1" applyFont="1" applyFill="1" applyBorder="1" applyAlignment="1" applyProtection="1">
      <alignment horizontal="right" vertical="center"/>
    </xf>
    <xf numFmtId="38" fontId="13" fillId="2" borderId="51" xfId="1" applyFont="1" applyFill="1" applyBorder="1" applyAlignment="1" applyProtection="1">
      <alignment vertical="center"/>
    </xf>
    <xf numFmtId="38" fontId="13" fillId="2" borderId="51" xfId="1" applyFont="1" applyFill="1" applyBorder="1" applyAlignment="1" applyProtection="1">
      <alignment horizontal="right" vertical="center"/>
    </xf>
    <xf numFmtId="0" fontId="9" fillId="2" borderId="2" xfId="0" applyFont="1" applyFill="1" applyBorder="1" applyAlignment="1" applyProtection="1">
      <alignment horizontal="left" vertical="center"/>
    </xf>
    <xf numFmtId="0" fontId="112" fillId="2" borderId="26" xfId="0" applyFont="1" applyFill="1" applyBorder="1" applyAlignment="1" applyProtection="1">
      <alignment horizontal="center" vertical="center"/>
    </xf>
    <xf numFmtId="0" fontId="112" fillId="2" borderId="25" xfId="0" applyFont="1" applyFill="1" applyBorder="1" applyAlignment="1" applyProtection="1">
      <alignment horizontal="center" vertical="center"/>
    </xf>
    <xf numFmtId="0" fontId="112" fillId="2" borderId="28" xfId="0" applyFont="1" applyFill="1" applyBorder="1" applyAlignment="1" applyProtection="1">
      <alignment horizontal="center" vertical="center"/>
    </xf>
    <xf numFmtId="0" fontId="174" fillId="9" borderId="26" xfId="0" applyFont="1" applyFill="1" applyBorder="1" applyAlignment="1" applyProtection="1">
      <alignment horizontal="center" vertical="center"/>
    </xf>
    <xf numFmtId="0" fontId="174" fillId="9" borderId="200" xfId="0" applyFont="1" applyFill="1" applyBorder="1" applyAlignment="1" applyProtection="1">
      <alignment horizontal="center" vertical="center"/>
    </xf>
    <xf numFmtId="0" fontId="175" fillId="2" borderId="201" xfId="0" applyFont="1" applyFill="1" applyBorder="1" applyAlignment="1" applyProtection="1">
      <alignment horizontal="center" vertical="center"/>
    </xf>
    <xf numFmtId="0" fontId="175" fillId="2" borderId="200" xfId="0" applyFont="1" applyFill="1" applyBorder="1" applyAlignment="1" applyProtection="1">
      <alignment horizontal="center" vertical="center"/>
    </xf>
    <xf numFmtId="0" fontId="12" fillId="2" borderId="9" xfId="0" applyFont="1" applyFill="1" applyBorder="1" applyAlignment="1" applyProtection="1">
      <alignment horizontal="left" vertical="center"/>
    </xf>
    <xf numFmtId="0" fontId="12" fillId="2" borderId="10" xfId="0" applyFont="1" applyFill="1" applyBorder="1" applyAlignment="1" applyProtection="1">
      <alignment horizontal="left" vertical="center"/>
    </xf>
    <xf numFmtId="1" fontId="13" fillId="2" borderId="10" xfId="0" applyNumberFormat="1" applyFont="1" applyFill="1" applyBorder="1" applyAlignment="1" applyProtection="1">
      <alignment horizontal="right" vertical="center"/>
    </xf>
    <xf numFmtId="1" fontId="13" fillId="2" borderId="21" xfId="0" applyNumberFormat="1" applyFont="1" applyFill="1" applyBorder="1" applyAlignment="1" applyProtection="1">
      <alignment horizontal="right" vertical="center"/>
    </xf>
    <xf numFmtId="178" fontId="11" fillId="2" borderId="10" xfId="1" applyNumberFormat="1" applyFont="1" applyFill="1" applyBorder="1" applyAlignment="1" applyProtection="1">
      <alignment horizontal="right" vertical="center"/>
    </xf>
    <xf numFmtId="178" fontId="11" fillId="2" borderId="21" xfId="1" applyNumberFormat="1" applyFont="1" applyFill="1" applyBorder="1" applyAlignment="1" applyProtection="1">
      <alignment horizontal="right"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37" xfId="0" applyFont="1" applyFill="1" applyBorder="1" applyAlignment="1" applyProtection="1">
      <alignment horizontal="center" vertical="center"/>
    </xf>
    <xf numFmtId="0" fontId="12" fillId="2" borderId="21" xfId="0" applyFont="1" applyFill="1" applyBorder="1" applyAlignment="1" applyProtection="1">
      <alignment horizontal="center" vertical="center"/>
    </xf>
    <xf numFmtId="38" fontId="13" fillId="2" borderId="10" xfId="1" applyNumberFormat="1" applyFont="1" applyFill="1" applyBorder="1" applyAlignment="1" applyProtection="1">
      <alignment horizontal="right" vertical="center"/>
    </xf>
    <xf numFmtId="38" fontId="13" fillId="2" borderId="21" xfId="1" applyNumberFormat="1" applyFont="1" applyFill="1" applyBorder="1" applyAlignment="1" applyProtection="1">
      <alignment horizontal="right" vertical="center"/>
    </xf>
    <xf numFmtId="38" fontId="13" fillId="2" borderId="10" xfId="1" applyFont="1" applyFill="1" applyBorder="1" applyAlignment="1" applyProtection="1">
      <alignment horizontal="right" vertical="center"/>
    </xf>
    <xf numFmtId="0" fontId="9" fillId="2" borderId="18"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0" fontId="9" fillId="2" borderId="19" xfId="0" applyFont="1" applyFill="1" applyBorder="1" applyAlignment="1" applyProtection="1">
      <alignment horizontal="left" vertical="center" wrapText="1"/>
    </xf>
    <xf numFmtId="0" fontId="9" fillId="2" borderId="14" xfId="0" applyFont="1" applyFill="1" applyBorder="1" applyAlignment="1" applyProtection="1">
      <alignment horizontal="left" vertical="center" wrapText="1"/>
    </xf>
    <xf numFmtId="0" fontId="9" fillId="2" borderId="0" xfId="0" applyFont="1" applyFill="1" applyBorder="1" applyAlignment="1" applyProtection="1">
      <alignment horizontal="left" vertical="center" wrapText="1"/>
    </xf>
    <xf numFmtId="0" fontId="9" fillId="2" borderId="15" xfId="0" applyFont="1" applyFill="1" applyBorder="1" applyAlignment="1" applyProtection="1">
      <alignment horizontal="left" vertical="center" wrapText="1"/>
    </xf>
    <xf numFmtId="0" fontId="9" fillId="2" borderId="20" xfId="0" applyFont="1" applyFill="1" applyBorder="1" applyAlignment="1" applyProtection="1">
      <alignment horizontal="left" vertical="center" wrapText="1"/>
    </xf>
    <xf numFmtId="0" fontId="9" fillId="2" borderId="21" xfId="0" applyFont="1" applyFill="1" applyBorder="1" applyAlignment="1" applyProtection="1">
      <alignment horizontal="left" vertical="center" wrapText="1"/>
    </xf>
    <xf numFmtId="0" fontId="9" fillId="2" borderId="22"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xf>
    <xf numFmtId="0" fontId="112" fillId="2" borderId="5" xfId="0" applyFont="1" applyFill="1" applyBorder="1" applyAlignment="1" applyProtection="1">
      <alignment horizontal="center" vertical="center"/>
    </xf>
    <xf numFmtId="0" fontId="112" fillId="2" borderId="6"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2" borderId="29"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83" fillId="2" borderId="48" xfId="0" applyFont="1" applyFill="1" applyBorder="1" applyAlignment="1" applyProtection="1">
      <alignment horizontal="center" vertical="center"/>
    </xf>
    <xf numFmtId="0" fontId="24" fillId="2" borderId="48" xfId="0" applyFont="1" applyFill="1" applyBorder="1" applyAlignment="1" applyProtection="1">
      <alignment horizontal="center" vertical="center"/>
    </xf>
    <xf numFmtId="0" fontId="9" fillId="2" borderId="72" xfId="0" applyFont="1" applyFill="1" applyBorder="1" applyAlignment="1" applyProtection="1">
      <alignment horizontal="left" vertical="top"/>
    </xf>
    <xf numFmtId="0" fontId="16" fillId="2" borderId="53" xfId="0" applyFont="1" applyFill="1" applyBorder="1" applyAlignment="1" applyProtection="1">
      <alignment horizontal="center" vertical="center" wrapText="1" shrinkToFit="1"/>
    </xf>
    <xf numFmtId="0" fontId="16" fillId="2" borderId="54" xfId="0" applyFont="1" applyFill="1" applyBorder="1" applyAlignment="1" applyProtection="1">
      <alignment horizontal="center" vertical="center" wrapText="1" shrinkToFit="1"/>
    </xf>
    <xf numFmtId="0" fontId="16" fillId="2" borderId="63" xfId="0" applyFont="1" applyFill="1" applyBorder="1" applyAlignment="1" applyProtection="1">
      <alignment horizontal="center" vertical="center" wrapText="1" shrinkToFit="1"/>
    </xf>
    <xf numFmtId="0" fontId="9" fillId="2" borderId="37"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2" fillId="2" borderId="72" xfId="0" applyFont="1" applyFill="1" applyBorder="1" applyAlignment="1" applyProtection="1">
      <alignment horizontal="left" vertical="center" wrapText="1"/>
    </xf>
    <xf numFmtId="0" fontId="16" fillId="2" borderId="72" xfId="0" applyFont="1" applyFill="1" applyBorder="1" applyAlignment="1" applyProtection="1">
      <alignment horizontal="left" vertical="center" shrinkToFit="1"/>
    </xf>
    <xf numFmtId="0" fontId="9" fillId="2" borderId="28" xfId="0" applyFont="1" applyFill="1" applyBorder="1" applyAlignment="1" applyProtection="1">
      <alignment horizontal="center" vertical="center"/>
    </xf>
    <xf numFmtId="0" fontId="2" fillId="2" borderId="83" xfId="0" applyFont="1" applyFill="1" applyBorder="1" applyAlignment="1" applyProtection="1">
      <alignment horizontal="center" vertical="center"/>
    </xf>
    <xf numFmtId="0" fontId="3" fillId="2" borderId="36" xfId="0"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54" xfId="0" applyFont="1" applyFill="1" applyBorder="1" applyAlignment="1" applyProtection="1">
      <alignment horizontal="center" vertical="center"/>
    </xf>
    <xf numFmtId="0" fontId="2" fillId="2" borderId="63"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16" fillId="2" borderId="32" xfId="0" applyFont="1" applyFill="1" applyBorder="1" applyAlignment="1" applyProtection="1">
      <alignment horizontal="center" vertical="center"/>
    </xf>
    <xf numFmtId="0" fontId="79" fillId="2" borderId="38" xfId="0" applyFont="1" applyFill="1" applyBorder="1" applyAlignment="1" applyProtection="1">
      <alignment horizontal="center" vertical="center"/>
    </xf>
    <xf numFmtId="0" fontId="79" fillId="2" borderId="32" xfId="0" applyFont="1" applyFill="1" applyBorder="1" applyAlignment="1" applyProtection="1">
      <alignment horizontal="center" vertical="center"/>
    </xf>
    <xf numFmtId="0" fontId="2" fillId="2" borderId="105" xfId="0" applyFont="1" applyFill="1" applyBorder="1" applyAlignment="1" applyProtection="1">
      <alignment horizontal="center" vertical="center"/>
    </xf>
    <xf numFmtId="0" fontId="2" fillId="2" borderId="62"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38" fontId="79" fillId="2" borderId="18" xfId="1" applyFont="1" applyFill="1" applyBorder="1" applyAlignment="1" applyProtection="1">
      <alignment horizontal="center" vertical="center"/>
    </xf>
    <xf numFmtId="38" fontId="79" fillId="2" borderId="23" xfId="1" applyFont="1" applyFill="1" applyBorder="1" applyAlignment="1" applyProtection="1">
      <alignment horizontal="center" vertical="center"/>
    </xf>
    <xf numFmtId="38" fontId="79" fillId="2" borderId="20" xfId="1" applyFont="1" applyFill="1" applyBorder="1" applyAlignment="1" applyProtection="1">
      <alignment horizontal="center" vertical="center"/>
    </xf>
    <xf numFmtId="38" fontId="79" fillId="2" borderId="65" xfId="1" applyFont="1" applyFill="1" applyBorder="1" applyAlignment="1" applyProtection="1">
      <alignment horizontal="center" vertical="center"/>
    </xf>
    <xf numFmtId="0" fontId="36" fillId="2" borderId="0" xfId="3" applyFont="1" applyFill="1" applyAlignment="1" applyProtection="1">
      <alignment horizontal="center" vertical="top"/>
    </xf>
    <xf numFmtId="0" fontId="48" fillId="2" borderId="0" xfId="3" applyFont="1" applyFill="1" applyAlignment="1" applyProtection="1">
      <alignment horizontal="center" vertical="top"/>
    </xf>
    <xf numFmtId="0" fontId="0" fillId="2" borderId="0" xfId="0" applyFill="1" applyBorder="1" applyAlignment="1" applyProtection="1">
      <alignment horizontal="center"/>
    </xf>
    <xf numFmtId="0" fontId="33" fillId="2" borderId="30" xfId="3" applyFont="1" applyFill="1" applyBorder="1" applyAlignment="1" applyProtection="1">
      <alignment horizontal="center" vertical="center"/>
    </xf>
    <xf numFmtId="0" fontId="33" fillId="2" borderId="29" xfId="3" applyFont="1" applyFill="1" applyBorder="1" applyAlignment="1" applyProtection="1">
      <alignment horizontal="center" vertical="center"/>
    </xf>
    <xf numFmtId="0" fontId="231" fillId="0" borderId="1" xfId="3" applyFont="1" applyFill="1" applyBorder="1" applyAlignment="1" applyProtection="1">
      <alignment horizontal="center" vertical="center"/>
    </xf>
    <xf numFmtId="0" fontId="231" fillId="0" borderId="3" xfId="3" applyFont="1" applyFill="1" applyBorder="1" applyAlignment="1" applyProtection="1">
      <alignment horizontal="center" vertical="center"/>
    </xf>
    <xf numFmtId="0" fontId="236" fillId="0" borderId="1" xfId="3" applyFont="1" applyFill="1" applyBorder="1" applyAlignment="1" applyProtection="1">
      <alignment horizontal="left" vertical="center" shrinkToFit="1"/>
    </xf>
    <xf numFmtId="0" fontId="236" fillId="0" borderId="2" xfId="3" applyFont="1" applyFill="1" applyBorder="1" applyAlignment="1" applyProtection="1">
      <alignment horizontal="left" vertical="center" shrinkToFit="1"/>
    </xf>
    <xf numFmtId="0" fontId="236" fillId="0" borderId="3" xfId="3" applyFont="1" applyFill="1" applyBorder="1" applyAlignment="1" applyProtection="1">
      <alignment horizontal="left" vertical="center" shrinkToFit="1"/>
    </xf>
    <xf numFmtId="0" fontId="236" fillId="4" borderId="1" xfId="3" applyFont="1" applyFill="1" applyBorder="1" applyAlignment="1" applyProtection="1">
      <alignment horizontal="left" vertical="center" shrinkToFit="1"/>
      <protection locked="0"/>
    </xf>
    <xf numFmtId="0" fontId="236" fillId="4" borderId="2" xfId="3" applyFont="1" applyFill="1" applyBorder="1" applyAlignment="1" applyProtection="1">
      <alignment horizontal="left" vertical="center" shrinkToFit="1"/>
      <protection locked="0"/>
    </xf>
    <xf numFmtId="0" fontId="236" fillId="4" borderId="3" xfId="3" applyFont="1" applyFill="1" applyBorder="1" applyAlignment="1" applyProtection="1">
      <alignment horizontal="left" vertical="center" shrinkToFit="1"/>
      <protection locked="0"/>
    </xf>
    <xf numFmtId="38" fontId="56" fillId="2" borderId="18" xfId="1" applyFont="1" applyFill="1" applyBorder="1" applyAlignment="1" applyProtection="1">
      <alignment horizontal="center" vertical="center"/>
    </xf>
    <xf numFmtId="38" fontId="56" fillId="2" borderId="17" xfId="1" applyFont="1" applyFill="1" applyBorder="1" applyAlignment="1" applyProtection="1">
      <alignment horizontal="center" vertical="center"/>
    </xf>
    <xf numFmtId="38" fontId="56" fillId="2" borderId="23" xfId="1" applyFont="1" applyFill="1" applyBorder="1" applyAlignment="1" applyProtection="1">
      <alignment horizontal="center" vertical="center"/>
    </xf>
    <xf numFmtId="38" fontId="56" fillId="2" borderId="20" xfId="1" applyFont="1" applyFill="1" applyBorder="1" applyAlignment="1" applyProtection="1">
      <alignment horizontal="center" vertical="center"/>
    </xf>
    <xf numFmtId="38" fontId="56" fillId="2" borderId="21" xfId="1" applyFont="1" applyFill="1" applyBorder="1" applyAlignment="1" applyProtection="1">
      <alignment horizontal="center" vertical="center"/>
    </xf>
    <xf numFmtId="38" fontId="56" fillId="2" borderId="65" xfId="1" applyFont="1" applyFill="1" applyBorder="1" applyAlignment="1" applyProtection="1">
      <alignment horizontal="center" vertical="center"/>
    </xf>
    <xf numFmtId="183" fontId="58" fillId="2" borderId="26" xfId="1" applyNumberFormat="1" applyFont="1" applyFill="1" applyBorder="1" applyAlignment="1" applyProtection="1">
      <alignment horizontal="center" vertical="center"/>
    </xf>
    <xf numFmtId="183" fontId="58" fillId="2" borderId="25" xfId="1" applyNumberFormat="1" applyFont="1" applyFill="1" applyBorder="1" applyAlignment="1" applyProtection="1">
      <alignment horizontal="center" vertical="center"/>
    </xf>
    <xf numFmtId="183" fontId="58" fillId="2" borderId="28" xfId="1" applyNumberFormat="1" applyFont="1" applyFill="1" applyBorder="1" applyAlignment="1" applyProtection="1">
      <alignment horizontal="center" vertical="center"/>
    </xf>
    <xf numFmtId="0" fontId="118" fillId="0" borderId="0" xfId="0" applyFont="1" applyFill="1" applyAlignment="1" applyProtection="1">
      <alignment horizontal="left" vertical="top" wrapText="1"/>
    </xf>
    <xf numFmtId="0" fontId="54" fillId="0" borderId="0" xfId="0" applyFont="1" applyAlignment="1" applyProtection="1">
      <alignment horizontal="left" vertical="top" wrapText="1"/>
    </xf>
    <xf numFmtId="0" fontId="54" fillId="0" borderId="0" xfId="0" applyFont="1" applyAlignment="1" applyProtection="1">
      <alignment horizontal="left" vertical="top"/>
    </xf>
    <xf numFmtId="38" fontId="194" fillId="2" borderId="0" xfId="1" applyFont="1" applyFill="1" applyAlignment="1" applyProtection="1">
      <alignment horizontal="center" vertical="center"/>
      <protection locked="0"/>
    </xf>
    <xf numFmtId="38" fontId="195" fillId="0" borderId="0" xfId="1" applyFont="1" applyAlignment="1" applyProtection="1">
      <alignment horizontal="center" vertical="center"/>
      <protection locked="0"/>
    </xf>
    <xf numFmtId="0" fontId="173" fillId="0" borderId="0" xfId="0" applyFont="1" applyAlignment="1" applyProtection="1">
      <alignment horizontal="left" vertical="center"/>
    </xf>
    <xf numFmtId="0" fontId="181" fillId="0" borderId="0" xfId="0" applyFont="1" applyAlignment="1" applyProtection="1">
      <alignment horizontal="left" vertical="center"/>
    </xf>
    <xf numFmtId="0" fontId="52" fillId="0" borderId="0" xfId="0" applyFont="1" applyAlignment="1" applyProtection="1">
      <alignment horizontal="left" vertical="center" wrapText="1"/>
    </xf>
    <xf numFmtId="49" fontId="86" fillId="4" borderId="149" xfId="0" applyNumberFormat="1" applyFont="1" applyFill="1" applyBorder="1" applyAlignment="1" applyProtection="1">
      <alignment horizontal="center" vertical="center"/>
      <protection locked="0"/>
    </xf>
    <xf numFmtId="49" fontId="111" fillId="0" borderId="149" xfId="0" applyNumberFormat="1" applyFont="1" applyBorder="1" applyAlignment="1" applyProtection="1">
      <alignment horizontal="left" vertical="center"/>
    </xf>
    <xf numFmtId="0" fontId="111" fillId="0" borderId="149" xfId="0" applyFont="1" applyFill="1" applyBorder="1" applyAlignment="1" applyProtection="1">
      <alignment horizontal="center" vertical="center"/>
    </xf>
    <xf numFmtId="0" fontId="86" fillId="2" borderId="149" xfId="0" applyFont="1" applyFill="1" applyBorder="1" applyAlignment="1" applyProtection="1">
      <alignment horizontal="center" vertical="center"/>
    </xf>
    <xf numFmtId="0" fontId="49" fillId="4" borderId="149" xfId="0" applyFont="1" applyFill="1" applyBorder="1" applyAlignment="1" applyProtection="1">
      <alignment horizontal="right"/>
      <protection locked="0"/>
    </xf>
    <xf numFmtId="0" fontId="56" fillId="0" borderId="303" xfId="0" applyFont="1" applyFill="1" applyBorder="1" applyAlignment="1" applyProtection="1">
      <alignment horizontal="center" vertical="center"/>
    </xf>
    <xf numFmtId="0" fontId="56" fillId="0" borderId="155" xfId="0" applyFont="1" applyFill="1" applyBorder="1" applyAlignment="1" applyProtection="1">
      <alignment horizontal="center" vertical="center"/>
    </xf>
    <xf numFmtId="0" fontId="56" fillId="0" borderId="301" xfId="0" applyFont="1" applyFill="1" applyBorder="1" applyAlignment="1" applyProtection="1">
      <alignment horizontal="center" vertical="center"/>
    </xf>
    <xf numFmtId="0" fontId="85" fillId="0" borderId="155" xfId="0" applyFont="1" applyFill="1" applyBorder="1" applyAlignment="1" applyProtection="1">
      <alignment horizontal="center" vertical="center"/>
    </xf>
    <xf numFmtId="0" fontId="244" fillId="0" borderId="302" xfId="0" applyFont="1" applyBorder="1" applyAlignment="1" applyProtection="1">
      <alignment horizontal="right" vertical="center" wrapText="1"/>
    </xf>
    <xf numFmtId="0" fontId="244" fillId="0" borderId="155" xfId="0" applyFont="1" applyBorder="1" applyAlignment="1" applyProtection="1">
      <alignment horizontal="right" vertical="center" wrapText="1"/>
    </xf>
    <xf numFmtId="0" fontId="244" fillId="0" borderId="301" xfId="0" applyFont="1" applyBorder="1" applyAlignment="1" applyProtection="1">
      <alignment horizontal="right" vertical="center" wrapText="1"/>
    </xf>
    <xf numFmtId="0" fontId="127" fillId="0" borderId="231" xfId="0" applyFont="1" applyFill="1" applyBorder="1" applyAlignment="1" applyProtection="1">
      <alignment horizontal="left" vertical="center"/>
    </xf>
    <xf numFmtId="0" fontId="127" fillId="0" borderId="278" xfId="0" applyFont="1" applyFill="1" applyBorder="1" applyAlignment="1" applyProtection="1">
      <alignment horizontal="left" vertical="center"/>
    </xf>
    <xf numFmtId="0" fontId="127" fillId="0" borderId="299" xfId="0" applyFont="1" applyFill="1" applyBorder="1" applyAlignment="1" applyProtection="1">
      <alignment horizontal="left" vertical="center"/>
    </xf>
    <xf numFmtId="3" fontId="241" fillId="0" borderId="300" xfId="0" applyNumberFormat="1" applyFont="1" applyBorder="1" applyAlignment="1" applyProtection="1">
      <alignment horizontal="right" vertical="center" wrapText="1"/>
    </xf>
    <xf numFmtId="3" fontId="241" fillId="0" borderId="278" xfId="0" applyNumberFormat="1" applyFont="1" applyBorder="1" applyAlignment="1" applyProtection="1">
      <alignment horizontal="right" vertical="center" wrapText="1"/>
    </xf>
    <xf numFmtId="0" fontId="85" fillId="0" borderId="300" xfId="0" applyFont="1" applyFill="1" applyBorder="1" applyAlignment="1" applyProtection="1">
      <alignment horizontal="center" vertical="center"/>
    </xf>
    <xf numFmtId="0" fontId="85" fillId="0" borderId="278" xfId="0" applyFont="1" applyFill="1" applyBorder="1" applyAlignment="1" applyProtection="1">
      <alignment horizontal="center" vertical="center"/>
    </xf>
    <xf numFmtId="0" fontId="85" fillId="0" borderId="277" xfId="0" applyFont="1" applyFill="1" applyBorder="1" applyAlignment="1" applyProtection="1">
      <alignment horizontal="center" vertical="center"/>
    </xf>
    <xf numFmtId="49" fontId="86" fillId="0" borderId="0" xfId="0" applyNumberFormat="1" applyFont="1" applyAlignment="1" applyProtection="1">
      <alignment horizontal="center" vertical="center"/>
    </xf>
    <xf numFmtId="0" fontId="56" fillId="2" borderId="305" xfId="0" applyFont="1" applyFill="1" applyBorder="1" applyAlignment="1" applyProtection="1">
      <alignment horizontal="center" vertical="center"/>
    </xf>
    <xf numFmtId="0" fontId="56" fillId="2" borderId="25"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85" fillId="4" borderId="25" xfId="0" applyFont="1" applyFill="1" applyBorder="1" applyAlignment="1" applyProtection="1">
      <alignment horizontal="center" vertical="center"/>
      <protection locked="0"/>
    </xf>
    <xf numFmtId="0" fontId="90" fillId="4" borderId="24" xfId="0" applyFont="1" applyFill="1" applyBorder="1" applyAlignment="1" applyProtection="1">
      <alignment horizontal="left" vertical="center" wrapText="1"/>
      <protection locked="0"/>
    </xf>
    <xf numFmtId="0" fontId="90" fillId="4" borderId="25" xfId="0" applyFont="1" applyFill="1" applyBorder="1" applyAlignment="1" applyProtection="1">
      <alignment horizontal="left" vertical="center" wrapText="1"/>
      <protection locked="0"/>
    </xf>
    <xf numFmtId="3" fontId="86" fillId="4" borderId="24" xfId="0" applyNumberFormat="1" applyFont="1" applyFill="1" applyBorder="1" applyAlignment="1" applyProtection="1">
      <alignment horizontal="right" vertical="center" wrapText="1"/>
      <protection locked="0"/>
    </xf>
    <xf numFmtId="3" fontId="86" fillId="4" borderId="25" xfId="0" applyNumberFormat="1" applyFont="1" applyFill="1" applyBorder="1" applyAlignment="1" applyProtection="1">
      <alignment horizontal="right" vertical="center" wrapText="1"/>
      <protection locked="0"/>
    </xf>
    <xf numFmtId="3" fontId="86" fillId="4" borderId="24" xfId="0" applyNumberFormat="1" applyFont="1" applyFill="1" applyBorder="1" applyAlignment="1" applyProtection="1">
      <alignment vertical="center" wrapText="1"/>
      <protection locked="0"/>
    </xf>
    <xf numFmtId="3" fontId="86" fillId="4" borderId="25" xfId="0" applyNumberFormat="1" applyFont="1" applyFill="1" applyBorder="1" applyAlignment="1" applyProtection="1">
      <alignment vertical="center" wrapText="1"/>
      <protection locked="0"/>
    </xf>
    <xf numFmtId="3" fontId="86" fillId="4" borderId="27" xfId="0" applyNumberFormat="1" applyFont="1" applyFill="1" applyBorder="1" applyAlignment="1" applyProtection="1">
      <alignment vertical="center" wrapText="1"/>
      <protection locked="0"/>
    </xf>
    <xf numFmtId="0" fontId="85" fillId="4" borderId="25" xfId="0" applyFont="1" applyFill="1" applyBorder="1" applyAlignment="1" applyProtection="1">
      <alignment horizontal="center"/>
      <protection locked="0"/>
    </xf>
    <xf numFmtId="0" fontId="85" fillId="4" borderId="304" xfId="0" applyFont="1" applyFill="1" applyBorder="1" applyAlignment="1" applyProtection="1">
      <alignment horizontal="center"/>
      <protection locked="0"/>
    </xf>
    <xf numFmtId="3" fontId="241" fillId="0" borderId="302" xfId="0" applyNumberFormat="1" applyFont="1" applyBorder="1" applyAlignment="1" applyProtection="1">
      <alignment horizontal="right" vertical="center" wrapText="1"/>
    </xf>
    <xf numFmtId="3" fontId="241" fillId="0" borderId="155" xfId="0" applyNumberFormat="1" applyFont="1" applyBorder="1" applyAlignment="1" applyProtection="1">
      <alignment horizontal="right" vertical="center" wrapText="1"/>
    </xf>
    <xf numFmtId="3" fontId="241" fillId="0" borderId="302" xfId="0" applyNumberFormat="1" applyFont="1" applyBorder="1" applyAlignment="1" applyProtection="1">
      <alignment vertical="center" wrapText="1"/>
    </xf>
    <xf numFmtId="3" fontId="241" fillId="0" borderId="155" xfId="0" applyNumberFormat="1" applyFont="1" applyBorder="1" applyAlignment="1" applyProtection="1">
      <alignment vertical="center" wrapText="1"/>
    </xf>
    <xf numFmtId="3" fontId="241" fillId="0" borderId="301" xfId="0" applyNumberFormat="1" applyFont="1" applyBorder="1" applyAlignment="1" applyProtection="1">
      <alignment vertical="center" wrapText="1"/>
    </xf>
    <xf numFmtId="0" fontId="85" fillId="0" borderId="155" xfId="0" applyFont="1" applyFill="1" applyBorder="1" applyAlignment="1" applyProtection="1">
      <alignment horizontal="center"/>
    </xf>
    <xf numFmtId="0" fontId="85" fillId="0" borderId="157" xfId="0" applyFont="1" applyFill="1" applyBorder="1" applyAlignment="1" applyProtection="1">
      <alignment horizontal="center"/>
    </xf>
    <xf numFmtId="0" fontId="90" fillId="4" borderId="37" xfId="0" applyFont="1" applyFill="1" applyBorder="1" applyAlignment="1" applyProtection="1">
      <alignment horizontal="left" vertical="center" wrapText="1"/>
      <protection locked="0"/>
    </xf>
    <xf numFmtId="0" fontId="90" fillId="4" borderId="21" xfId="0" applyFont="1" applyFill="1" applyBorder="1" applyAlignment="1" applyProtection="1">
      <alignment horizontal="left" vertical="center" wrapText="1"/>
      <protection locked="0"/>
    </xf>
    <xf numFmtId="0" fontId="90" fillId="4" borderId="27" xfId="0" applyFont="1" applyFill="1" applyBorder="1" applyAlignment="1" applyProtection="1">
      <alignment horizontal="left" vertical="center" wrapText="1"/>
      <protection locked="0"/>
    </xf>
    <xf numFmtId="0" fontId="56" fillId="2" borderId="310" xfId="0" applyFont="1" applyFill="1" applyBorder="1" applyAlignment="1" applyProtection="1">
      <alignment horizontal="left" vertical="center"/>
    </xf>
    <xf numFmtId="0" fontId="56" fillId="2" borderId="307" xfId="0" applyFont="1" applyFill="1" applyBorder="1" applyAlignment="1" applyProtection="1">
      <alignment horizontal="left" vertical="center"/>
    </xf>
    <xf numFmtId="0" fontId="56" fillId="2" borderId="308" xfId="0" applyFont="1" applyFill="1" applyBorder="1" applyAlignment="1" applyProtection="1">
      <alignment horizontal="left" vertical="center"/>
    </xf>
    <xf numFmtId="0" fontId="85" fillId="4" borderId="307" xfId="0" applyFont="1" applyFill="1" applyBorder="1" applyAlignment="1" applyProtection="1">
      <alignment horizontal="center" vertical="center"/>
      <protection locked="0"/>
    </xf>
    <xf numFmtId="0" fontId="90" fillId="4" borderId="309" xfId="0" applyFont="1" applyFill="1" applyBorder="1" applyAlignment="1" applyProtection="1">
      <alignment horizontal="left" vertical="center" wrapText="1"/>
      <protection locked="0"/>
    </xf>
    <xf numFmtId="0" fontId="90" fillId="4" borderId="307" xfId="0" applyFont="1" applyFill="1" applyBorder="1" applyAlignment="1" applyProtection="1">
      <alignment horizontal="left" vertical="center" wrapText="1"/>
      <protection locked="0"/>
    </xf>
    <xf numFmtId="3" fontId="86" fillId="4" borderId="309" xfId="0" applyNumberFormat="1" applyFont="1" applyFill="1" applyBorder="1" applyAlignment="1" applyProtection="1">
      <alignment horizontal="right" vertical="center" wrapText="1"/>
      <protection locked="0"/>
    </xf>
    <xf numFmtId="3" fontId="86" fillId="4" borderId="307" xfId="0" applyNumberFormat="1" applyFont="1" applyFill="1" applyBorder="1" applyAlignment="1" applyProtection="1">
      <alignment horizontal="right" vertical="center" wrapText="1"/>
      <protection locked="0"/>
    </xf>
    <xf numFmtId="3" fontId="86" fillId="4" borderId="309" xfId="0" applyNumberFormat="1" applyFont="1" applyFill="1" applyBorder="1" applyAlignment="1" applyProtection="1">
      <alignment vertical="center" wrapText="1"/>
      <protection locked="0"/>
    </xf>
    <xf numFmtId="3" fontId="86" fillId="4" borderId="307" xfId="0" applyNumberFormat="1" applyFont="1" applyFill="1" applyBorder="1" applyAlignment="1" applyProtection="1">
      <alignment vertical="center" wrapText="1"/>
      <protection locked="0"/>
    </xf>
    <xf numFmtId="3" fontId="86" fillId="4" borderId="308" xfId="0" applyNumberFormat="1" applyFont="1" applyFill="1" applyBorder="1" applyAlignment="1" applyProtection="1">
      <alignment vertical="center" wrapText="1"/>
      <protection locked="0"/>
    </xf>
    <xf numFmtId="0" fontId="85" fillId="4" borderId="307" xfId="0" applyFont="1" applyFill="1" applyBorder="1" applyAlignment="1" applyProtection="1">
      <alignment horizontal="center"/>
      <protection locked="0"/>
    </xf>
    <xf numFmtId="0" fontId="85" fillId="4" borderId="306" xfId="0" applyFont="1" applyFill="1" applyBorder="1" applyAlignment="1" applyProtection="1">
      <alignment horizontal="center"/>
      <protection locked="0"/>
    </xf>
    <xf numFmtId="0" fontId="90" fillId="4" borderId="24" xfId="0" applyFont="1" applyFill="1" applyBorder="1" applyAlignment="1" applyProtection="1">
      <alignment horizontal="right" vertical="center" wrapText="1"/>
      <protection locked="0"/>
    </xf>
    <xf numFmtId="0" fontId="90" fillId="4" borderId="25" xfId="0" applyFont="1" applyFill="1" applyBorder="1" applyAlignment="1" applyProtection="1">
      <alignment horizontal="right" vertical="center" wrapText="1"/>
      <protection locked="0"/>
    </xf>
    <xf numFmtId="0" fontId="90" fillId="4" borderId="27" xfId="0" applyFont="1" applyFill="1" applyBorder="1" applyAlignment="1" applyProtection="1">
      <alignment horizontal="right" vertical="center" wrapText="1"/>
      <protection locked="0"/>
    </xf>
    <xf numFmtId="0" fontId="56" fillId="2" borderId="311"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85" fillId="4" borderId="21" xfId="0" applyFont="1" applyFill="1" applyBorder="1" applyAlignment="1" applyProtection="1">
      <alignment horizontal="center" vertical="center"/>
      <protection locked="0"/>
    </xf>
    <xf numFmtId="3" fontId="86" fillId="4" borderId="37" xfId="0" applyNumberFormat="1" applyFont="1" applyFill="1" applyBorder="1" applyAlignment="1" applyProtection="1">
      <alignment horizontal="right" vertical="center" wrapText="1"/>
      <protection locked="0"/>
    </xf>
    <xf numFmtId="3" fontId="86" fillId="4" borderId="21" xfId="0" applyNumberFormat="1" applyFont="1" applyFill="1" applyBorder="1" applyAlignment="1" applyProtection="1">
      <alignment horizontal="right" vertical="center" wrapText="1"/>
      <protection locked="0"/>
    </xf>
    <xf numFmtId="3" fontId="86" fillId="4" borderId="37" xfId="0" applyNumberFormat="1" applyFont="1" applyFill="1" applyBorder="1" applyAlignment="1" applyProtection="1">
      <alignment vertical="center" wrapText="1"/>
      <protection locked="0"/>
    </xf>
    <xf numFmtId="3" fontId="86" fillId="4" borderId="21" xfId="0" applyNumberFormat="1" applyFont="1" applyFill="1" applyBorder="1" applyAlignment="1" applyProtection="1">
      <alignment vertical="center" wrapText="1"/>
      <protection locked="0"/>
    </xf>
    <xf numFmtId="3" fontId="86" fillId="4" borderId="22" xfId="0" applyNumberFormat="1" applyFont="1" applyFill="1" applyBorder="1" applyAlignment="1" applyProtection="1">
      <alignment vertical="center" wrapText="1"/>
      <protection locked="0"/>
    </xf>
    <xf numFmtId="0" fontId="85" fillId="4" borderId="21" xfId="0" applyFont="1" applyFill="1" applyBorder="1" applyAlignment="1" applyProtection="1">
      <alignment horizontal="center"/>
      <protection locked="0"/>
    </xf>
    <xf numFmtId="0" fontId="85" fillId="4" borderId="152" xfId="0" applyFont="1" applyFill="1" applyBorder="1" applyAlignment="1" applyProtection="1">
      <alignment horizontal="center"/>
      <protection locked="0"/>
    </xf>
    <xf numFmtId="3" fontId="86" fillId="4" borderId="24" xfId="0" applyNumberFormat="1" applyFont="1" applyFill="1" applyBorder="1" applyAlignment="1" applyProtection="1">
      <alignment vertical="center"/>
      <protection locked="0"/>
    </xf>
    <xf numFmtId="3" fontId="86" fillId="4" borderId="25" xfId="0" applyNumberFormat="1" applyFont="1" applyFill="1" applyBorder="1" applyAlignment="1" applyProtection="1">
      <alignment vertical="center"/>
      <protection locked="0"/>
    </xf>
    <xf numFmtId="3" fontId="86" fillId="4" borderId="27" xfId="0" applyNumberFormat="1" applyFont="1" applyFill="1" applyBorder="1" applyAlignment="1" applyProtection="1">
      <alignment vertical="center"/>
      <protection locked="0"/>
    </xf>
    <xf numFmtId="0" fontId="55" fillId="0" borderId="313" xfId="0" applyFont="1" applyBorder="1" applyAlignment="1" applyProtection="1">
      <alignment horizontal="center" vertical="center" wrapText="1"/>
    </xf>
    <xf numFmtId="0" fontId="55" fillId="0" borderId="271" xfId="0" applyFont="1" applyBorder="1" applyAlignment="1" applyProtection="1">
      <alignment horizontal="center" vertical="center" wrapText="1"/>
    </xf>
    <xf numFmtId="0" fontId="55" fillId="0" borderId="312" xfId="0" applyFont="1" applyBorder="1" applyAlignment="1" applyProtection="1">
      <alignment horizontal="center" vertical="center" wrapText="1"/>
    </xf>
    <xf numFmtId="0" fontId="55" fillId="0" borderId="272" xfId="0" applyFont="1" applyBorder="1" applyAlignment="1" applyProtection="1">
      <alignment horizontal="center" vertical="center" wrapText="1"/>
    </xf>
    <xf numFmtId="0" fontId="55" fillId="0" borderId="270" xfId="0" applyFont="1" applyBorder="1" applyAlignment="1" applyProtection="1">
      <alignment horizontal="center" vertical="center" wrapText="1"/>
    </xf>
    <xf numFmtId="49" fontId="56" fillId="2" borderId="311" xfId="0" applyNumberFormat="1" applyFont="1" applyFill="1" applyBorder="1" applyAlignment="1" applyProtection="1">
      <alignment horizontal="left" vertical="center"/>
    </xf>
    <xf numFmtId="49" fontId="56" fillId="2" borderId="21" xfId="0" applyNumberFormat="1"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xf>
    <xf numFmtId="0" fontId="55" fillId="0" borderId="58" xfId="0" applyFont="1" applyBorder="1" applyAlignment="1" applyProtection="1">
      <alignment horizontal="left" vertical="center"/>
    </xf>
    <xf numFmtId="0" fontId="111" fillId="0" borderId="1" xfId="0" applyFont="1" applyBorder="1" applyAlignment="1" applyProtection="1">
      <alignment horizontal="left" vertical="center" wrapText="1"/>
    </xf>
    <xf numFmtId="0" fontId="111" fillId="0" borderId="2" xfId="0" applyFont="1" applyBorder="1" applyAlignment="1" applyProtection="1">
      <alignment horizontal="left" vertical="center" wrapText="1"/>
    </xf>
    <xf numFmtId="0" fontId="111" fillId="4" borderId="58" xfId="0" applyFont="1" applyFill="1" applyBorder="1" applyAlignment="1" applyProtection="1">
      <alignment horizontal="right" vertical="center"/>
      <protection locked="0"/>
    </xf>
    <xf numFmtId="176" fontId="111" fillId="0" borderId="1" xfId="14" applyNumberFormat="1" applyFont="1" applyBorder="1" applyAlignment="1" applyProtection="1">
      <alignment horizontal="right" vertical="center"/>
    </xf>
    <xf numFmtId="176" fontId="111" fillId="0" borderId="2" xfId="14" applyNumberFormat="1" applyFont="1" applyBorder="1" applyAlignment="1" applyProtection="1">
      <alignment horizontal="right" vertical="center"/>
    </xf>
    <xf numFmtId="176" fontId="111" fillId="0" borderId="3" xfId="14" applyNumberFormat="1" applyFont="1" applyBorder="1" applyAlignment="1" applyProtection="1">
      <alignment horizontal="right" vertical="center"/>
    </xf>
    <xf numFmtId="178" fontId="111" fillId="0" borderId="58" xfId="1" applyNumberFormat="1" applyFont="1" applyFill="1" applyBorder="1" applyAlignment="1" applyProtection="1">
      <alignment horizontal="right" vertical="center" shrinkToFit="1"/>
    </xf>
    <xf numFmtId="0" fontId="111" fillId="4" borderId="1" xfId="0" applyFont="1" applyFill="1" applyBorder="1" applyAlignment="1" applyProtection="1">
      <alignment horizontal="right" vertical="center"/>
      <protection locked="0"/>
    </xf>
    <xf numFmtId="0" fontId="111" fillId="4" borderId="2" xfId="0" applyFont="1" applyFill="1" applyBorder="1" applyAlignment="1" applyProtection="1">
      <alignment horizontal="right" vertical="center"/>
      <protection locked="0"/>
    </xf>
    <xf numFmtId="0" fontId="111" fillId="4" borderId="3" xfId="0" applyFont="1" applyFill="1" applyBorder="1" applyAlignment="1" applyProtection="1">
      <alignment horizontal="right" vertical="center"/>
      <protection locked="0"/>
    </xf>
    <xf numFmtId="38" fontId="111" fillId="0" borderId="58" xfId="1" applyFont="1" applyBorder="1" applyAlignment="1" applyProtection="1">
      <alignment horizontal="right" vertical="center"/>
    </xf>
    <xf numFmtId="38" fontId="111" fillId="0" borderId="58" xfId="1" applyNumberFormat="1" applyFont="1" applyBorder="1" applyAlignment="1" applyProtection="1">
      <alignment horizontal="right" vertical="center"/>
    </xf>
    <xf numFmtId="0" fontId="111" fillId="0" borderId="30" xfId="0" applyFont="1" applyBorder="1" applyAlignment="1" applyProtection="1">
      <alignment horizontal="right" vertical="center"/>
    </xf>
    <xf numFmtId="0" fontId="111" fillId="0" borderId="0" xfId="0" applyFont="1" applyBorder="1" applyAlignment="1" applyProtection="1">
      <alignment horizontal="right" vertical="center"/>
    </xf>
    <xf numFmtId="38" fontId="111" fillId="2" borderId="58" xfId="1" applyNumberFormat="1" applyFont="1" applyFill="1" applyBorder="1" applyAlignment="1" applyProtection="1">
      <alignment horizontal="right" vertical="center"/>
    </xf>
    <xf numFmtId="49" fontId="111" fillId="0" borderId="72" xfId="0" applyNumberFormat="1" applyFont="1" applyBorder="1" applyAlignment="1" applyProtection="1">
      <alignment horizontal="left" vertical="top"/>
    </xf>
    <xf numFmtId="0" fontId="49" fillId="0" borderId="25" xfId="0" applyFont="1" applyFill="1" applyBorder="1" applyAlignment="1" applyProtection="1">
      <alignment horizontal="left" vertical="center"/>
      <protection locked="0"/>
    </xf>
    <xf numFmtId="0" fontId="86" fillId="4" borderId="26" xfId="0" applyFont="1" applyFill="1" applyBorder="1" applyAlignment="1" applyProtection="1">
      <alignment horizontal="left" vertical="top" wrapText="1"/>
      <protection locked="0"/>
    </xf>
    <xf numFmtId="0" fontId="86" fillId="4" borderId="25" xfId="0" applyFont="1" applyFill="1" applyBorder="1" applyAlignment="1" applyProtection="1">
      <alignment horizontal="left" vertical="top" wrapText="1"/>
      <protection locked="0"/>
    </xf>
    <xf numFmtId="0" fontId="86" fillId="4" borderId="28" xfId="0" applyFont="1" applyFill="1" applyBorder="1" applyAlignment="1" applyProtection="1">
      <alignment horizontal="left" vertical="top" wrapText="1"/>
      <protection locked="0"/>
    </xf>
    <xf numFmtId="0" fontId="188" fillId="4" borderId="26" xfId="0" applyFont="1" applyFill="1" applyBorder="1" applyAlignment="1" applyProtection="1">
      <alignment horizontal="left" vertical="center" wrapText="1"/>
      <protection locked="0"/>
    </xf>
    <xf numFmtId="0" fontId="188" fillId="4" borderId="25" xfId="0" applyFont="1" applyFill="1" applyBorder="1" applyAlignment="1" applyProtection="1">
      <alignment horizontal="left" vertical="center" wrapText="1"/>
      <protection locked="0"/>
    </xf>
    <xf numFmtId="0" fontId="188" fillId="4" borderId="28" xfId="0" applyFont="1" applyFill="1" applyBorder="1" applyAlignment="1" applyProtection="1">
      <alignment horizontal="left" vertical="center" wrapText="1"/>
      <protection locked="0"/>
    </xf>
    <xf numFmtId="49" fontId="111" fillId="4" borderId="72" xfId="0" applyNumberFormat="1" applyFont="1" applyFill="1" applyBorder="1" applyAlignment="1" applyProtection="1">
      <alignment horizontal="left" vertical="top" wrapText="1"/>
      <protection locked="0"/>
    </xf>
    <xf numFmtId="49" fontId="111" fillId="4" borderId="72" xfId="0" applyNumberFormat="1" applyFont="1" applyFill="1" applyBorder="1" applyAlignment="1" applyProtection="1">
      <alignment horizontal="left" vertical="top"/>
      <protection locked="0"/>
    </xf>
    <xf numFmtId="0" fontId="55" fillId="4" borderId="2" xfId="0" applyFont="1" applyFill="1" applyBorder="1" applyAlignment="1" applyProtection="1">
      <alignment horizontal="center" vertical="center" shrinkToFit="1"/>
      <protection locked="0"/>
    </xf>
    <xf numFmtId="0" fontId="111" fillId="0" borderId="208" xfId="0" applyFont="1" applyBorder="1" applyAlignment="1" applyProtection="1">
      <alignment horizontal="center" vertical="center"/>
    </xf>
    <xf numFmtId="0" fontId="111" fillId="0" borderId="58" xfId="0" applyFont="1" applyBorder="1" applyAlignment="1" applyProtection="1">
      <alignment horizontal="center" vertical="center"/>
    </xf>
    <xf numFmtId="0" fontId="111" fillId="0" borderId="9" xfId="0" applyFont="1" applyBorder="1" applyAlignment="1" applyProtection="1">
      <alignment horizontal="center" vertical="top"/>
    </xf>
    <xf numFmtId="0" fontId="111" fillId="0" borderId="10" xfId="0" applyFont="1" applyBorder="1" applyAlignment="1" applyProtection="1">
      <alignment horizontal="center" vertical="top"/>
    </xf>
    <xf numFmtId="0" fontId="111" fillId="0" borderId="11" xfId="0" applyFont="1" applyBorder="1" applyAlignment="1" applyProtection="1">
      <alignment horizontal="center" vertical="top"/>
    </xf>
    <xf numFmtId="0" fontId="111" fillId="0" borderId="29" xfId="0" applyFont="1" applyBorder="1" applyAlignment="1" applyProtection="1">
      <alignment horizontal="center" vertical="top"/>
    </xf>
    <xf numFmtId="0" fontId="111" fillId="0" borderId="30" xfId="0" applyFont="1" applyBorder="1" applyAlignment="1" applyProtection="1">
      <alignment horizontal="center" vertical="top"/>
    </xf>
    <xf numFmtId="0" fontId="111" fillId="0" borderId="31" xfId="0" applyFont="1" applyBorder="1" applyAlignment="1" applyProtection="1">
      <alignment horizontal="center" vertical="top"/>
    </xf>
    <xf numFmtId="0" fontId="111" fillId="0" borderId="211" xfId="0" applyFont="1" applyBorder="1" applyAlignment="1" applyProtection="1">
      <alignment horizontal="center" vertical="center"/>
    </xf>
    <xf numFmtId="38" fontId="111" fillId="0" borderId="1" xfId="1" applyNumberFormat="1" applyFont="1" applyFill="1" applyBorder="1" applyAlignment="1" applyProtection="1">
      <alignment horizontal="right" vertical="center" shrinkToFit="1"/>
    </xf>
    <xf numFmtId="38" fontId="111" fillId="0" borderId="2" xfId="1" applyNumberFormat="1" applyFont="1" applyFill="1" applyBorder="1" applyAlignment="1" applyProtection="1">
      <alignment horizontal="right" vertical="center" shrinkToFit="1"/>
    </xf>
    <xf numFmtId="38" fontId="111" fillId="0" borderId="3" xfId="1" applyNumberFormat="1" applyFont="1" applyFill="1" applyBorder="1" applyAlignment="1" applyProtection="1">
      <alignment horizontal="right" vertical="center" shrinkToFit="1"/>
    </xf>
    <xf numFmtId="176" fontId="111" fillId="0" borderId="1" xfId="14" applyNumberFormat="1" applyFont="1" applyFill="1" applyBorder="1" applyAlignment="1" applyProtection="1">
      <alignment horizontal="right" vertical="center" shrinkToFit="1"/>
    </xf>
    <xf numFmtId="176" fontId="111" fillId="0" borderId="2" xfId="14" applyNumberFormat="1" applyFont="1" applyFill="1" applyBorder="1" applyAlignment="1" applyProtection="1">
      <alignment horizontal="right" vertical="center" shrinkToFit="1"/>
    </xf>
    <xf numFmtId="176" fontId="111" fillId="0" borderId="3" xfId="14" applyNumberFormat="1" applyFont="1" applyFill="1" applyBorder="1" applyAlignment="1" applyProtection="1">
      <alignment horizontal="right" vertical="center" shrinkToFit="1"/>
    </xf>
    <xf numFmtId="0" fontId="111" fillId="4" borderId="72" xfId="0" applyFont="1" applyFill="1" applyBorder="1" applyAlignment="1" applyProtection="1">
      <alignment horizontal="left" vertical="top" wrapText="1"/>
      <protection locked="0"/>
    </xf>
    <xf numFmtId="0" fontId="111" fillId="4" borderId="26" xfId="0" applyFont="1" applyFill="1" applyBorder="1" applyAlignment="1" applyProtection="1">
      <alignment horizontal="left" vertical="top" wrapText="1"/>
      <protection locked="0"/>
    </xf>
    <xf numFmtId="0" fontId="111" fillId="4" borderId="25" xfId="0" applyFont="1" applyFill="1" applyBorder="1" applyAlignment="1" applyProtection="1">
      <alignment horizontal="left" vertical="top" wrapText="1"/>
      <protection locked="0"/>
    </xf>
    <xf numFmtId="0" fontId="111" fillId="4" borderId="28" xfId="0" applyFont="1" applyFill="1" applyBorder="1" applyAlignment="1" applyProtection="1">
      <alignment horizontal="left" vertical="top" wrapText="1"/>
      <protection locked="0"/>
    </xf>
    <xf numFmtId="0" fontId="52" fillId="4" borderId="26" xfId="0" applyFont="1" applyFill="1" applyBorder="1" applyAlignment="1" applyProtection="1">
      <alignment horizontal="left" vertical="center"/>
      <protection locked="0"/>
    </xf>
    <xf numFmtId="0" fontId="52" fillId="4" borderId="25" xfId="0" applyFont="1" applyFill="1" applyBorder="1" applyAlignment="1" applyProtection="1">
      <alignment horizontal="left" vertical="center"/>
      <protection locked="0"/>
    </xf>
    <xf numFmtId="0" fontId="52" fillId="4" borderId="28" xfId="0" applyFont="1" applyFill="1" applyBorder="1" applyAlignment="1" applyProtection="1">
      <alignment horizontal="left" vertical="center"/>
      <protection locked="0"/>
    </xf>
    <xf numFmtId="0" fontId="52" fillId="4" borderId="26" xfId="0" applyFont="1" applyFill="1" applyBorder="1" applyAlignment="1" applyProtection="1">
      <alignment horizontal="left" vertical="center" shrinkToFit="1"/>
      <protection locked="0"/>
    </xf>
    <xf numFmtId="0" fontId="52" fillId="4" borderId="25" xfId="0" applyFont="1" applyFill="1" applyBorder="1" applyAlignment="1" applyProtection="1">
      <alignment horizontal="left" vertical="center" shrinkToFit="1"/>
      <protection locked="0"/>
    </xf>
    <xf numFmtId="0" fontId="52" fillId="4" borderId="28" xfId="0" applyFont="1" applyFill="1" applyBorder="1" applyAlignment="1" applyProtection="1">
      <alignment horizontal="left" vertical="center" shrinkToFit="1"/>
      <protection locked="0"/>
    </xf>
    <xf numFmtId="49" fontId="111" fillId="4" borderId="18" xfId="0" applyNumberFormat="1" applyFont="1" applyFill="1" applyBorder="1" applyAlignment="1" applyProtection="1">
      <alignment horizontal="left" vertical="top" wrapText="1"/>
      <protection locked="0"/>
    </xf>
    <xf numFmtId="49" fontId="111" fillId="4" borderId="17" xfId="0" applyNumberFormat="1" applyFont="1" applyFill="1" applyBorder="1" applyAlignment="1" applyProtection="1">
      <alignment horizontal="left" vertical="top"/>
      <protection locked="0"/>
    </xf>
    <xf numFmtId="49" fontId="111" fillId="4" borderId="23" xfId="0" applyNumberFormat="1" applyFont="1" applyFill="1" applyBorder="1" applyAlignment="1" applyProtection="1">
      <alignment horizontal="left" vertical="top"/>
      <protection locked="0"/>
    </xf>
    <xf numFmtId="49" fontId="111" fillId="4" borderId="14" xfId="0" applyNumberFormat="1" applyFont="1" applyFill="1" applyBorder="1" applyAlignment="1" applyProtection="1">
      <alignment horizontal="left" vertical="top"/>
      <protection locked="0"/>
    </xf>
    <xf numFmtId="49" fontId="111" fillId="4" borderId="0" xfId="0" applyNumberFormat="1" applyFont="1" applyFill="1" applyBorder="1" applyAlignment="1" applyProtection="1">
      <alignment horizontal="left" vertical="top"/>
      <protection locked="0"/>
    </xf>
    <xf numFmtId="49" fontId="111" fillId="4" borderId="13" xfId="0" applyNumberFormat="1" applyFont="1" applyFill="1" applyBorder="1" applyAlignment="1" applyProtection="1">
      <alignment horizontal="left" vertical="top"/>
      <protection locked="0"/>
    </xf>
    <xf numFmtId="49" fontId="111" fillId="4" borderId="20" xfId="0" applyNumberFormat="1" applyFont="1" applyFill="1" applyBorder="1" applyAlignment="1" applyProtection="1">
      <alignment horizontal="left" vertical="top"/>
      <protection locked="0"/>
    </xf>
    <xf numFmtId="49" fontId="111" fillId="4" borderId="21" xfId="0" applyNumberFormat="1" applyFont="1" applyFill="1" applyBorder="1" applyAlignment="1" applyProtection="1">
      <alignment horizontal="left" vertical="top"/>
      <protection locked="0"/>
    </xf>
    <xf numFmtId="49" fontId="111" fillId="4" borderId="65" xfId="0" applyNumberFormat="1" applyFont="1" applyFill="1" applyBorder="1" applyAlignment="1" applyProtection="1">
      <alignment horizontal="left" vertical="top"/>
      <protection locked="0"/>
    </xf>
    <xf numFmtId="0" fontId="111" fillId="0" borderId="0" xfId="0" applyFont="1" applyAlignment="1" applyProtection="1">
      <alignment horizontal="left" vertical="top" wrapText="1"/>
    </xf>
    <xf numFmtId="0" fontId="111" fillId="2" borderId="75" xfId="0" applyFont="1" applyFill="1" applyBorder="1" applyAlignment="1" applyProtection="1">
      <alignment horizontal="left" vertical="center"/>
    </xf>
    <xf numFmtId="0" fontId="111" fillId="2" borderId="68" xfId="0" applyFont="1" applyFill="1" applyBorder="1" applyAlignment="1" applyProtection="1">
      <alignment horizontal="left" vertical="center"/>
    </xf>
    <xf numFmtId="0" fontId="167" fillId="4" borderId="72" xfId="0" applyFont="1" applyFill="1" applyBorder="1" applyAlignment="1" applyProtection="1">
      <alignment horizontal="left" vertical="top" wrapText="1"/>
      <protection locked="0"/>
    </xf>
    <xf numFmtId="0" fontId="49" fillId="4" borderId="18" xfId="0" applyFont="1" applyFill="1" applyBorder="1" applyAlignment="1" applyProtection="1">
      <alignment horizontal="left"/>
      <protection locked="0"/>
    </xf>
    <xf numFmtId="0" fontId="49" fillId="4" borderId="17" xfId="0" applyFont="1" applyFill="1" applyBorder="1" applyAlignment="1" applyProtection="1">
      <alignment horizontal="left"/>
      <protection locked="0"/>
    </xf>
    <xf numFmtId="0" fontId="111" fillId="2" borderId="26" xfId="0" applyFont="1" applyFill="1" applyBorder="1" applyAlignment="1" applyProtection="1">
      <alignment horizontal="left" vertical="center"/>
    </xf>
    <xf numFmtId="0" fontId="111" fillId="2" borderId="25" xfId="0" applyFont="1" applyFill="1" applyBorder="1" applyAlignment="1" applyProtection="1">
      <alignment horizontal="left" vertical="center"/>
    </xf>
    <xf numFmtId="0" fontId="111" fillId="2" borderId="28" xfId="0" applyFont="1" applyFill="1" applyBorder="1" applyAlignment="1" applyProtection="1">
      <alignment horizontal="left" vertical="center"/>
    </xf>
    <xf numFmtId="0" fontId="111" fillId="2" borderId="18" xfId="0" applyFont="1" applyFill="1" applyBorder="1" applyAlignment="1" applyProtection="1">
      <alignment horizontal="left" vertical="center"/>
    </xf>
    <xf numFmtId="0" fontId="111" fillId="2" borderId="17" xfId="0" applyFont="1" applyFill="1" applyBorder="1" applyAlignment="1" applyProtection="1">
      <alignment horizontal="left" vertical="center"/>
    </xf>
    <xf numFmtId="0" fontId="111" fillId="2" borderId="23" xfId="0" applyFont="1" applyFill="1" applyBorder="1" applyAlignment="1" applyProtection="1">
      <alignment horizontal="left" vertical="center"/>
    </xf>
    <xf numFmtId="49" fontId="111" fillId="0" borderId="18" xfId="0" applyNumberFormat="1" applyFont="1" applyFill="1" applyBorder="1" applyAlignment="1" applyProtection="1">
      <alignment horizontal="left" vertical="center"/>
    </xf>
    <xf numFmtId="49" fontId="111" fillId="0" borderId="17" xfId="0" applyNumberFormat="1" applyFont="1" applyFill="1" applyBorder="1" applyAlignment="1" applyProtection="1">
      <alignment horizontal="left" vertical="center"/>
    </xf>
    <xf numFmtId="49" fontId="111" fillId="0" borderId="23" xfId="0" applyNumberFormat="1" applyFont="1" applyFill="1" applyBorder="1" applyAlignment="1" applyProtection="1">
      <alignment horizontal="left" vertical="center"/>
    </xf>
    <xf numFmtId="49" fontId="111" fillId="0" borderId="20" xfId="0" applyNumberFormat="1" applyFont="1" applyFill="1" applyBorder="1" applyAlignment="1" applyProtection="1">
      <alignment horizontal="left" vertical="center"/>
    </xf>
    <xf numFmtId="49" fontId="111" fillId="0" borderId="21" xfId="0" applyNumberFormat="1" applyFont="1" applyFill="1" applyBorder="1" applyAlignment="1" applyProtection="1">
      <alignment horizontal="left" vertical="center"/>
    </xf>
    <xf numFmtId="49" fontId="111" fillId="0" borderId="65" xfId="0" applyNumberFormat="1" applyFont="1" applyFill="1" applyBorder="1" applyAlignment="1" applyProtection="1">
      <alignment horizontal="left" vertical="center"/>
    </xf>
    <xf numFmtId="0" fontId="11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38" fontId="111" fillId="0" borderId="58" xfId="1" applyFont="1" applyFill="1" applyBorder="1" applyAlignment="1" applyProtection="1">
      <alignment horizontal="right" vertical="center" shrinkToFit="1"/>
    </xf>
    <xf numFmtId="186" fontId="86" fillId="4" borderId="0" xfId="0" applyNumberFormat="1" applyFont="1" applyFill="1" applyAlignment="1" applyProtection="1">
      <alignment horizontal="center" vertical="center"/>
      <protection locked="0"/>
    </xf>
    <xf numFmtId="58" fontId="86" fillId="4" borderId="0" xfId="0" applyNumberFormat="1" applyFont="1" applyFill="1" applyAlignment="1" applyProtection="1">
      <alignment horizontal="center" vertical="center"/>
      <protection locked="0"/>
    </xf>
    <xf numFmtId="0" fontId="85" fillId="4" borderId="146"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85" fillId="4" borderId="15" xfId="0" applyFont="1" applyFill="1" applyBorder="1" applyAlignment="1" applyProtection="1">
      <alignment horizontal="center" vertical="center"/>
      <protection locked="0"/>
    </xf>
    <xf numFmtId="38" fontId="85" fillId="0" borderId="58" xfId="1" applyFont="1" applyFill="1" applyBorder="1" applyAlignment="1" applyProtection="1">
      <alignment horizontal="center" vertical="center"/>
    </xf>
    <xf numFmtId="38" fontId="85" fillId="0" borderId="220" xfId="1" applyFont="1" applyFill="1" applyBorder="1" applyAlignment="1" applyProtection="1">
      <alignment horizontal="center" vertical="center"/>
    </xf>
    <xf numFmtId="38" fontId="85" fillId="4" borderId="58" xfId="1" applyFont="1" applyFill="1" applyBorder="1" applyAlignment="1" applyProtection="1">
      <alignment horizontal="center" vertical="center"/>
      <protection locked="0"/>
    </xf>
    <xf numFmtId="38" fontId="85" fillId="4" borderId="1" xfId="1" applyFont="1" applyFill="1" applyBorder="1" applyAlignment="1" applyProtection="1">
      <alignment horizontal="center" vertical="center"/>
      <protection locked="0"/>
    </xf>
    <xf numFmtId="38" fontId="85" fillId="4" borderId="211" xfId="1" applyFont="1" applyFill="1" applyBorder="1" applyAlignment="1" applyProtection="1">
      <alignment horizontal="center" vertical="center"/>
      <protection locked="0"/>
    </xf>
    <xf numFmtId="38" fontId="85" fillId="4" borderId="9" xfId="1" applyFont="1" applyFill="1" applyBorder="1" applyAlignment="1" applyProtection="1">
      <alignment horizontal="center" vertical="center"/>
      <protection locked="0"/>
    </xf>
    <xf numFmtId="0" fontId="49" fillId="0" borderId="227" xfId="0" applyFont="1" applyFill="1" applyBorder="1" applyAlignment="1" applyProtection="1">
      <alignment horizontal="center" vertical="center"/>
    </xf>
    <xf numFmtId="0" fontId="49" fillId="0" borderId="58" xfId="0" applyFont="1" applyFill="1" applyBorder="1" applyAlignment="1" applyProtection="1">
      <alignment horizontal="center" vertical="center"/>
    </xf>
    <xf numFmtId="0" fontId="49" fillId="0" borderId="325" xfId="0" applyFont="1" applyFill="1" applyBorder="1" applyAlignment="1" applyProtection="1">
      <alignment horizontal="center" vertical="center"/>
    </xf>
    <xf numFmtId="0" fontId="49" fillId="0" borderId="219" xfId="0" applyFont="1" applyFill="1" applyBorder="1" applyAlignment="1" applyProtection="1">
      <alignment horizontal="center" vertical="center"/>
    </xf>
    <xf numFmtId="38" fontId="85" fillId="0" borderId="219" xfId="1" applyFont="1" applyFill="1" applyBorder="1" applyAlignment="1" applyProtection="1">
      <alignment horizontal="center" vertical="center"/>
    </xf>
    <xf numFmtId="38" fontId="85" fillId="0" borderId="298" xfId="1" applyFont="1" applyFill="1" applyBorder="1" applyAlignment="1" applyProtection="1">
      <alignment horizontal="center" vertical="center"/>
    </xf>
    <xf numFmtId="38" fontId="85" fillId="0" borderId="211" xfId="1" applyFont="1" applyFill="1" applyBorder="1" applyAlignment="1" applyProtection="1">
      <alignment horizontal="center" vertical="center"/>
    </xf>
    <xf numFmtId="38" fontId="85" fillId="0" borderId="334" xfId="1" applyFont="1" applyFill="1" applyBorder="1" applyAlignment="1" applyProtection="1">
      <alignment horizontal="center" vertical="center"/>
    </xf>
    <xf numFmtId="0" fontId="49" fillId="0" borderId="224" xfId="0" applyFont="1" applyFill="1" applyBorder="1" applyAlignment="1" applyProtection="1">
      <alignment horizontal="center" vertical="center"/>
    </xf>
    <xf numFmtId="0" fontId="49" fillId="0" borderId="10" xfId="0" applyFont="1" applyFill="1" applyBorder="1" applyAlignment="1" applyProtection="1">
      <alignment horizontal="center" vertical="center"/>
    </xf>
    <xf numFmtId="0" fontId="49" fillId="0" borderId="11" xfId="0" applyFont="1" applyFill="1" applyBorder="1" applyAlignment="1" applyProtection="1">
      <alignment horizontal="center" vertical="center"/>
    </xf>
    <xf numFmtId="0" fontId="56" fillId="0" borderId="305" xfId="0" applyFont="1" applyFill="1" applyBorder="1" applyAlignment="1" applyProtection="1">
      <alignment horizontal="center" vertical="center"/>
    </xf>
    <xf numFmtId="0" fontId="56" fillId="0" borderId="25" xfId="0" applyFont="1" applyFill="1" applyBorder="1" applyAlignment="1" applyProtection="1">
      <alignment horizontal="center" vertical="center"/>
    </xf>
    <xf numFmtId="0" fontId="56" fillId="0" borderId="27" xfId="0" applyFont="1" applyFill="1" applyBorder="1" applyAlignment="1" applyProtection="1">
      <alignment horizontal="center" vertical="center"/>
    </xf>
    <xf numFmtId="38" fontId="55" fillId="0" borderId="58" xfId="1" applyFont="1" applyFill="1" applyBorder="1" applyAlignment="1" applyProtection="1">
      <alignment horizontal="right" vertical="center" wrapText="1"/>
    </xf>
    <xf numFmtId="38" fontId="85" fillId="4" borderId="228" xfId="1" applyFont="1" applyFill="1" applyBorder="1" applyAlignment="1" applyProtection="1">
      <alignment horizontal="center" vertical="center"/>
      <protection locked="0"/>
    </xf>
    <xf numFmtId="38" fontId="85" fillId="4" borderId="53" xfId="1" applyFont="1" applyFill="1" applyBorder="1" applyAlignment="1" applyProtection="1">
      <alignment horizontal="center" vertical="center"/>
      <protection locked="0"/>
    </xf>
    <xf numFmtId="49" fontId="111" fillId="0" borderId="0" xfId="0" applyNumberFormat="1" applyFont="1" applyAlignment="1" applyProtection="1">
      <alignment horizontal="center" vertical="center"/>
    </xf>
    <xf numFmtId="0" fontId="56" fillId="0" borderId="310" xfId="0" applyFont="1" applyFill="1" applyBorder="1" applyAlignment="1" applyProtection="1">
      <alignment horizontal="left" vertical="center"/>
    </xf>
    <xf numFmtId="0" fontId="56" fillId="0" borderId="307" xfId="0" applyFont="1" applyFill="1" applyBorder="1" applyAlignment="1" applyProtection="1">
      <alignment horizontal="left" vertical="center"/>
    </xf>
    <xf numFmtId="0" fontId="56" fillId="0" borderId="308" xfId="0" applyFont="1" applyFill="1" applyBorder="1" applyAlignment="1" applyProtection="1">
      <alignment horizontal="left" vertical="center"/>
    </xf>
    <xf numFmtId="0" fontId="85" fillId="4" borderId="24" xfId="0" applyFont="1" applyFill="1" applyBorder="1" applyAlignment="1" applyProtection="1">
      <alignment horizontal="center" vertical="center"/>
      <protection locked="0"/>
    </xf>
    <xf numFmtId="0" fontId="85" fillId="4" borderId="27" xfId="0" applyFont="1" applyFill="1" applyBorder="1" applyAlignment="1" applyProtection="1">
      <alignment horizontal="center" vertical="center"/>
      <protection locked="0"/>
    </xf>
    <xf numFmtId="3" fontId="86" fillId="4" borderId="27" xfId="0" applyNumberFormat="1" applyFont="1" applyFill="1" applyBorder="1" applyAlignment="1" applyProtection="1">
      <alignment horizontal="right" vertical="center" wrapText="1"/>
      <protection locked="0"/>
    </xf>
    <xf numFmtId="0" fontId="85" fillId="4" borderId="24" xfId="0" applyFont="1" applyFill="1" applyBorder="1" applyAlignment="1" applyProtection="1">
      <alignment horizontal="center"/>
      <protection locked="0"/>
    </xf>
    <xf numFmtId="0" fontId="86" fillId="4" borderId="58" xfId="0" applyFont="1" applyFill="1" applyBorder="1" applyAlignment="1" applyProtection="1">
      <alignment horizontal="center" vertical="center" wrapText="1"/>
      <protection locked="0"/>
    </xf>
    <xf numFmtId="0" fontId="85" fillId="4" borderId="316" xfId="0" applyFont="1" applyFill="1" applyBorder="1" applyAlignment="1" applyProtection="1">
      <alignment horizontal="center"/>
      <protection locked="0"/>
    </xf>
    <xf numFmtId="0" fontId="85" fillId="4" borderId="315" xfId="0" applyFont="1" applyFill="1" applyBorder="1" applyAlignment="1" applyProtection="1">
      <alignment horizontal="center"/>
      <protection locked="0"/>
    </xf>
    <xf numFmtId="0" fontId="85" fillId="4" borderId="314" xfId="0" applyFont="1" applyFill="1" applyBorder="1" applyAlignment="1" applyProtection="1">
      <alignment horizontal="center"/>
      <protection locked="0"/>
    </xf>
    <xf numFmtId="0" fontId="49" fillId="0" borderId="326" xfId="0"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0" fontId="49" fillId="0" borderId="3" xfId="0" applyFont="1" applyFill="1" applyBorder="1" applyAlignment="1" applyProtection="1">
      <alignment horizontal="center" vertical="center"/>
    </xf>
    <xf numFmtId="38" fontId="85" fillId="2" borderId="228" xfId="1" applyFont="1" applyFill="1" applyBorder="1" applyAlignment="1" applyProtection="1">
      <alignment horizontal="center" vertical="center"/>
    </xf>
    <xf numFmtId="38" fontId="85" fillId="2" borderId="58" xfId="1" applyFont="1" applyFill="1" applyBorder="1" applyAlignment="1" applyProtection="1">
      <alignment horizontal="center" vertical="center"/>
    </xf>
    <xf numFmtId="0" fontId="49" fillId="0" borderId="328" xfId="0" applyFont="1" applyFill="1" applyBorder="1" applyAlignment="1" applyProtection="1">
      <alignment horizontal="center" vertical="center"/>
    </xf>
    <xf numFmtId="0" fontId="49" fillId="0" borderId="54" xfId="0" applyFont="1" applyFill="1" applyBorder="1" applyAlignment="1" applyProtection="1">
      <alignment horizontal="center" vertical="center"/>
    </xf>
    <xf numFmtId="0" fontId="49" fillId="0" borderId="63" xfId="0" applyFont="1" applyFill="1" applyBorder="1" applyAlignment="1" applyProtection="1">
      <alignment horizontal="center" vertical="center"/>
    </xf>
    <xf numFmtId="0" fontId="86" fillId="4" borderId="219" xfId="0" applyFont="1" applyFill="1" applyBorder="1" applyAlignment="1" applyProtection="1">
      <alignment horizontal="center" vertical="center" wrapText="1"/>
      <protection locked="0"/>
    </xf>
    <xf numFmtId="0" fontId="86" fillId="4" borderId="298" xfId="0" applyFont="1" applyFill="1" applyBorder="1" applyAlignment="1" applyProtection="1">
      <alignment horizontal="center" vertical="center" wrapText="1"/>
      <protection locked="0"/>
    </xf>
    <xf numFmtId="0" fontId="86" fillId="4" borderId="220" xfId="0" applyFont="1" applyFill="1" applyBorder="1" applyAlignment="1" applyProtection="1">
      <alignment horizontal="center" vertical="center" wrapText="1"/>
      <protection locked="0"/>
    </xf>
    <xf numFmtId="0" fontId="69" fillId="4" borderId="58" xfId="0" applyFont="1" applyFill="1" applyBorder="1" applyAlignment="1" applyProtection="1">
      <alignment horizontal="center" vertical="center" wrapText="1"/>
      <protection locked="0"/>
    </xf>
    <xf numFmtId="0" fontId="86" fillId="4" borderId="320" xfId="0" applyFont="1" applyFill="1" applyBorder="1" applyAlignment="1" applyProtection="1">
      <alignment horizontal="center" vertical="center" wrapText="1"/>
      <protection locked="0"/>
    </xf>
    <xf numFmtId="0" fontId="86" fillId="4" borderId="230" xfId="0" applyFont="1" applyFill="1" applyBorder="1" applyAlignment="1" applyProtection="1">
      <alignment horizontal="center" vertical="center" wrapText="1"/>
      <protection locked="0"/>
    </xf>
    <xf numFmtId="0" fontId="86" fillId="4" borderId="319" xfId="0" applyFont="1" applyFill="1" applyBorder="1" applyAlignment="1" applyProtection="1">
      <alignment horizontal="center" vertical="center" wrapText="1"/>
      <protection locked="0"/>
    </xf>
    <xf numFmtId="0" fontId="86" fillId="4" borderId="326" xfId="0" applyFont="1" applyFill="1" applyBorder="1" applyAlignment="1" applyProtection="1">
      <alignment horizontal="center" vertical="center" wrapText="1"/>
      <protection locked="0"/>
    </xf>
    <xf numFmtId="0" fontId="86" fillId="4" borderId="2" xfId="0" applyFont="1" applyFill="1" applyBorder="1" applyAlignment="1" applyProtection="1">
      <alignment horizontal="center" vertical="center" wrapText="1"/>
      <protection locked="0"/>
    </xf>
    <xf numFmtId="0" fontId="86" fillId="4" borderId="3" xfId="0" applyFont="1" applyFill="1" applyBorder="1" applyAlignment="1" applyProtection="1">
      <alignment horizontal="center" vertical="center" wrapText="1"/>
      <protection locked="0"/>
    </xf>
    <xf numFmtId="176" fontId="111" fillId="0" borderId="58" xfId="14" applyNumberFormat="1" applyFont="1" applyFill="1" applyBorder="1" applyAlignment="1" applyProtection="1">
      <alignment horizontal="right" vertical="center" shrinkToFit="1"/>
    </xf>
    <xf numFmtId="178" fontId="111" fillId="0" borderId="1" xfId="1" applyNumberFormat="1" applyFont="1" applyFill="1" applyBorder="1" applyAlignment="1" applyProtection="1">
      <alignment horizontal="right" vertical="center" shrinkToFit="1"/>
    </xf>
    <xf numFmtId="178" fontId="111" fillId="0" borderId="2" xfId="1" applyNumberFormat="1" applyFont="1" applyFill="1" applyBorder="1" applyAlignment="1" applyProtection="1">
      <alignment horizontal="right" vertical="center" shrinkToFit="1"/>
    </xf>
    <xf numFmtId="178" fontId="111" fillId="0" borderId="3" xfId="1" applyNumberFormat="1" applyFont="1" applyFill="1" applyBorder="1" applyAlignment="1" applyProtection="1">
      <alignment horizontal="right" vertical="center" shrinkToFit="1"/>
    </xf>
    <xf numFmtId="49" fontId="56" fillId="0" borderId="318" xfId="0" applyNumberFormat="1" applyFont="1" applyFill="1" applyBorder="1" applyAlignment="1" applyProtection="1">
      <alignment horizontal="left" vertical="center"/>
    </xf>
    <xf numFmtId="49" fontId="56" fillId="0" borderId="315" xfId="0" applyNumberFormat="1" applyFont="1" applyFill="1" applyBorder="1" applyAlignment="1" applyProtection="1">
      <alignment horizontal="left" vertical="center"/>
    </xf>
    <xf numFmtId="49" fontId="56" fillId="0" borderId="317" xfId="0" applyNumberFormat="1" applyFont="1" applyFill="1" applyBorder="1" applyAlignment="1" applyProtection="1">
      <alignment horizontal="left" vertical="center"/>
    </xf>
    <xf numFmtId="0" fontId="85" fillId="4" borderId="316" xfId="0" applyFont="1" applyFill="1" applyBorder="1" applyAlignment="1" applyProtection="1">
      <alignment horizontal="center" vertical="center"/>
      <protection locked="0"/>
    </xf>
    <xf numFmtId="0" fontId="85" fillId="4" borderId="315" xfId="0" applyFont="1" applyFill="1" applyBorder="1" applyAlignment="1" applyProtection="1">
      <alignment horizontal="center" vertical="center"/>
      <protection locked="0"/>
    </xf>
    <xf numFmtId="0" fontId="85" fillId="4" borderId="317" xfId="0" applyFont="1" applyFill="1" applyBorder="1" applyAlignment="1" applyProtection="1">
      <alignment horizontal="center" vertical="center"/>
      <protection locked="0"/>
    </xf>
    <xf numFmtId="0" fontId="90" fillId="4" borderId="316" xfId="0" applyFont="1" applyFill="1" applyBorder="1" applyAlignment="1" applyProtection="1">
      <alignment horizontal="left" vertical="center" wrapText="1"/>
      <protection locked="0"/>
    </xf>
    <xf numFmtId="0" fontId="90" fillId="4" borderId="315" xfId="0" applyFont="1" applyFill="1" applyBorder="1" applyAlignment="1" applyProtection="1">
      <alignment horizontal="left" vertical="center" wrapText="1"/>
      <protection locked="0"/>
    </xf>
    <xf numFmtId="0" fontId="90" fillId="4" borderId="317" xfId="0" applyFont="1" applyFill="1" applyBorder="1" applyAlignment="1" applyProtection="1">
      <alignment horizontal="left" vertical="center" wrapText="1"/>
      <protection locked="0"/>
    </xf>
    <xf numFmtId="3" fontId="86" fillId="4" borderId="316" xfId="0" applyNumberFormat="1" applyFont="1" applyFill="1" applyBorder="1" applyAlignment="1" applyProtection="1">
      <alignment horizontal="right" vertical="center" wrapText="1"/>
      <protection locked="0"/>
    </xf>
    <xf numFmtId="3" fontId="86" fillId="4" borderId="315" xfId="0" applyNumberFormat="1" applyFont="1" applyFill="1" applyBorder="1" applyAlignment="1" applyProtection="1">
      <alignment horizontal="right" vertical="center" wrapText="1"/>
      <protection locked="0"/>
    </xf>
    <xf numFmtId="3" fontId="86" fillId="4" borderId="317" xfId="0" applyNumberFormat="1" applyFont="1" applyFill="1" applyBorder="1" applyAlignment="1" applyProtection="1">
      <alignment horizontal="right" vertical="center" wrapText="1"/>
      <protection locked="0"/>
    </xf>
    <xf numFmtId="3" fontId="86" fillId="4" borderId="316" xfId="0" applyNumberFormat="1" applyFont="1" applyFill="1" applyBorder="1" applyAlignment="1" applyProtection="1">
      <alignment vertical="center" wrapText="1"/>
      <protection locked="0"/>
    </xf>
    <xf numFmtId="3" fontId="86" fillId="4" borderId="315" xfId="0" applyNumberFormat="1" applyFont="1" applyFill="1" applyBorder="1" applyAlignment="1" applyProtection="1">
      <alignment vertical="center" wrapText="1"/>
      <protection locked="0"/>
    </xf>
    <xf numFmtId="3" fontId="86" fillId="4" borderId="317" xfId="0" applyNumberFormat="1" applyFont="1" applyFill="1" applyBorder="1" applyAlignment="1" applyProtection="1">
      <alignment vertical="center" wrapText="1"/>
      <protection locked="0"/>
    </xf>
    <xf numFmtId="190" fontId="131" fillId="4" borderId="231" xfId="0" applyNumberFormat="1" applyFont="1" applyFill="1" applyBorder="1" applyAlignment="1" applyProtection="1">
      <alignment horizontal="right" vertical="center"/>
      <protection locked="0"/>
    </xf>
    <xf numFmtId="190" fontId="131" fillId="4" borderId="278" xfId="0" applyNumberFormat="1" applyFont="1" applyFill="1" applyBorder="1" applyAlignment="1" applyProtection="1">
      <alignment horizontal="right" vertical="center"/>
      <protection locked="0"/>
    </xf>
    <xf numFmtId="0" fontId="56" fillId="2" borderId="303" xfId="0" applyFont="1" applyFill="1" applyBorder="1" applyAlignment="1" applyProtection="1">
      <alignment horizontal="center" vertical="center"/>
    </xf>
    <xf numFmtId="0" fontId="56" fillId="2" borderId="155" xfId="0" applyFont="1" applyFill="1" applyBorder="1" applyAlignment="1" applyProtection="1">
      <alignment horizontal="center" vertical="center"/>
    </xf>
    <xf numFmtId="0" fontId="56" fillId="2" borderId="301" xfId="0" applyFont="1" applyFill="1" applyBorder="1" applyAlignment="1" applyProtection="1">
      <alignment horizontal="center" vertical="center"/>
    </xf>
    <xf numFmtId="0" fontId="85" fillId="2" borderId="155" xfId="0" applyFont="1" applyFill="1" applyBorder="1" applyAlignment="1" applyProtection="1">
      <alignment horizontal="center" vertical="center"/>
    </xf>
    <xf numFmtId="0" fontId="243" fillId="2" borderId="302" xfId="0" applyFont="1" applyFill="1" applyBorder="1" applyAlignment="1" applyProtection="1">
      <alignment horizontal="right" vertical="center" wrapText="1"/>
    </xf>
    <xf numFmtId="0" fontId="243" fillId="2" borderId="155" xfId="0" applyFont="1" applyFill="1" applyBorder="1" applyAlignment="1" applyProtection="1">
      <alignment horizontal="right" vertical="center" wrapText="1"/>
    </xf>
    <xf numFmtId="0" fontId="243" fillId="2" borderId="301" xfId="0" applyFont="1" applyFill="1" applyBorder="1" applyAlignment="1" applyProtection="1">
      <alignment horizontal="right" vertical="center" wrapText="1"/>
    </xf>
    <xf numFmtId="3" fontId="66" fillId="2" borderId="302" xfId="0" applyNumberFormat="1" applyFont="1" applyFill="1" applyBorder="1" applyAlignment="1" applyProtection="1">
      <alignment horizontal="right" vertical="center" wrapText="1"/>
    </xf>
    <xf numFmtId="3" fontId="66" fillId="2" borderId="155" xfId="0" applyNumberFormat="1" applyFont="1" applyFill="1" applyBorder="1" applyAlignment="1" applyProtection="1">
      <alignment horizontal="right" vertical="center" wrapText="1"/>
    </xf>
    <xf numFmtId="3" fontId="66" fillId="2" borderId="302" xfId="0" applyNumberFormat="1" applyFont="1" applyFill="1" applyBorder="1" applyAlignment="1" applyProtection="1">
      <alignment vertical="center" wrapText="1"/>
    </xf>
    <xf numFmtId="3" fontId="66" fillId="2" borderId="155" xfId="0" applyNumberFormat="1" applyFont="1" applyFill="1" applyBorder="1" applyAlignment="1" applyProtection="1">
      <alignment vertical="center" wrapText="1"/>
    </xf>
    <xf numFmtId="3" fontId="66" fillId="2" borderId="301" xfId="0" applyNumberFormat="1" applyFont="1" applyFill="1" applyBorder="1" applyAlignment="1" applyProtection="1">
      <alignment vertical="center" wrapText="1"/>
    </xf>
    <xf numFmtId="0" fontId="85" fillId="2" borderId="155" xfId="0" applyFont="1" applyFill="1" applyBorder="1" applyAlignment="1" applyProtection="1">
      <alignment horizontal="center"/>
    </xf>
    <xf numFmtId="0" fontId="85" fillId="2" borderId="157" xfId="0" applyFont="1" applyFill="1" applyBorder="1" applyAlignment="1" applyProtection="1">
      <alignment horizontal="center"/>
    </xf>
    <xf numFmtId="0" fontId="127" fillId="2" borderId="231" xfId="0" applyFont="1" applyFill="1" applyBorder="1" applyAlignment="1" applyProtection="1">
      <alignment horizontal="left" vertical="center"/>
    </xf>
    <xf numFmtId="0" fontId="127" fillId="2" borderId="278" xfId="0" applyFont="1" applyFill="1" applyBorder="1" applyAlignment="1" applyProtection="1">
      <alignment horizontal="left" vertical="center"/>
    </xf>
    <xf numFmtId="0" fontId="127" fillId="2" borderId="299" xfId="0" applyFont="1" applyFill="1" applyBorder="1" applyAlignment="1" applyProtection="1">
      <alignment horizontal="left" vertical="center"/>
    </xf>
    <xf numFmtId="3" fontId="66" fillId="2" borderId="300" xfId="0" applyNumberFormat="1" applyFont="1" applyFill="1" applyBorder="1" applyAlignment="1" applyProtection="1">
      <alignment horizontal="right" vertical="center" wrapText="1"/>
    </xf>
    <xf numFmtId="3" fontId="66" fillId="2" borderId="278" xfId="0" applyNumberFormat="1" applyFont="1" applyFill="1" applyBorder="1" applyAlignment="1" applyProtection="1">
      <alignment horizontal="right" vertical="center" wrapText="1"/>
    </xf>
    <xf numFmtId="0" fontId="85" fillId="2" borderId="300" xfId="0" applyFont="1" applyFill="1" applyBorder="1" applyAlignment="1" applyProtection="1">
      <alignment horizontal="center" vertical="center"/>
    </xf>
    <xf numFmtId="0" fontId="85" fillId="2" borderId="278" xfId="0" applyFont="1" applyFill="1" applyBorder="1" applyAlignment="1" applyProtection="1">
      <alignment horizontal="center" vertical="center"/>
    </xf>
    <xf numFmtId="0" fontId="85" fillId="2" borderId="277" xfId="0" applyFont="1" applyFill="1" applyBorder="1" applyAlignment="1" applyProtection="1">
      <alignment horizontal="center" vertical="center"/>
    </xf>
    <xf numFmtId="0" fontId="69" fillId="4" borderId="24" xfId="0" applyFont="1" applyFill="1" applyBorder="1" applyAlignment="1" applyProtection="1">
      <alignment horizontal="left" vertical="center" wrapText="1"/>
      <protection locked="0"/>
    </xf>
    <xf numFmtId="0" fontId="69" fillId="4" borderId="25" xfId="0" applyFont="1" applyFill="1" applyBorder="1" applyAlignment="1" applyProtection="1">
      <alignment horizontal="left" vertical="center" wrapText="1"/>
      <protection locked="0"/>
    </xf>
    <xf numFmtId="3" fontId="56" fillId="4" borderId="24" xfId="0" applyNumberFormat="1" applyFont="1" applyFill="1" applyBorder="1" applyAlignment="1" applyProtection="1">
      <alignment horizontal="right" vertical="center" wrapText="1"/>
      <protection locked="0"/>
    </xf>
    <xf numFmtId="3" fontId="56" fillId="4" borderId="25" xfId="0" applyNumberFormat="1" applyFont="1" applyFill="1" applyBorder="1" applyAlignment="1" applyProtection="1">
      <alignment horizontal="right" vertical="center" wrapText="1"/>
      <protection locked="0"/>
    </xf>
    <xf numFmtId="3" fontId="56" fillId="4" borderId="24" xfId="0" applyNumberFormat="1" applyFont="1" applyFill="1" applyBorder="1" applyAlignment="1" applyProtection="1">
      <alignment vertical="center" wrapText="1"/>
      <protection locked="0"/>
    </xf>
    <xf numFmtId="3" fontId="56" fillId="4" borderId="25" xfId="0" applyNumberFormat="1" applyFont="1" applyFill="1" applyBorder="1" applyAlignment="1" applyProtection="1">
      <alignment vertical="center" wrapText="1"/>
      <protection locked="0"/>
    </xf>
    <xf numFmtId="3" fontId="56" fillId="4" borderId="27" xfId="0" applyNumberFormat="1" applyFont="1" applyFill="1" applyBorder="1" applyAlignment="1" applyProtection="1">
      <alignment vertical="center" wrapText="1"/>
      <protection locked="0"/>
    </xf>
    <xf numFmtId="0" fontId="69" fillId="4" borderId="24" xfId="0" applyFont="1" applyFill="1" applyBorder="1" applyAlignment="1" applyProtection="1">
      <alignment horizontal="center" vertical="center"/>
      <protection locked="0"/>
    </xf>
    <xf numFmtId="0" fontId="69" fillId="4" borderId="25" xfId="0" applyFont="1" applyFill="1" applyBorder="1" applyAlignment="1" applyProtection="1">
      <alignment horizontal="center" vertical="center"/>
      <protection locked="0"/>
    </xf>
    <xf numFmtId="0" fontId="69" fillId="4" borderId="304" xfId="0" applyFont="1" applyFill="1" applyBorder="1" applyAlignment="1" applyProtection="1">
      <alignment horizontal="center" vertical="center"/>
      <protection locked="0"/>
    </xf>
    <xf numFmtId="0" fontId="69" fillId="4" borderId="37" xfId="0" applyFont="1" applyFill="1" applyBorder="1" applyAlignment="1" applyProtection="1">
      <alignment horizontal="left" vertical="center" wrapText="1"/>
      <protection locked="0"/>
    </xf>
    <xf numFmtId="0" fontId="69" fillId="4" borderId="21" xfId="0" applyFont="1" applyFill="1" applyBorder="1" applyAlignment="1" applyProtection="1">
      <alignment horizontal="left" vertical="center" wrapText="1"/>
      <protection locked="0"/>
    </xf>
    <xf numFmtId="0" fontId="69" fillId="4" borderId="27" xfId="0" applyFont="1" applyFill="1" applyBorder="1" applyAlignment="1" applyProtection="1">
      <alignment horizontal="left" vertical="center" wrapText="1"/>
      <protection locked="0"/>
    </xf>
    <xf numFmtId="0" fontId="55" fillId="2" borderId="303" xfId="0" applyFont="1" applyFill="1" applyBorder="1" applyAlignment="1" applyProtection="1">
      <alignment horizontal="center" vertical="center"/>
    </xf>
    <xf numFmtId="0" fontId="55" fillId="2" borderId="155" xfId="0" applyFont="1" applyFill="1" applyBorder="1" applyAlignment="1" applyProtection="1">
      <alignment horizontal="center" vertical="center"/>
    </xf>
    <xf numFmtId="0" fontId="55" fillId="2" borderId="301" xfId="0" applyFont="1" applyFill="1" applyBorder="1" applyAlignment="1" applyProtection="1">
      <alignment horizontal="center" vertical="center"/>
    </xf>
    <xf numFmtId="0" fontId="85" fillId="2" borderId="302" xfId="0" applyFont="1" applyFill="1" applyBorder="1" applyAlignment="1" applyProtection="1">
      <alignment horizontal="center" vertical="center"/>
    </xf>
    <xf numFmtId="0" fontId="85" fillId="2" borderId="301" xfId="0" applyFont="1" applyFill="1" applyBorder="1" applyAlignment="1" applyProtection="1">
      <alignment horizontal="center" vertical="center"/>
    </xf>
    <xf numFmtId="188" fontId="66" fillId="2" borderId="302" xfId="0" applyNumberFormat="1" applyFont="1" applyFill="1" applyBorder="1" applyAlignment="1" applyProtection="1">
      <alignment horizontal="right" vertical="center" wrapText="1"/>
    </xf>
    <xf numFmtId="188" fontId="66" fillId="2" borderId="155" xfId="0" applyNumberFormat="1" applyFont="1" applyFill="1" applyBorder="1" applyAlignment="1" applyProtection="1">
      <alignment horizontal="right" vertical="center" wrapText="1"/>
    </xf>
    <xf numFmtId="0" fontId="85" fillId="4" borderId="37" xfId="0" applyFont="1" applyFill="1" applyBorder="1" applyAlignment="1" applyProtection="1">
      <alignment horizontal="center" vertical="center"/>
      <protection locked="0"/>
    </xf>
    <xf numFmtId="0" fontId="85" fillId="4" borderId="22" xfId="0" applyFont="1" applyFill="1" applyBorder="1" applyAlignment="1" applyProtection="1">
      <alignment horizontal="center" vertical="center"/>
      <protection locked="0"/>
    </xf>
    <xf numFmtId="0" fontId="69" fillId="4" borderId="309" xfId="0" applyFont="1" applyFill="1" applyBorder="1" applyAlignment="1" applyProtection="1">
      <alignment horizontal="left" vertical="center" wrapText="1"/>
      <protection locked="0"/>
    </xf>
    <xf numFmtId="0" fontId="69" fillId="4" borderId="307" xfId="0" applyFont="1" applyFill="1" applyBorder="1" applyAlignment="1" applyProtection="1">
      <alignment horizontal="left" vertical="center" wrapText="1"/>
      <protection locked="0"/>
    </xf>
    <xf numFmtId="3" fontId="56" fillId="4" borderId="309" xfId="0" applyNumberFormat="1" applyFont="1" applyFill="1" applyBorder="1" applyAlignment="1" applyProtection="1">
      <alignment horizontal="right" vertical="center" wrapText="1"/>
      <protection locked="0"/>
    </xf>
    <xf numFmtId="3" fontId="56" fillId="4" borderId="307" xfId="0" applyNumberFormat="1" applyFont="1" applyFill="1" applyBorder="1" applyAlignment="1" applyProtection="1">
      <alignment horizontal="right" vertical="center" wrapText="1"/>
      <protection locked="0"/>
    </xf>
    <xf numFmtId="3" fontId="56" fillId="4" borderId="309" xfId="0" applyNumberFormat="1" applyFont="1" applyFill="1" applyBorder="1" applyAlignment="1" applyProtection="1">
      <alignment vertical="center" wrapText="1"/>
      <protection locked="0"/>
    </xf>
    <xf numFmtId="3" fontId="56" fillId="4" borderId="307" xfId="0" applyNumberFormat="1" applyFont="1" applyFill="1" applyBorder="1" applyAlignment="1" applyProtection="1">
      <alignment vertical="center" wrapText="1"/>
      <protection locked="0"/>
    </xf>
    <xf numFmtId="3" fontId="56" fillId="4" borderId="308" xfId="0" applyNumberFormat="1" applyFont="1" applyFill="1" applyBorder="1" applyAlignment="1" applyProtection="1">
      <alignment vertical="center" wrapText="1"/>
      <protection locked="0"/>
    </xf>
    <xf numFmtId="176" fontId="85" fillId="4" borderId="309" xfId="0" applyNumberFormat="1" applyFont="1" applyFill="1" applyBorder="1" applyAlignment="1" applyProtection="1">
      <alignment horizontal="center" vertical="center"/>
      <protection locked="0"/>
    </xf>
    <xf numFmtId="176" fontId="85" fillId="4" borderId="307" xfId="0" applyNumberFormat="1" applyFont="1" applyFill="1" applyBorder="1" applyAlignment="1" applyProtection="1">
      <alignment horizontal="center" vertical="center"/>
      <protection locked="0"/>
    </xf>
    <xf numFmtId="176" fontId="85" fillId="4" borderId="306" xfId="0" applyNumberFormat="1" applyFont="1" applyFill="1" applyBorder="1" applyAlignment="1" applyProtection="1">
      <alignment horizontal="center" vertical="center"/>
      <protection locked="0"/>
    </xf>
    <xf numFmtId="0" fontId="55" fillId="2" borderId="305"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55" fillId="2" borderId="27" xfId="0" applyFont="1" applyFill="1" applyBorder="1" applyAlignment="1" applyProtection="1">
      <alignment horizontal="center" vertical="center"/>
    </xf>
    <xf numFmtId="188" fontId="56" fillId="4" borderId="24" xfId="0" applyNumberFormat="1" applyFont="1" applyFill="1" applyBorder="1" applyAlignment="1" applyProtection="1">
      <alignment horizontal="right" vertical="center" wrapText="1"/>
      <protection locked="0"/>
    </xf>
    <xf numFmtId="188" fontId="56" fillId="4" borderId="25" xfId="0" applyNumberFormat="1" applyFont="1" applyFill="1" applyBorder="1" applyAlignment="1" applyProtection="1">
      <alignment horizontal="right" vertical="center" wrapText="1"/>
      <protection locked="0"/>
    </xf>
    <xf numFmtId="188" fontId="56" fillId="4" borderId="316" xfId="0" applyNumberFormat="1" applyFont="1" applyFill="1" applyBorder="1" applyAlignment="1" applyProtection="1">
      <alignment horizontal="right" vertical="center" wrapText="1"/>
      <protection locked="0"/>
    </xf>
    <xf numFmtId="188" fontId="56" fillId="4" borderId="315" xfId="0" applyNumberFormat="1" applyFont="1" applyFill="1" applyBorder="1" applyAlignment="1" applyProtection="1">
      <alignment horizontal="right" vertical="center" wrapText="1"/>
      <protection locked="0"/>
    </xf>
    <xf numFmtId="188" fontId="56" fillId="4" borderId="317" xfId="0" applyNumberFormat="1" applyFont="1" applyFill="1" applyBorder="1" applyAlignment="1" applyProtection="1">
      <alignment horizontal="right" vertical="center" wrapText="1"/>
      <protection locked="0"/>
    </xf>
    <xf numFmtId="188" fontId="56" fillId="4" borderId="27" xfId="0" applyNumberFormat="1" applyFont="1" applyFill="1" applyBorder="1" applyAlignment="1" applyProtection="1">
      <alignment horizontal="right" vertical="center" wrapText="1"/>
      <protection locked="0"/>
    </xf>
    <xf numFmtId="0" fontId="55" fillId="2" borderId="311"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111" fillId="0" borderId="332" xfId="0" applyFont="1" applyBorder="1" applyAlignment="1" applyProtection="1">
      <alignment horizontal="center" vertical="center"/>
    </xf>
    <xf numFmtId="0" fontId="111" fillId="0" borderId="331" xfId="0" applyFont="1" applyBorder="1" applyAlignment="1" applyProtection="1">
      <alignment horizontal="center" vertical="center"/>
    </xf>
    <xf numFmtId="0" fontId="111" fillId="0" borderId="330" xfId="0" applyFont="1" applyBorder="1" applyAlignment="1" applyProtection="1">
      <alignment horizontal="center" vertical="center"/>
    </xf>
    <xf numFmtId="0" fontId="52" fillId="0" borderId="333" xfId="0" applyFont="1" applyBorder="1" applyAlignment="1" applyProtection="1">
      <alignment horizontal="center" vertical="center"/>
    </xf>
    <xf numFmtId="0" fontId="52" fillId="0" borderId="330" xfId="0" applyFont="1" applyBorder="1" applyAlignment="1" applyProtection="1">
      <alignment horizontal="center" vertical="center"/>
    </xf>
    <xf numFmtId="0" fontId="55" fillId="4" borderId="1" xfId="0" applyFont="1" applyFill="1" applyBorder="1" applyAlignment="1" applyProtection="1">
      <alignment horizontal="center" vertical="center" wrapText="1"/>
      <protection locked="0"/>
    </xf>
    <xf numFmtId="0" fontId="55" fillId="4" borderId="2" xfId="0" applyFont="1" applyFill="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52" fillId="0" borderId="229" xfId="0" applyFont="1" applyBorder="1" applyAlignment="1" applyProtection="1">
      <alignment horizontal="center" vertical="center"/>
    </xf>
    <xf numFmtId="0" fontId="52" fillId="0" borderId="329" xfId="0" applyFont="1" applyBorder="1" applyAlignment="1" applyProtection="1">
      <alignment horizontal="center" vertical="center"/>
    </xf>
    <xf numFmtId="188" fontId="56" fillId="4" borderId="37" xfId="0" applyNumberFormat="1" applyFont="1" applyFill="1" applyBorder="1" applyAlignment="1" applyProtection="1">
      <alignment horizontal="right" vertical="center" wrapText="1"/>
      <protection locked="0"/>
    </xf>
    <xf numFmtId="188" fontId="56" fillId="4" borderId="21" xfId="0" applyNumberFormat="1" applyFont="1" applyFill="1" applyBorder="1" applyAlignment="1" applyProtection="1">
      <alignment horizontal="right" vertical="center" wrapText="1"/>
      <protection locked="0"/>
    </xf>
    <xf numFmtId="3" fontId="56" fillId="4" borderId="37" xfId="0" applyNumberFormat="1" applyFont="1" applyFill="1" applyBorder="1" applyAlignment="1" applyProtection="1">
      <alignment vertical="center" wrapText="1"/>
      <protection locked="0"/>
    </xf>
    <xf numFmtId="3" fontId="56" fillId="4" borderId="21" xfId="0" applyNumberFormat="1" applyFont="1" applyFill="1" applyBorder="1" applyAlignment="1" applyProtection="1">
      <alignment vertical="center" wrapText="1"/>
      <protection locked="0"/>
    </xf>
    <xf numFmtId="3" fontId="56" fillId="4" borderId="22" xfId="0" applyNumberFormat="1" applyFont="1" applyFill="1" applyBorder="1" applyAlignment="1" applyProtection="1">
      <alignment vertical="center" wrapText="1"/>
      <protection locked="0"/>
    </xf>
    <xf numFmtId="0" fontId="49" fillId="0" borderId="323" xfId="0" applyFont="1" applyFill="1" applyBorder="1" applyAlignment="1" applyProtection="1">
      <alignment horizontal="center" vertical="center"/>
    </xf>
    <xf numFmtId="49" fontId="55" fillId="2" borderId="318" xfId="0" applyNumberFormat="1" applyFont="1" applyFill="1" applyBorder="1" applyAlignment="1" applyProtection="1">
      <alignment horizontal="left" vertical="center"/>
    </xf>
    <xf numFmtId="49" fontId="55" fillId="2" borderId="315" xfId="0" applyNumberFormat="1" applyFont="1" applyFill="1" applyBorder="1" applyAlignment="1" applyProtection="1">
      <alignment horizontal="left" vertical="center"/>
    </xf>
    <xf numFmtId="49" fontId="55" fillId="2" borderId="317" xfId="0" applyNumberFormat="1" applyFont="1" applyFill="1" applyBorder="1" applyAlignment="1" applyProtection="1">
      <alignment horizontal="left" vertical="center"/>
    </xf>
    <xf numFmtId="0" fontId="69" fillId="4" borderId="316" xfId="0" applyFont="1" applyFill="1" applyBorder="1" applyAlignment="1" applyProtection="1">
      <alignment horizontal="left" vertical="center" wrapText="1"/>
      <protection locked="0"/>
    </xf>
    <xf numFmtId="0" fontId="69" fillId="4" borderId="315" xfId="0" applyFont="1" applyFill="1" applyBorder="1" applyAlignment="1" applyProtection="1">
      <alignment horizontal="left" vertical="center" wrapText="1"/>
      <protection locked="0"/>
    </xf>
    <xf numFmtId="0" fontId="69" fillId="4" borderId="317" xfId="0" applyFont="1" applyFill="1" applyBorder="1" applyAlignment="1" applyProtection="1">
      <alignment horizontal="left" vertical="center" wrapText="1"/>
      <protection locked="0"/>
    </xf>
    <xf numFmtId="3" fontId="56" fillId="4" borderId="24" xfId="0" applyNumberFormat="1" applyFont="1" applyFill="1" applyBorder="1" applyAlignment="1" applyProtection="1">
      <alignment vertical="center"/>
      <protection locked="0"/>
    </xf>
    <xf numFmtId="3" fontId="56" fillId="4" borderId="25" xfId="0" applyNumberFormat="1" applyFont="1" applyFill="1" applyBorder="1" applyAlignment="1" applyProtection="1">
      <alignment vertical="center"/>
      <protection locked="0"/>
    </xf>
    <xf numFmtId="3" fontId="56" fillId="4" borderId="27" xfId="0" applyNumberFormat="1" applyFont="1" applyFill="1" applyBorder="1" applyAlignment="1" applyProtection="1">
      <alignment vertical="center"/>
      <protection locked="0"/>
    </xf>
    <xf numFmtId="0" fontId="111" fillId="4" borderId="332" xfId="0" applyFont="1" applyFill="1" applyBorder="1" applyAlignment="1" applyProtection="1">
      <alignment horizontal="center" vertical="center"/>
    </xf>
    <xf numFmtId="0" fontId="111" fillId="4" borderId="331" xfId="0" applyFont="1" applyFill="1" applyBorder="1" applyAlignment="1" applyProtection="1">
      <alignment horizontal="center" vertical="center"/>
    </xf>
    <xf numFmtId="0" fontId="111" fillId="4" borderId="330" xfId="0" applyFont="1" applyFill="1" applyBorder="1" applyAlignment="1" applyProtection="1">
      <alignment horizontal="center" vertical="center"/>
    </xf>
    <xf numFmtId="0" fontId="111" fillId="4" borderId="229" xfId="0" applyFont="1" applyFill="1" applyBorder="1" applyAlignment="1" applyProtection="1">
      <alignment horizontal="center" vertical="center"/>
      <protection locked="0"/>
    </xf>
    <xf numFmtId="0" fontId="111" fillId="4" borderId="329" xfId="0" applyFont="1" applyFill="1" applyBorder="1" applyAlignment="1" applyProtection="1">
      <alignment horizontal="center" vertical="center"/>
      <protection locked="0"/>
    </xf>
    <xf numFmtId="38" fontId="85" fillId="0" borderId="228" xfId="1" applyFont="1" applyFill="1" applyBorder="1" applyAlignment="1" applyProtection="1">
      <alignment horizontal="center" vertical="center"/>
    </xf>
    <xf numFmtId="38" fontId="85" fillId="0" borderId="327" xfId="1" applyFont="1" applyFill="1" applyBorder="1" applyAlignment="1" applyProtection="1">
      <alignment horizontal="center" vertical="center"/>
    </xf>
    <xf numFmtId="0" fontId="69" fillId="4" borderId="24" xfId="0" applyFont="1" applyFill="1" applyBorder="1" applyAlignment="1" applyProtection="1">
      <alignment horizontal="right" vertical="center" wrapText="1"/>
      <protection locked="0"/>
    </xf>
    <xf numFmtId="0" fontId="69" fillId="4" borderId="25" xfId="0" applyFont="1" applyFill="1" applyBorder="1" applyAlignment="1" applyProtection="1">
      <alignment horizontal="right" vertical="center" wrapText="1"/>
      <protection locked="0"/>
    </xf>
    <xf numFmtId="0" fontId="69" fillId="4" borderId="27" xfId="0" applyFont="1" applyFill="1" applyBorder="1" applyAlignment="1" applyProtection="1">
      <alignment horizontal="right" vertical="center" wrapText="1"/>
      <protection locked="0"/>
    </xf>
    <xf numFmtId="38" fontId="85" fillId="4" borderId="208" xfId="1" applyFont="1" applyFill="1" applyBorder="1" applyAlignment="1" applyProtection="1">
      <alignment horizontal="center" vertical="center"/>
      <protection locked="0"/>
    </xf>
    <xf numFmtId="38" fontId="85" fillId="0" borderId="208" xfId="1" applyFont="1" applyFill="1" applyBorder="1" applyAlignment="1" applyProtection="1">
      <alignment horizontal="center" vertical="center"/>
    </xf>
    <xf numFmtId="38" fontId="85" fillId="0" borderId="226" xfId="1" applyFont="1" applyFill="1" applyBorder="1" applyAlignment="1" applyProtection="1">
      <alignment horizontal="center" vertical="center"/>
    </xf>
    <xf numFmtId="49" fontId="111" fillId="0" borderId="149" xfId="0" applyNumberFormat="1" applyFont="1" applyBorder="1" applyAlignment="1" applyProtection="1">
      <alignment horizontal="center" vertical="center"/>
    </xf>
    <xf numFmtId="0" fontId="86" fillId="4" borderId="149" xfId="0" applyNumberFormat="1" applyFont="1" applyFill="1" applyBorder="1" applyAlignment="1" applyProtection="1">
      <alignment horizontal="center" vertical="center"/>
      <protection locked="0"/>
    </xf>
    <xf numFmtId="0" fontId="111" fillId="2" borderId="1" xfId="0" applyFont="1" applyFill="1" applyBorder="1" applyAlignment="1" applyProtection="1">
      <alignment horizontal="center" vertical="center" wrapText="1"/>
    </xf>
    <xf numFmtId="0" fontId="111" fillId="2" borderId="2"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49" fillId="4" borderId="0" xfId="0" applyFont="1" applyFill="1" applyBorder="1" applyAlignment="1" applyProtection="1">
      <alignment horizontal="center"/>
      <protection locked="0"/>
    </xf>
    <xf numFmtId="0" fontId="49" fillId="0" borderId="321" xfId="0" applyFont="1" applyFill="1" applyBorder="1" applyAlignment="1" applyProtection="1">
      <alignment horizontal="left" vertical="center"/>
    </xf>
    <xf numFmtId="0" fontId="49" fillId="0" borderId="208" xfId="0" applyFont="1" applyFill="1" applyBorder="1" applyAlignment="1" applyProtection="1">
      <alignment horizontal="left" vertical="center"/>
    </xf>
    <xf numFmtId="0" fontId="49" fillId="0" borderId="323" xfId="0" applyFont="1" applyFill="1" applyBorder="1" applyAlignment="1" applyProtection="1">
      <alignment horizontal="center" vertical="center" wrapText="1"/>
    </xf>
    <xf numFmtId="0" fontId="49" fillId="0" borderId="322" xfId="0" applyFont="1" applyFill="1" applyBorder="1" applyAlignment="1" applyProtection="1">
      <alignment horizontal="center" vertical="center"/>
    </xf>
    <xf numFmtId="0" fontId="64" fillId="3" borderId="0" xfId="2" applyFont="1" applyFill="1" applyAlignment="1" applyProtection="1">
      <alignment horizontal="center"/>
    </xf>
    <xf numFmtId="0" fontId="111" fillId="0" borderId="72" xfId="0" applyFont="1" applyFill="1" applyBorder="1" applyAlignment="1" applyProtection="1">
      <alignment horizontal="center" vertical="center"/>
    </xf>
    <xf numFmtId="0" fontId="111" fillId="0" borderId="72" xfId="0" applyFont="1" applyFill="1" applyBorder="1" applyAlignment="1" applyProtection="1">
      <alignment horizontal="center" vertical="center" wrapText="1"/>
    </xf>
    <xf numFmtId="3" fontId="86" fillId="4" borderId="72" xfId="0" applyNumberFormat="1" applyFont="1" applyFill="1" applyBorder="1" applyAlignment="1" applyProtection="1">
      <alignment horizontal="right" vertical="center" wrapText="1"/>
      <protection locked="0"/>
    </xf>
    <xf numFmtId="3" fontId="86" fillId="0" borderId="72" xfId="0" applyNumberFormat="1" applyFont="1" applyFill="1" applyBorder="1" applyAlignment="1" applyProtection="1">
      <alignment horizontal="right" vertical="center" wrapText="1"/>
    </xf>
    <xf numFmtId="0" fontId="111" fillId="0" borderId="0" xfId="0" applyFont="1" applyFill="1" applyBorder="1" applyAlignment="1" applyProtection="1">
      <alignment horizontal="right" vertical="center" wrapText="1"/>
    </xf>
    <xf numFmtId="0" fontId="86" fillId="4" borderId="72" xfId="0" applyFont="1" applyFill="1" applyBorder="1" applyAlignment="1" applyProtection="1">
      <alignment horizontal="center" vertical="center" wrapText="1"/>
      <protection locked="0"/>
    </xf>
    <xf numFmtId="0" fontId="86" fillId="4" borderId="18" xfId="0" applyFont="1" applyFill="1" applyBorder="1" applyAlignment="1" applyProtection="1">
      <alignment horizontal="left" vertical="center" wrapText="1"/>
      <protection locked="0"/>
    </xf>
    <xf numFmtId="0" fontId="86" fillId="4" borderId="17" xfId="0" applyFont="1" applyFill="1" applyBorder="1" applyAlignment="1" applyProtection="1">
      <alignment horizontal="left" vertical="center" wrapText="1"/>
      <protection locked="0"/>
    </xf>
    <xf numFmtId="0" fontId="86" fillId="4" borderId="23" xfId="0" applyFont="1" applyFill="1" applyBorder="1" applyAlignment="1" applyProtection="1">
      <alignment horizontal="left" vertical="center" wrapText="1"/>
      <protection locked="0"/>
    </xf>
    <xf numFmtId="0" fontId="86" fillId="4" borderId="20" xfId="0" applyFont="1" applyFill="1" applyBorder="1" applyAlignment="1" applyProtection="1">
      <alignment horizontal="left" vertical="center" wrapText="1"/>
      <protection locked="0"/>
    </xf>
    <xf numFmtId="0" fontId="86" fillId="4" borderId="21" xfId="0" applyFont="1" applyFill="1" applyBorder="1" applyAlignment="1" applyProtection="1">
      <alignment horizontal="left" vertical="center" wrapText="1"/>
      <protection locked="0"/>
    </xf>
    <xf numFmtId="0" fontId="86" fillId="4" borderId="65" xfId="0" applyFont="1" applyFill="1" applyBorder="1" applyAlignment="1" applyProtection="1">
      <alignment horizontal="left" vertical="center" wrapText="1"/>
      <protection locked="0"/>
    </xf>
    <xf numFmtId="0" fontId="86" fillId="4" borderId="72" xfId="0" applyFont="1" applyFill="1" applyBorder="1" applyAlignment="1" applyProtection="1">
      <alignment horizontal="left" vertical="top" wrapText="1"/>
      <protection locked="0"/>
    </xf>
    <xf numFmtId="0" fontId="86" fillId="4" borderId="72" xfId="0" applyFont="1" applyFill="1" applyBorder="1" applyAlignment="1" applyProtection="1">
      <alignment horizontal="left" vertical="center" wrapText="1"/>
      <protection locked="0"/>
    </xf>
    <xf numFmtId="0" fontId="111" fillId="0" borderId="26" xfId="0" applyFont="1" applyBorder="1" applyAlignment="1" applyProtection="1">
      <alignment horizontal="center" vertical="center"/>
    </xf>
    <xf numFmtId="0" fontId="111" fillId="0" borderId="25" xfId="0" applyFont="1" applyBorder="1" applyAlignment="1" applyProtection="1">
      <alignment horizontal="center" vertical="center"/>
    </xf>
    <xf numFmtId="0" fontId="111" fillId="0" borderId="28" xfId="0" applyFont="1" applyBorder="1" applyAlignment="1" applyProtection="1">
      <alignment horizontal="center" vertical="center"/>
    </xf>
    <xf numFmtId="0" fontId="86" fillId="4" borderId="25" xfId="0" applyFont="1" applyFill="1" applyBorder="1" applyAlignment="1" applyProtection="1">
      <alignment horizontal="center" vertical="center"/>
      <protection locked="0"/>
    </xf>
    <xf numFmtId="0" fontId="86" fillId="0" borderId="26" xfId="0" applyFont="1" applyFill="1" applyBorder="1" applyAlignment="1" applyProtection="1">
      <alignment horizontal="center" vertical="center"/>
    </xf>
    <xf numFmtId="0" fontId="86" fillId="0" borderId="25" xfId="0" applyFont="1" applyFill="1" applyBorder="1" applyAlignment="1" applyProtection="1">
      <alignment horizontal="center" vertical="center"/>
    </xf>
    <xf numFmtId="0" fontId="86" fillId="0" borderId="28" xfId="0" applyFont="1" applyFill="1" applyBorder="1" applyAlignment="1" applyProtection="1">
      <alignment horizontal="center" vertical="center"/>
    </xf>
    <xf numFmtId="0" fontId="86" fillId="4" borderId="26" xfId="0" applyFont="1" applyFill="1" applyBorder="1" applyAlignment="1" applyProtection="1">
      <alignment horizontal="center" vertical="center" shrinkToFit="1"/>
      <protection locked="0"/>
    </xf>
    <xf numFmtId="0" fontId="86" fillId="4" borderId="25" xfId="0" applyFont="1" applyFill="1" applyBorder="1" applyAlignment="1" applyProtection="1">
      <alignment horizontal="center" vertical="center" shrinkToFit="1"/>
      <protection locked="0"/>
    </xf>
    <xf numFmtId="0" fontId="86" fillId="4" borderId="28" xfId="0" applyFont="1" applyFill="1" applyBorder="1" applyAlignment="1" applyProtection="1">
      <alignment horizontal="center" vertical="center" shrinkToFit="1"/>
      <protection locked="0"/>
    </xf>
    <xf numFmtId="0" fontId="86" fillId="4" borderId="26" xfId="0" applyFont="1" applyFill="1" applyBorder="1" applyAlignment="1" applyProtection="1">
      <alignment horizontal="left" vertical="center"/>
      <protection locked="0"/>
    </xf>
    <xf numFmtId="0" fontId="86" fillId="4" borderId="25" xfId="0" applyFont="1" applyFill="1" applyBorder="1" applyAlignment="1" applyProtection="1">
      <alignment horizontal="left" vertical="center"/>
      <protection locked="0"/>
    </xf>
    <xf numFmtId="0" fontId="86" fillId="4" borderId="28" xfId="0" applyFont="1" applyFill="1" applyBorder="1" applyAlignment="1" applyProtection="1">
      <alignment horizontal="left" vertical="center"/>
      <protection locked="0"/>
    </xf>
    <xf numFmtId="0" fontId="86" fillId="4" borderId="0" xfId="0" applyFont="1" applyFill="1" applyAlignment="1" applyProtection="1">
      <alignment horizontal="left" vertical="top" wrapText="1"/>
      <protection locked="0"/>
    </xf>
    <xf numFmtId="0" fontId="49" fillId="0" borderId="0" xfId="0" applyFont="1" applyFill="1" applyAlignment="1" applyProtection="1">
      <alignment horizontal="left" vertical="center" wrapText="1"/>
    </xf>
    <xf numFmtId="0" fontId="52" fillId="0" borderId="0" xfId="0" applyFont="1" applyFill="1" applyAlignment="1" applyProtection="1">
      <alignment horizontal="left" vertical="center"/>
    </xf>
    <xf numFmtId="0" fontId="49" fillId="0" borderId="26" xfId="0" applyFont="1" applyFill="1" applyBorder="1" applyAlignment="1" applyProtection="1">
      <alignment horizontal="center"/>
    </xf>
    <xf numFmtId="0" fontId="49" fillId="0" borderId="25" xfId="0" applyFont="1" applyFill="1" applyBorder="1" applyAlignment="1" applyProtection="1">
      <alignment horizontal="center"/>
    </xf>
    <xf numFmtId="0" fontId="49" fillId="0" borderId="28" xfId="0" applyFont="1" applyFill="1" applyBorder="1" applyAlignment="1" applyProtection="1">
      <alignment horizontal="center"/>
    </xf>
    <xf numFmtId="0" fontId="85" fillId="0" borderId="26" xfId="0" applyFont="1" applyFill="1" applyBorder="1" applyAlignment="1" applyProtection="1">
      <alignment horizontal="center" vertical="center"/>
    </xf>
    <xf numFmtId="0" fontId="85" fillId="0" borderId="25" xfId="0" applyFont="1" applyFill="1" applyBorder="1" applyAlignment="1" applyProtection="1">
      <alignment horizontal="center" vertical="center"/>
    </xf>
    <xf numFmtId="0" fontId="85" fillId="0" borderId="28" xfId="0" applyFont="1" applyFill="1" applyBorder="1" applyAlignment="1" applyProtection="1">
      <alignment horizontal="center" vertical="center"/>
    </xf>
    <xf numFmtId="0" fontId="86" fillId="4" borderId="0" xfId="0" applyFont="1" applyFill="1" applyBorder="1" applyAlignment="1" applyProtection="1">
      <alignment horizontal="left" vertical="top" wrapText="1"/>
      <protection locked="0"/>
    </xf>
    <xf numFmtId="0" fontId="172" fillId="0" borderId="0" xfId="0" applyFont="1" applyFill="1" applyAlignment="1" applyProtection="1">
      <alignment horizontal="center" vertical="center"/>
    </xf>
    <xf numFmtId="49" fontId="111" fillId="0" borderId="13" xfId="0" applyNumberFormat="1" applyFont="1" applyFill="1" applyBorder="1" applyAlignment="1" applyProtection="1">
      <alignment horizontal="center" vertical="center" textRotation="255"/>
    </xf>
    <xf numFmtId="0" fontId="86" fillId="4" borderId="72" xfId="0" applyFont="1" applyFill="1" applyBorder="1" applyAlignment="1" applyProtection="1">
      <alignment horizontal="left" vertical="center"/>
      <protection locked="0"/>
    </xf>
    <xf numFmtId="0" fontId="111" fillId="4" borderId="18" xfId="0" applyFont="1" applyFill="1" applyBorder="1" applyAlignment="1" applyProtection="1">
      <alignment horizontal="left" vertical="top" wrapText="1"/>
      <protection locked="0"/>
    </xf>
    <xf numFmtId="0" fontId="111" fillId="4" borderId="17" xfId="0" applyFont="1" applyFill="1" applyBorder="1" applyAlignment="1" applyProtection="1">
      <alignment horizontal="left" vertical="top" wrapText="1"/>
      <protection locked="0"/>
    </xf>
    <xf numFmtId="0" fontId="111" fillId="4" borderId="23" xfId="0" applyFont="1" applyFill="1" applyBorder="1" applyAlignment="1" applyProtection="1">
      <alignment horizontal="left" vertical="top" wrapText="1"/>
      <protection locked="0"/>
    </xf>
    <xf numFmtId="0" fontId="111" fillId="4" borderId="20" xfId="0" applyFont="1" applyFill="1" applyBorder="1" applyAlignment="1" applyProtection="1">
      <alignment horizontal="left" vertical="top" wrapText="1"/>
      <protection locked="0"/>
    </xf>
    <xf numFmtId="0" fontId="111" fillId="4" borderId="21" xfId="0" applyFont="1" applyFill="1" applyBorder="1" applyAlignment="1" applyProtection="1">
      <alignment horizontal="left" vertical="top" wrapText="1"/>
      <protection locked="0"/>
    </xf>
    <xf numFmtId="0" fontId="111" fillId="4" borderId="65" xfId="0" applyFont="1" applyFill="1" applyBorder="1" applyAlignment="1" applyProtection="1">
      <alignment horizontal="left" vertical="top" wrapText="1"/>
      <protection locked="0"/>
    </xf>
    <xf numFmtId="0" fontId="111" fillId="0" borderId="18" xfId="0" applyFont="1" applyBorder="1" applyAlignment="1" applyProtection="1">
      <alignment horizontal="center" vertical="center"/>
    </xf>
    <xf numFmtId="0" fontId="111" fillId="0" borderId="17" xfId="0" applyFont="1" applyBorder="1" applyAlignment="1" applyProtection="1">
      <alignment horizontal="center" vertical="center"/>
    </xf>
    <xf numFmtId="0" fontId="111" fillId="0" borderId="23" xfId="0" applyFont="1" applyBorder="1" applyAlignment="1" applyProtection="1">
      <alignment horizontal="center" vertical="center"/>
    </xf>
    <xf numFmtId="0" fontId="111" fillId="0" borderId="20" xfId="0" applyFont="1" applyBorder="1" applyAlignment="1" applyProtection="1">
      <alignment horizontal="center" vertical="center"/>
    </xf>
    <xf numFmtId="0" fontId="111" fillId="0" borderId="21" xfId="0" applyFont="1" applyBorder="1" applyAlignment="1" applyProtection="1">
      <alignment horizontal="center" vertical="center"/>
    </xf>
    <xf numFmtId="0" fontId="111" fillId="0" borderId="65" xfId="0" applyFont="1" applyBorder="1" applyAlignment="1" applyProtection="1">
      <alignment horizontal="center" vertical="center"/>
    </xf>
    <xf numFmtId="0" fontId="86" fillId="4" borderId="17" xfId="0" applyFont="1" applyFill="1" applyBorder="1" applyAlignment="1" applyProtection="1">
      <alignment horizontal="left" vertical="center"/>
      <protection locked="0"/>
    </xf>
    <xf numFmtId="0" fontId="86" fillId="4" borderId="23" xfId="0" applyFont="1" applyFill="1" applyBorder="1" applyAlignment="1" applyProtection="1">
      <alignment horizontal="left" vertical="center"/>
      <protection locked="0"/>
    </xf>
    <xf numFmtId="0" fontId="86" fillId="4" borderId="20" xfId="0" applyFont="1" applyFill="1" applyBorder="1" applyAlignment="1" applyProtection="1">
      <alignment horizontal="left" vertical="center"/>
      <protection locked="0"/>
    </xf>
    <xf numFmtId="0" fontId="86" fillId="4" borderId="21" xfId="0" applyFont="1" applyFill="1" applyBorder="1" applyAlignment="1" applyProtection="1">
      <alignment horizontal="left" vertical="center"/>
      <protection locked="0"/>
    </xf>
    <xf numFmtId="0" fontId="86" fillId="4" borderId="65" xfId="0" applyFont="1" applyFill="1" applyBorder="1" applyAlignment="1" applyProtection="1">
      <alignment horizontal="left" vertical="center"/>
      <protection locked="0"/>
    </xf>
    <xf numFmtId="187" fontId="86" fillId="4" borderId="26" xfId="0" applyNumberFormat="1" applyFont="1" applyFill="1" applyBorder="1" applyAlignment="1" applyProtection="1">
      <alignment horizontal="left" vertical="center"/>
      <protection locked="0"/>
    </xf>
    <xf numFmtId="187" fontId="86" fillId="4" borderId="25" xfId="0" applyNumberFormat="1" applyFont="1" applyFill="1" applyBorder="1" applyAlignment="1" applyProtection="1">
      <alignment horizontal="left" vertical="center"/>
      <protection locked="0"/>
    </xf>
    <xf numFmtId="187" fontId="86" fillId="4" borderId="28" xfId="0" applyNumberFormat="1" applyFont="1" applyFill="1" applyBorder="1" applyAlignment="1" applyProtection="1">
      <alignment horizontal="left" vertical="center"/>
      <protection locked="0"/>
    </xf>
    <xf numFmtId="0" fontId="86" fillId="4" borderId="28" xfId="0" applyFont="1" applyFill="1" applyBorder="1" applyAlignment="1" applyProtection="1">
      <alignment horizontal="center" vertical="center"/>
      <protection locked="0"/>
    </xf>
    <xf numFmtId="0" fontId="111" fillId="0" borderId="72" xfId="0" applyFont="1" applyBorder="1" applyAlignment="1" applyProtection="1">
      <alignment horizontal="center" vertical="center"/>
    </xf>
    <xf numFmtId="4" fontId="86" fillId="4" borderId="26" xfId="0" applyNumberFormat="1" applyFont="1" applyFill="1" applyBorder="1" applyAlignment="1" applyProtection="1">
      <alignment horizontal="center" vertical="center"/>
      <protection locked="0"/>
    </xf>
    <xf numFmtId="4" fontId="86" fillId="4" borderId="25" xfId="0" applyNumberFormat="1" applyFont="1" applyFill="1" applyBorder="1" applyAlignment="1" applyProtection="1">
      <alignment horizontal="center" vertical="center"/>
      <protection locked="0"/>
    </xf>
    <xf numFmtId="0" fontId="69" fillId="4" borderId="219" xfId="0" applyFont="1" applyFill="1" applyBorder="1" applyAlignment="1" applyProtection="1">
      <alignment horizontal="center" vertical="center" wrapText="1"/>
      <protection locked="0"/>
    </xf>
    <xf numFmtId="0" fontId="27" fillId="4" borderId="0" xfId="0" applyFont="1" applyFill="1" applyAlignment="1" applyProtection="1">
      <alignment horizontal="left" vertical="top" wrapText="1"/>
      <protection locked="0"/>
    </xf>
    <xf numFmtId="56" fontId="86" fillId="4" borderId="326" xfId="0" applyNumberFormat="1" applyFont="1" applyFill="1" applyBorder="1" applyAlignment="1" applyProtection="1">
      <alignment horizontal="center" vertical="center" wrapText="1"/>
      <protection locked="0"/>
    </xf>
    <xf numFmtId="0" fontId="54" fillId="2" borderId="0" xfId="0" applyFont="1" applyFill="1" applyAlignment="1" applyProtection="1">
      <alignment horizontal="left" vertical="top" wrapText="1"/>
    </xf>
    <xf numFmtId="0" fontId="54" fillId="2" borderId="13" xfId="0" applyFont="1" applyFill="1" applyBorder="1" applyAlignment="1" applyProtection="1">
      <alignment horizontal="left" vertical="top" wrapText="1"/>
    </xf>
    <xf numFmtId="0" fontId="85" fillId="4" borderId="72" xfId="2" applyFont="1" applyFill="1" applyBorder="1" applyAlignment="1" applyProtection="1">
      <alignment horizontal="left" vertical="center" wrapText="1"/>
      <protection locked="0"/>
    </xf>
    <xf numFmtId="0" fontId="52" fillId="4" borderId="72" xfId="0" applyFont="1" applyFill="1" applyBorder="1" applyAlignment="1" applyProtection="1">
      <alignment horizontal="left" vertical="top"/>
      <protection locked="0"/>
    </xf>
    <xf numFmtId="0" fontId="27"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52" fillId="4" borderId="18" xfId="0" applyFont="1" applyFill="1" applyBorder="1" applyAlignment="1" applyProtection="1">
      <alignment horizontal="left" vertical="top" wrapText="1"/>
      <protection locked="0"/>
    </xf>
    <xf numFmtId="0" fontId="52" fillId="4" borderId="17" xfId="0" applyFont="1" applyFill="1" applyBorder="1" applyAlignment="1" applyProtection="1">
      <alignment horizontal="left" vertical="top"/>
      <protection locked="0"/>
    </xf>
    <xf numFmtId="0" fontId="52" fillId="4" borderId="23" xfId="0" applyFont="1" applyFill="1" applyBorder="1" applyAlignment="1" applyProtection="1">
      <alignment horizontal="left" vertical="top"/>
      <protection locked="0"/>
    </xf>
    <xf numFmtId="0" fontId="52" fillId="4" borderId="20" xfId="0" applyFont="1" applyFill="1" applyBorder="1" applyAlignment="1" applyProtection="1">
      <alignment horizontal="left" vertical="top"/>
      <protection locked="0"/>
    </xf>
    <xf numFmtId="0" fontId="52" fillId="4" borderId="21" xfId="0" applyFont="1" applyFill="1" applyBorder="1" applyAlignment="1" applyProtection="1">
      <alignment horizontal="left" vertical="top"/>
      <protection locked="0"/>
    </xf>
    <xf numFmtId="0" fontId="52" fillId="4" borderId="65" xfId="0" applyFont="1" applyFill="1" applyBorder="1" applyAlignment="1" applyProtection="1">
      <alignment horizontal="left" vertical="top"/>
      <protection locked="0"/>
    </xf>
    <xf numFmtId="0" fontId="50" fillId="0" borderId="26" xfId="0" applyFont="1" applyBorder="1" applyAlignment="1" applyProtection="1">
      <alignment horizontal="center" vertical="center"/>
    </xf>
    <xf numFmtId="0" fontId="50" fillId="0" borderId="25" xfId="0" applyFont="1" applyBorder="1" applyAlignment="1" applyProtection="1">
      <alignment horizontal="center" vertical="center"/>
    </xf>
    <xf numFmtId="0" fontId="50" fillId="0" borderId="28" xfId="0" applyFont="1" applyBorder="1" applyAlignment="1" applyProtection="1">
      <alignment horizontal="center" vertical="center"/>
    </xf>
    <xf numFmtId="0" fontId="86" fillId="4" borderId="26" xfId="0" applyFont="1" applyFill="1" applyBorder="1" applyAlignment="1" applyProtection="1">
      <alignment horizontal="center" vertical="center"/>
      <protection locked="0"/>
    </xf>
    <xf numFmtId="0" fontId="69" fillId="0" borderId="0" xfId="0" applyFont="1" applyFill="1" applyBorder="1" applyAlignment="1" applyProtection="1">
      <alignment horizontal="left" vertical="top" wrapText="1"/>
    </xf>
    <xf numFmtId="0" fontId="50" fillId="0" borderId="26" xfId="0" applyFont="1" applyBorder="1" applyAlignment="1" applyProtection="1">
      <alignment horizontal="center" vertical="center" wrapText="1"/>
    </xf>
    <xf numFmtId="0" fontId="69" fillId="0" borderId="0" xfId="0" applyFont="1" applyFill="1" applyBorder="1" applyAlignment="1" applyProtection="1">
      <alignment horizontal="left" vertical="center" wrapText="1"/>
    </xf>
    <xf numFmtId="49" fontId="52" fillId="0" borderId="0" xfId="0" applyNumberFormat="1" applyFont="1" applyFill="1" applyAlignment="1" applyProtection="1">
      <alignment horizontal="right" vertical="center"/>
    </xf>
    <xf numFmtId="0" fontId="52" fillId="0" borderId="20" xfId="0" applyFont="1" applyFill="1" applyBorder="1" applyAlignment="1" applyProtection="1">
      <alignment horizontal="center" vertical="center" wrapText="1"/>
    </xf>
    <xf numFmtId="0" fontId="52" fillId="0" borderId="21" xfId="0" applyFont="1" applyFill="1" applyBorder="1" applyAlignment="1" applyProtection="1">
      <alignment horizontal="center" vertical="center" wrapText="1"/>
    </xf>
    <xf numFmtId="0" fontId="52" fillId="4" borderId="21" xfId="0" applyFont="1" applyFill="1" applyBorder="1" applyAlignment="1" applyProtection="1">
      <alignment horizontal="left" vertical="center" shrinkToFit="1"/>
      <protection locked="0"/>
    </xf>
    <xf numFmtId="0" fontId="111" fillId="0" borderId="72" xfId="0" applyFont="1" applyBorder="1" applyAlignment="1" applyProtection="1">
      <alignment horizontal="center" vertical="center" wrapText="1"/>
    </xf>
    <xf numFmtId="0" fontId="49" fillId="0" borderId="324" xfId="0" applyFont="1" applyFill="1" applyBorder="1" applyAlignment="1" applyProtection="1">
      <alignment horizontal="center" vertical="center"/>
    </xf>
    <xf numFmtId="0" fontId="49" fillId="0" borderId="230" xfId="0" applyFont="1" applyFill="1" applyBorder="1" applyAlignment="1" applyProtection="1">
      <alignment horizontal="left" vertical="center"/>
    </xf>
    <xf numFmtId="0" fontId="49" fillId="0" borderId="319" xfId="0" applyFont="1" applyFill="1" applyBorder="1" applyAlignment="1" applyProtection="1">
      <alignment horizontal="left" vertical="center"/>
    </xf>
    <xf numFmtId="0" fontId="52" fillId="0" borderId="1" xfId="0" applyFont="1" applyFill="1" applyBorder="1" applyAlignment="1" applyProtection="1">
      <alignment horizontal="center" vertical="center" wrapText="1"/>
    </xf>
    <xf numFmtId="0" fontId="52" fillId="0" borderId="2" xfId="0" applyFont="1" applyFill="1" applyBorder="1" applyAlignment="1" applyProtection="1">
      <alignment horizontal="center" vertical="center" wrapText="1"/>
    </xf>
    <xf numFmtId="0" fontId="52" fillId="0" borderId="3" xfId="0" applyFont="1" applyFill="1" applyBorder="1" applyAlignment="1" applyProtection="1">
      <alignment horizontal="center" vertical="center" wrapText="1"/>
    </xf>
    <xf numFmtId="4" fontId="111" fillId="0" borderId="10" xfId="0" applyNumberFormat="1" applyFont="1" applyFill="1" applyBorder="1" applyAlignment="1" applyProtection="1">
      <alignment horizontal="right" vertical="center"/>
    </xf>
    <xf numFmtId="0" fontId="111" fillId="2" borderId="58" xfId="0" applyFont="1" applyFill="1" applyBorder="1" applyAlignment="1" applyProtection="1">
      <alignment horizontal="center" vertical="center"/>
    </xf>
    <xf numFmtId="0" fontId="55" fillId="4" borderId="58" xfId="0" applyFont="1" applyFill="1" applyBorder="1" applyAlignment="1" applyProtection="1">
      <alignment horizontal="center" vertical="center" wrapText="1"/>
      <protection locked="0"/>
    </xf>
    <xf numFmtId="38" fontId="111" fillId="0" borderId="58" xfId="1" applyFont="1" applyFill="1" applyBorder="1" applyAlignment="1" applyProtection="1">
      <alignment horizontal="right" vertical="center" wrapText="1"/>
    </xf>
    <xf numFmtId="0" fontId="62" fillId="0" borderId="0" xfId="0" applyFont="1" applyFill="1" applyAlignment="1" applyProtection="1">
      <alignment horizontal="left" vertical="top" wrapText="1"/>
    </xf>
    <xf numFmtId="0" fontId="86" fillId="4" borderId="17" xfId="0" applyFont="1" applyFill="1" applyBorder="1" applyAlignment="1" applyProtection="1">
      <alignment horizontal="center" vertical="center"/>
      <protection locked="0"/>
    </xf>
    <xf numFmtId="0" fontId="86" fillId="4" borderId="20" xfId="0" applyFont="1" applyFill="1" applyBorder="1" applyAlignment="1" applyProtection="1">
      <alignment horizontal="left" vertical="center" shrinkToFit="1"/>
      <protection locked="0"/>
    </xf>
    <xf numFmtId="0" fontId="86" fillId="4" borderId="21" xfId="0" applyFont="1" applyFill="1" applyBorder="1" applyAlignment="1" applyProtection="1">
      <alignment horizontal="left" vertical="center" shrinkToFit="1"/>
      <protection locked="0"/>
    </xf>
    <xf numFmtId="0" fontId="86" fillId="4" borderId="65" xfId="0" applyFont="1" applyFill="1" applyBorder="1" applyAlignment="1" applyProtection="1">
      <alignment horizontal="left" vertical="center" shrinkToFit="1"/>
      <protection locked="0"/>
    </xf>
    <xf numFmtId="0" fontId="86" fillId="4" borderId="18" xfId="0" applyFont="1" applyFill="1" applyBorder="1" applyAlignment="1" applyProtection="1">
      <alignment horizontal="left" vertical="top"/>
      <protection locked="0"/>
    </xf>
    <xf numFmtId="0" fontId="86" fillId="4" borderId="17" xfId="0" applyFont="1" applyFill="1" applyBorder="1" applyAlignment="1" applyProtection="1">
      <alignment horizontal="left" vertical="top"/>
      <protection locked="0"/>
    </xf>
    <xf numFmtId="3" fontId="56" fillId="4" borderId="316" xfId="0" applyNumberFormat="1" applyFont="1" applyFill="1" applyBorder="1" applyAlignment="1" applyProtection="1">
      <alignment vertical="center" wrapText="1"/>
      <protection locked="0"/>
    </xf>
    <xf numFmtId="3" fontId="56" fillId="4" borderId="315" xfId="0" applyNumberFormat="1" applyFont="1" applyFill="1" applyBorder="1" applyAlignment="1" applyProtection="1">
      <alignment vertical="center" wrapText="1"/>
      <protection locked="0"/>
    </xf>
    <xf numFmtId="3" fontId="56" fillId="4" borderId="317" xfId="0" applyNumberFormat="1" applyFont="1" applyFill="1" applyBorder="1" applyAlignment="1" applyProtection="1">
      <alignment vertical="center" wrapText="1"/>
      <protection locked="0"/>
    </xf>
    <xf numFmtId="176" fontId="85" fillId="4" borderId="316" xfId="0" applyNumberFormat="1" applyFont="1" applyFill="1" applyBorder="1" applyAlignment="1" applyProtection="1">
      <alignment horizontal="center" vertical="center"/>
      <protection locked="0"/>
    </xf>
    <xf numFmtId="176" fontId="85" fillId="4" borderId="315" xfId="0" applyNumberFormat="1" applyFont="1" applyFill="1" applyBorder="1" applyAlignment="1" applyProtection="1">
      <alignment horizontal="center" vertical="center"/>
      <protection locked="0"/>
    </xf>
    <xf numFmtId="176" fontId="85" fillId="4" borderId="314" xfId="0" applyNumberFormat="1" applyFont="1" applyFill="1" applyBorder="1" applyAlignment="1" applyProtection="1">
      <alignment horizontal="center" vertical="center"/>
      <protection locked="0"/>
    </xf>
    <xf numFmtId="0" fontId="49" fillId="0" borderId="141" xfId="0" applyFont="1" applyFill="1" applyBorder="1" applyAlignment="1" applyProtection="1">
      <alignment horizontal="center" vertical="center"/>
    </xf>
    <xf numFmtId="0" fontId="49" fillId="0" borderId="142" xfId="0" applyFont="1" applyFill="1" applyBorder="1" applyAlignment="1" applyProtection="1">
      <alignment horizontal="center" vertical="center"/>
    </xf>
    <xf numFmtId="0" fontId="49" fillId="0" borderId="239" xfId="0" applyFont="1" applyFill="1" applyBorder="1" applyAlignment="1" applyProtection="1">
      <alignment horizontal="center" vertical="center"/>
    </xf>
    <xf numFmtId="0" fontId="49" fillId="0" borderId="272" xfId="0" applyFont="1" applyFill="1" applyBorder="1" applyAlignment="1" applyProtection="1">
      <alignment horizontal="center" vertical="center"/>
    </xf>
    <xf numFmtId="0" fontId="49" fillId="0" borderId="240" xfId="0" applyFont="1" applyFill="1" applyBorder="1" applyAlignment="1" applyProtection="1">
      <alignment horizontal="center" vertical="center"/>
    </xf>
    <xf numFmtId="0" fontId="49" fillId="0" borderId="145" xfId="0" applyFont="1" applyFill="1" applyBorder="1" applyAlignment="1" applyProtection="1">
      <alignment horizontal="center" vertical="center"/>
    </xf>
    <xf numFmtId="38" fontId="85" fillId="4" borderId="219" xfId="1" applyFont="1" applyFill="1" applyBorder="1" applyAlignment="1" applyProtection="1">
      <alignment horizontal="center" vertical="center"/>
      <protection locked="0"/>
    </xf>
    <xf numFmtId="0" fontId="86" fillId="4" borderId="26" xfId="0" applyFont="1" applyFill="1" applyBorder="1" applyAlignment="1" applyProtection="1">
      <alignment horizontal="center" vertical="top" wrapText="1"/>
      <protection locked="0"/>
    </xf>
    <xf numFmtId="0" fontId="86" fillId="4" borderId="25" xfId="0" applyFont="1" applyFill="1" applyBorder="1" applyAlignment="1" applyProtection="1">
      <alignment horizontal="center" vertical="top" wrapText="1"/>
      <protection locked="0"/>
    </xf>
    <xf numFmtId="0" fontId="86" fillId="4" borderId="28" xfId="0" applyFont="1" applyFill="1" applyBorder="1" applyAlignment="1" applyProtection="1">
      <alignment horizontal="center" vertical="top" wrapText="1"/>
      <protection locked="0"/>
    </xf>
    <xf numFmtId="0" fontId="27" fillId="0" borderId="0" xfId="0" applyFont="1" applyAlignment="1" applyProtection="1">
      <alignment horizontal="left" vertical="top" wrapText="1"/>
    </xf>
    <xf numFmtId="49" fontId="108" fillId="0" borderId="0" xfId="0" applyNumberFormat="1" applyFont="1" applyFill="1" applyAlignment="1" applyProtection="1">
      <alignment horizontal="center" vertical="center"/>
    </xf>
    <xf numFmtId="0" fontId="111" fillId="0" borderId="30" xfId="0" applyFont="1" applyFill="1" applyBorder="1" applyAlignment="1" applyProtection="1">
      <alignment horizontal="center" vertical="center"/>
    </xf>
    <xf numFmtId="0" fontId="56" fillId="4" borderId="30" xfId="0" applyFont="1" applyFill="1" applyBorder="1" applyAlignment="1" applyProtection="1">
      <alignment horizontal="left" vertical="center" shrinkToFit="1"/>
      <protection locked="0"/>
    </xf>
    <xf numFmtId="0" fontId="69" fillId="4" borderId="30" xfId="0" applyFont="1" applyFill="1" applyBorder="1" applyAlignment="1" applyProtection="1">
      <alignment horizontal="left" vertical="center" shrinkToFit="1"/>
      <protection locked="0"/>
    </xf>
    <xf numFmtId="0" fontId="49" fillId="0" borderId="0" xfId="0" applyFont="1" applyFill="1" applyAlignment="1" applyProtection="1">
      <alignment horizontal="left" wrapText="1"/>
    </xf>
    <xf numFmtId="0" fontId="157" fillId="2" borderId="0" xfId="0" applyFont="1" applyFill="1" applyAlignment="1" applyProtection="1">
      <alignment horizontal="center" vertical="center"/>
    </xf>
    <xf numFmtId="0" fontId="0" fillId="0" borderId="0" xfId="0" applyAlignment="1" applyProtection="1">
      <alignment horizontal="left" vertical="center" wrapText="1"/>
    </xf>
    <xf numFmtId="0" fontId="56" fillId="2" borderId="26" xfId="0" applyFont="1" applyFill="1" applyBorder="1" applyAlignment="1" applyProtection="1">
      <alignment horizontal="center" vertical="center"/>
    </xf>
    <xf numFmtId="0" fontId="56" fillId="2" borderId="72" xfId="0" applyFont="1" applyFill="1" applyBorder="1" applyAlignment="1" applyProtection="1">
      <alignment horizontal="center" wrapText="1"/>
    </xf>
    <xf numFmtId="0" fontId="85" fillId="0" borderId="0" xfId="0" applyFont="1" applyFill="1" applyAlignment="1" applyProtection="1">
      <alignment horizontal="left"/>
    </xf>
    <xf numFmtId="0" fontId="85" fillId="2" borderId="0" xfId="0" applyFont="1" applyFill="1" applyAlignment="1" applyProtection="1">
      <alignment horizontal="center"/>
    </xf>
    <xf numFmtId="0" fontId="85" fillId="0" borderId="0" xfId="0" applyFont="1" applyFill="1" applyAlignment="1" applyProtection="1">
      <alignment horizontal="left" shrinkToFit="1"/>
    </xf>
    <xf numFmtId="183" fontId="56" fillId="0" borderId="26" xfId="1" applyNumberFormat="1" applyFont="1" applyFill="1" applyBorder="1" applyAlignment="1" applyProtection="1">
      <alignment horizontal="right" vertical="center"/>
    </xf>
    <xf numFmtId="183" fontId="56" fillId="0" borderId="25" xfId="1" applyNumberFormat="1" applyFont="1" applyFill="1" applyBorder="1" applyAlignment="1" applyProtection="1">
      <alignment horizontal="right" vertical="center"/>
    </xf>
    <xf numFmtId="183" fontId="56" fillId="0" borderId="28" xfId="1" applyNumberFormat="1" applyFont="1" applyFill="1" applyBorder="1" applyAlignment="1" applyProtection="1">
      <alignment horizontal="right" vertical="center"/>
    </xf>
    <xf numFmtId="184" fontId="56" fillId="0" borderId="72" xfId="0" applyNumberFormat="1" applyFont="1" applyFill="1" applyBorder="1" applyAlignment="1" applyProtection="1">
      <alignment horizontal="center" vertical="center"/>
    </xf>
    <xf numFmtId="183" fontId="56" fillId="0" borderId="72" xfId="1" applyNumberFormat="1" applyFont="1" applyFill="1" applyBorder="1" applyAlignment="1" applyProtection="1">
      <alignment horizontal="right" vertical="center"/>
    </xf>
    <xf numFmtId="184" fontId="56" fillId="2" borderId="71" xfId="0" applyNumberFormat="1" applyFont="1" applyFill="1" applyBorder="1" applyAlignment="1" applyProtection="1">
      <alignment horizontal="center" vertical="center"/>
    </xf>
    <xf numFmtId="183" fontId="56" fillId="0" borderId="64" xfId="1" applyNumberFormat="1" applyFont="1" applyFill="1" applyBorder="1" applyAlignment="1" applyProtection="1">
      <alignment horizontal="right" vertical="center"/>
    </xf>
    <xf numFmtId="183" fontId="56" fillId="0" borderId="59" xfId="1" applyNumberFormat="1" applyFont="1" applyFill="1" applyBorder="1" applyAlignment="1" applyProtection="1">
      <alignment horizontal="right" vertical="center"/>
    </xf>
    <xf numFmtId="183" fontId="56" fillId="0" borderId="61" xfId="1" applyNumberFormat="1" applyFont="1" applyFill="1" applyBorder="1" applyAlignment="1" applyProtection="1">
      <alignment horizontal="right" vertical="center"/>
    </xf>
    <xf numFmtId="184" fontId="56" fillId="2" borderId="69" xfId="0" applyNumberFormat="1" applyFont="1" applyFill="1" applyBorder="1" applyAlignment="1" applyProtection="1">
      <alignment horizontal="center" vertical="center"/>
    </xf>
    <xf numFmtId="183" fontId="56" fillId="0" borderId="75" xfId="1" applyNumberFormat="1" applyFont="1" applyFill="1" applyBorder="1" applyAlignment="1" applyProtection="1">
      <alignment horizontal="right" vertical="center"/>
    </xf>
    <xf numFmtId="183" fontId="56" fillId="2" borderId="68" xfId="1" applyNumberFormat="1" applyFont="1" applyFill="1" applyBorder="1" applyAlignment="1" applyProtection="1">
      <alignment horizontal="right" vertical="center"/>
    </xf>
    <xf numFmtId="184" fontId="56" fillId="2" borderId="68" xfId="1" applyNumberFormat="1" applyFont="1" applyFill="1" applyBorder="1" applyAlignment="1" applyProtection="1">
      <alignment horizontal="center" vertical="center"/>
    </xf>
    <xf numFmtId="183" fontId="56" fillId="2" borderId="76" xfId="1" applyNumberFormat="1" applyFont="1" applyFill="1" applyBorder="1" applyAlignment="1" applyProtection="1">
      <alignment horizontal="right" vertical="center"/>
    </xf>
    <xf numFmtId="0" fontId="56" fillId="2" borderId="67" xfId="0" applyFont="1" applyFill="1" applyBorder="1" applyAlignment="1" applyProtection="1">
      <alignment horizontal="center" vertical="center"/>
    </xf>
    <xf numFmtId="0" fontId="56" fillId="2" borderId="66" xfId="0" applyFont="1" applyFill="1" applyBorder="1" applyAlignment="1" applyProtection="1">
      <alignment horizontal="center" vertical="center"/>
    </xf>
    <xf numFmtId="38" fontId="56" fillId="2" borderId="26" xfId="1" applyFont="1" applyFill="1" applyBorder="1" applyAlignment="1" applyProtection="1">
      <alignment horizontal="center" vertical="center"/>
    </xf>
    <xf numFmtId="38" fontId="56" fillId="2" borderId="25" xfId="1" applyFont="1" applyFill="1" applyBorder="1" applyAlignment="1" applyProtection="1">
      <alignment horizontal="center" vertical="center"/>
    </xf>
    <xf numFmtId="38" fontId="56" fillId="2" borderId="28" xfId="1" applyFont="1" applyFill="1" applyBorder="1" applyAlignment="1" applyProtection="1">
      <alignment horizontal="center" vertical="center"/>
    </xf>
    <xf numFmtId="0" fontId="56" fillId="2" borderId="26" xfId="0" applyFont="1" applyFill="1" applyBorder="1" applyAlignment="1" applyProtection="1">
      <alignment horizontal="left" vertical="center" wrapText="1"/>
    </xf>
    <xf numFmtId="0" fontId="56" fillId="2" borderId="25" xfId="0" applyFont="1" applyFill="1" applyBorder="1" applyAlignment="1" applyProtection="1">
      <alignment horizontal="left" vertical="center"/>
    </xf>
    <xf numFmtId="0" fontId="56" fillId="2" borderId="28" xfId="0" applyFont="1" applyFill="1" applyBorder="1" applyAlignment="1" applyProtection="1">
      <alignment horizontal="left" vertical="center"/>
    </xf>
    <xf numFmtId="183" fontId="56" fillId="0" borderId="26" xfId="1" applyNumberFormat="1" applyFont="1" applyFill="1" applyBorder="1" applyAlignment="1" applyProtection="1">
      <alignment horizontal="center" vertical="center"/>
    </xf>
    <xf numFmtId="183" fontId="56" fillId="0" borderId="25" xfId="1" applyNumberFormat="1" applyFont="1" applyFill="1" applyBorder="1" applyAlignment="1" applyProtection="1">
      <alignment horizontal="center" vertical="center"/>
    </xf>
    <xf numFmtId="183" fontId="56" fillId="0" borderId="28" xfId="1" applyNumberFormat="1" applyFont="1" applyFill="1" applyBorder="1" applyAlignment="1" applyProtection="1">
      <alignment horizontal="center" vertical="center"/>
    </xf>
    <xf numFmtId="183" fontId="56" fillId="0" borderId="26" xfId="0" applyNumberFormat="1" applyFont="1" applyFill="1" applyBorder="1" applyAlignment="1" applyProtection="1">
      <alignment horizontal="center" vertical="center"/>
    </xf>
    <xf numFmtId="183" fontId="56" fillId="0" borderId="25" xfId="0" applyNumberFormat="1" applyFont="1" applyFill="1" applyBorder="1" applyAlignment="1" applyProtection="1">
      <alignment horizontal="center" vertical="center"/>
    </xf>
    <xf numFmtId="183" fontId="56" fillId="0" borderId="28" xfId="0" applyNumberFormat="1" applyFont="1" applyFill="1" applyBorder="1" applyAlignment="1" applyProtection="1">
      <alignment horizontal="center" vertical="center"/>
    </xf>
    <xf numFmtId="0" fontId="56" fillId="2" borderId="18"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23"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56" fillId="2" borderId="20" xfId="0" applyFont="1" applyFill="1" applyBorder="1" applyAlignment="1" applyProtection="1">
      <alignment horizontal="center" vertical="center" wrapText="1"/>
    </xf>
    <xf numFmtId="0" fontId="56" fillId="2" borderId="21" xfId="0" applyFont="1" applyFill="1" applyBorder="1" applyAlignment="1" applyProtection="1">
      <alignment horizontal="center" vertical="center" wrapText="1"/>
    </xf>
    <xf numFmtId="0" fontId="56" fillId="2" borderId="65" xfId="0" applyFont="1" applyFill="1" applyBorder="1" applyAlignment="1" applyProtection="1">
      <alignment horizontal="center" vertical="center" wrapText="1"/>
    </xf>
    <xf numFmtId="183" fontId="56" fillId="2" borderId="26" xfId="1" applyNumberFormat="1" applyFont="1" applyFill="1" applyBorder="1" applyAlignment="1" applyProtection="1">
      <alignment horizontal="center" vertical="center"/>
    </xf>
    <xf numFmtId="183" fontId="56" fillId="2" borderId="25" xfId="1" applyNumberFormat="1" applyFont="1" applyFill="1" applyBorder="1" applyAlignment="1" applyProtection="1">
      <alignment horizontal="center" vertical="center"/>
    </xf>
    <xf numFmtId="183" fontId="56" fillId="2" borderId="28" xfId="1" applyNumberFormat="1" applyFont="1" applyFill="1" applyBorder="1" applyAlignment="1" applyProtection="1">
      <alignment horizontal="center" vertical="center"/>
    </xf>
    <xf numFmtId="0" fontId="56" fillId="2" borderId="141" xfId="0" applyFont="1" applyFill="1" applyBorder="1" applyAlignment="1" applyProtection="1">
      <alignment horizontal="center" vertical="center" wrapText="1"/>
    </xf>
    <xf numFmtId="0" fontId="56" fillId="2" borderId="142" xfId="0" applyFont="1" applyFill="1" applyBorder="1" applyAlignment="1" applyProtection="1">
      <alignment horizontal="center" vertical="center" wrapText="1"/>
    </xf>
    <xf numFmtId="0" fontId="56" fillId="2" borderId="144"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56" fillId="2" borderId="148" xfId="0" applyFont="1" applyFill="1" applyBorder="1" applyAlignment="1" applyProtection="1">
      <alignment horizontal="center" vertical="center" wrapText="1"/>
    </xf>
    <xf numFmtId="0" fontId="56" fillId="2" borderId="149" xfId="0" applyFont="1" applyFill="1" applyBorder="1" applyAlignment="1" applyProtection="1">
      <alignment horizontal="center" vertical="center" wrapText="1"/>
    </xf>
    <xf numFmtId="0" fontId="56" fillId="2" borderId="153" xfId="0" applyFont="1" applyFill="1" applyBorder="1" applyAlignment="1" applyProtection="1">
      <alignment horizontal="center" vertical="center" wrapText="1"/>
    </xf>
    <xf numFmtId="0" fontId="56" fillId="2" borderId="143" xfId="0" applyFont="1" applyFill="1" applyBorder="1" applyAlignment="1" applyProtection="1">
      <alignment horizontal="center" vertical="center"/>
    </xf>
    <xf numFmtId="0" fontId="56" fillId="2" borderId="142" xfId="0" applyFont="1" applyFill="1" applyBorder="1" applyAlignment="1" applyProtection="1">
      <alignment horizontal="center" vertical="center"/>
    </xf>
    <xf numFmtId="0" fontId="56" fillId="2" borderId="144" xfId="0" applyFont="1" applyFill="1" applyBorder="1" applyAlignment="1" applyProtection="1">
      <alignment horizontal="center" vertical="center"/>
    </xf>
    <xf numFmtId="38" fontId="56" fillId="2" borderId="143" xfId="1" applyFont="1" applyFill="1" applyBorder="1" applyAlignment="1" applyProtection="1">
      <alignment horizontal="center" vertical="center"/>
    </xf>
    <xf numFmtId="38" fontId="56" fillId="2" borderId="142" xfId="1" applyFont="1" applyFill="1" applyBorder="1" applyAlignment="1" applyProtection="1">
      <alignment horizontal="center" vertical="center"/>
    </xf>
    <xf numFmtId="38" fontId="56" fillId="2" borderId="145" xfId="1" applyFont="1" applyFill="1" applyBorder="1" applyAlignment="1" applyProtection="1">
      <alignment horizontal="center" vertical="center"/>
    </xf>
    <xf numFmtId="0" fontId="56" fillId="2" borderId="20" xfId="0"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38" fontId="56" fillId="2" borderId="152" xfId="1" applyFont="1" applyFill="1" applyBorder="1" applyAlignment="1" applyProtection="1">
      <alignment horizontal="center" vertical="center"/>
    </xf>
    <xf numFmtId="176" fontId="135" fillId="2" borderId="154" xfId="14" applyNumberFormat="1" applyFont="1" applyFill="1" applyBorder="1" applyAlignment="1" applyProtection="1">
      <alignment horizontal="center" vertical="center"/>
    </xf>
    <xf numFmtId="176" fontId="135" fillId="2" borderId="155" xfId="14" applyNumberFormat="1" applyFont="1" applyFill="1" applyBorder="1" applyAlignment="1" applyProtection="1">
      <alignment horizontal="center" vertical="center"/>
    </xf>
    <xf numFmtId="176" fontId="135" fillId="2" borderId="157" xfId="14" applyNumberFormat="1" applyFont="1" applyFill="1" applyBorder="1" applyAlignment="1" applyProtection="1">
      <alignment horizontal="center" vertical="center"/>
    </xf>
    <xf numFmtId="183" fontId="132" fillId="2" borderId="154" xfId="0" applyNumberFormat="1" applyFont="1" applyFill="1" applyBorder="1" applyAlignment="1" applyProtection="1">
      <alignment horizontal="right" vertical="center"/>
    </xf>
    <xf numFmtId="183" fontId="132" fillId="2" borderId="155" xfId="0" applyNumberFormat="1" applyFont="1" applyFill="1" applyBorder="1" applyAlignment="1" applyProtection="1">
      <alignment horizontal="right" vertical="center"/>
    </xf>
    <xf numFmtId="183" fontId="132" fillId="2" borderId="155" xfId="0" applyNumberFormat="1" applyFont="1" applyFill="1" applyBorder="1" applyAlignment="1" applyProtection="1">
      <alignment horizontal="left" vertical="center"/>
    </xf>
    <xf numFmtId="183" fontId="132" fillId="2" borderId="156" xfId="0" applyNumberFormat="1" applyFont="1" applyFill="1" applyBorder="1" applyAlignment="1" applyProtection="1">
      <alignment horizontal="left" vertical="center"/>
    </xf>
    <xf numFmtId="0" fontId="49" fillId="2" borderId="0" xfId="0" applyFont="1" applyFill="1" applyAlignment="1" applyProtection="1">
      <alignment horizontal="center"/>
    </xf>
    <xf numFmtId="4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center"/>
    </xf>
    <xf numFmtId="10" fontId="56" fillId="2" borderId="0" xfId="14" applyNumberFormat="1" applyFont="1" applyFill="1" applyBorder="1" applyAlignment="1" applyProtection="1">
      <alignment horizontal="center" vertical="center"/>
    </xf>
    <xf numFmtId="38" fontId="56" fillId="2" borderId="0" xfId="1" applyFont="1" applyFill="1" applyBorder="1" applyAlignment="1" applyProtection="1">
      <alignment horizontal="center" vertical="center"/>
    </xf>
    <xf numFmtId="0" fontId="153" fillId="0" borderId="9" xfId="0" applyFont="1" applyBorder="1" applyAlignment="1" applyProtection="1">
      <alignment horizontal="left" vertical="center" wrapText="1"/>
    </xf>
    <xf numFmtId="0" fontId="153" fillId="0" borderId="10" xfId="0" applyFont="1" applyBorder="1" applyAlignment="1" applyProtection="1">
      <alignment horizontal="left" vertical="center" wrapText="1"/>
    </xf>
    <xf numFmtId="0" fontId="153" fillId="0" borderId="11" xfId="0" applyFont="1" applyBorder="1" applyAlignment="1" applyProtection="1">
      <alignment horizontal="left" vertical="center" wrapText="1"/>
    </xf>
    <xf numFmtId="0" fontId="153" fillId="0" borderId="29" xfId="0" applyFont="1" applyBorder="1" applyAlignment="1" applyProtection="1">
      <alignment horizontal="left" vertical="center" wrapText="1"/>
    </xf>
    <xf numFmtId="0" fontId="153" fillId="0" borderId="30" xfId="0" applyFont="1" applyBorder="1" applyAlignment="1" applyProtection="1">
      <alignment horizontal="left" vertical="center" wrapText="1"/>
    </xf>
    <xf numFmtId="0" fontId="153" fillId="0" borderId="31" xfId="0" applyFont="1" applyBorder="1" applyAlignment="1" applyProtection="1">
      <alignment horizontal="left" vertical="center" wrapText="1"/>
    </xf>
    <xf numFmtId="0" fontId="56" fillId="2" borderId="24" xfId="0" applyFont="1" applyFill="1" applyBorder="1" applyAlignment="1" applyProtection="1">
      <alignment horizontal="left" vertical="center"/>
    </xf>
    <xf numFmtId="0" fontId="56" fillId="2" borderId="53" xfId="0" applyFont="1" applyFill="1" applyBorder="1" applyAlignment="1" applyProtection="1">
      <alignment horizontal="left" vertical="center"/>
    </xf>
    <xf numFmtId="0" fontId="56" fillId="2" borderId="54" xfId="0" applyFont="1" applyFill="1" applyBorder="1" applyAlignment="1" applyProtection="1">
      <alignment horizontal="left" vertical="center"/>
    </xf>
    <xf numFmtId="0" fontId="56" fillId="2" borderId="90" xfId="0" applyFont="1" applyFill="1" applyBorder="1" applyAlignment="1" applyProtection="1">
      <alignment horizontal="left" vertical="center"/>
    </xf>
    <xf numFmtId="0" fontId="56" fillId="2" borderId="60" xfId="0" applyFont="1" applyFill="1" applyBorder="1" applyAlignment="1" applyProtection="1">
      <alignment horizontal="left" vertical="center"/>
    </xf>
    <xf numFmtId="0" fontId="56" fillId="2" borderId="59" xfId="0" applyFont="1" applyFill="1" applyBorder="1" applyAlignment="1" applyProtection="1">
      <alignment horizontal="left" vertical="center"/>
    </xf>
    <xf numFmtId="0" fontId="56" fillId="2" borderId="61" xfId="0" applyFont="1" applyFill="1" applyBorder="1" applyAlignment="1" applyProtection="1">
      <alignment horizontal="left" vertical="center"/>
    </xf>
    <xf numFmtId="183" fontId="56" fillId="2" borderId="64" xfId="1" applyNumberFormat="1" applyFont="1" applyFill="1" applyBorder="1" applyAlignment="1" applyProtection="1">
      <alignment horizontal="right" vertical="center"/>
    </xf>
    <xf numFmtId="183" fontId="56" fillId="2" borderId="59" xfId="1" applyNumberFormat="1" applyFont="1" applyFill="1" applyBorder="1" applyAlignment="1" applyProtection="1">
      <alignment horizontal="right" vertical="center"/>
    </xf>
    <xf numFmtId="183" fontId="56" fillId="2" borderId="61" xfId="1" applyNumberFormat="1" applyFont="1" applyFill="1" applyBorder="1" applyAlignment="1" applyProtection="1">
      <alignment horizontal="right" vertical="center"/>
    </xf>
    <xf numFmtId="183" fontId="56" fillId="2" borderId="113" xfId="0" applyNumberFormat="1" applyFont="1" applyFill="1" applyBorder="1" applyAlignment="1" applyProtection="1">
      <alignment horizontal="center" vertical="center"/>
    </xf>
    <xf numFmtId="183" fontId="56" fillId="2" borderId="114" xfId="0" applyNumberFormat="1" applyFont="1" applyFill="1" applyBorder="1" applyAlignment="1" applyProtection="1">
      <alignment horizontal="center" vertical="center"/>
    </xf>
    <xf numFmtId="185" fontId="56" fillId="0" borderId="18" xfId="1" applyNumberFormat="1" applyFont="1" applyBorder="1" applyAlignment="1" applyProtection="1">
      <alignment horizontal="right" vertical="center"/>
    </xf>
    <xf numFmtId="185" fontId="56" fillId="0" borderId="17" xfId="1" applyNumberFormat="1" applyFont="1" applyBorder="1" applyAlignment="1" applyProtection="1">
      <alignment horizontal="right" vertical="center"/>
    </xf>
    <xf numFmtId="185" fontId="56" fillId="0" borderId="19" xfId="1" applyNumberFormat="1" applyFont="1" applyBorder="1" applyAlignment="1" applyProtection="1">
      <alignment horizontal="right" vertical="center"/>
    </xf>
    <xf numFmtId="185" fontId="56" fillId="0" borderId="26" xfId="1" applyNumberFormat="1" applyFont="1" applyBorder="1" applyAlignment="1" applyProtection="1">
      <alignment horizontal="right" vertical="center"/>
    </xf>
    <xf numFmtId="185" fontId="56" fillId="0" borderId="25" xfId="1" applyNumberFormat="1" applyFont="1" applyBorder="1" applyAlignment="1" applyProtection="1">
      <alignment horizontal="right" vertical="center"/>
    </xf>
    <xf numFmtId="185" fontId="56" fillId="0" borderId="28" xfId="1" applyNumberFormat="1" applyFont="1" applyBorder="1" applyAlignment="1" applyProtection="1">
      <alignment horizontal="right" vertical="center"/>
    </xf>
    <xf numFmtId="184" fontId="56" fillId="4" borderId="26" xfId="0" applyNumberFormat="1" applyFont="1" applyFill="1" applyBorder="1" applyAlignment="1" applyProtection="1">
      <alignment horizontal="center" vertical="center"/>
      <protection locked="0"/>
    </xf>
    <xf numFmtId="184" fontId="56" fillId="4" borderId="28" xfId="0" applyNumberFormat="1" applyFont="1" applyFill="1" applyBorder="1" applyAlignment="1" applyProtection="1">
      <alignment horizontal="center" vertical="center"/>
      <protection locked="0"/>
    </xf>
    <xf numFmtId="183" fontId="56" fillId="2" borderId="26" xfId="0" applyNumberFormat="1" applyFont="1" applyFill="1" applyBorder="1" applyAlignment="1" applyProtection="1">
      <alignment horizontal="right" vertical="center"/>
    </xf>
    <xf numFmtId="183" fontId="56" fillId="2" borderId="25" xfId="0" applyNumberFormat="1" applyFont="1" applyFill="1" applyBorder="1" applyAlignment="1" applyProtection="1">
      <alignment horizontal="right" vertical="center"/>
    </xf>
    <xf numFmtId="0" fontId="90" fillId="2" borderId="25" xfId="0" applyFont="1" applyFill="1" applyBorder="1" applyAlignment="1" applyProtection="1">
      <alignment horizontal="center" vertical="center"/>
    </xf>
    <xf numFmtId="0" fontId="90" fillId="2" borderId="27" xfId="0" applyFont="1" applyFill="1" applyBorder="1" applyAlignment="1" applyProtection="1">
      <alignment horizontal="center" vertical="center"/>
    </xf>
    <xf numFmtId="183" fontId="56" fillId="2" borderId="26" xfId="1" applyNumberFormat="1" applyFont="1" applyFill="1" applyBorder="1" applyAlignment="1" applyProtection="1">
      <alignment horizontal="right" vertical="center"/>
    </xf>
    <xf numFmtId="183" fontId="56" fillId="2" borderId="25" xfId="1" applyNumberFormat="1" applyFont="1" applyFill="1" applyBorder="1" applyAlignment="1" applyProtection="1">
      <alignment horizontal="right" vertical="center"/>
    </xf>
    <xf numFmtId="183" fontId="56" fillId="2" borderId="28" xfId="1" applyNumberFormat="1" applyFont="1" applyFill="1" applyBorder="1" applyAlignment="1" applyProtection="1">
      <alignment horizontal="right" vertical="center"/>
    </xf>
    <xf numFmtId="183" fontId="56" fillId="2" borderId="80" xfId="0" applyNumberFormat="1" applyFont="1" applyFill="1" applyBorder="1" applyAlignment="1" applyProtection="1">
      <alignment horizontal="center" vertical="center"/>
    </xf>
    <xf numFmtId="183" fontId="56" fillId="2" borderId="79" xfId="0" applyNumberFormat="1" applyFont="1" applyFill="1" applyBorder="1" applyAlignment="1" applyProtection="1">
      <alignment horizontal="center" vertical="center"/>
    </xf>
    <xf numFmtId="183" fontId="56" fillId="4" borderId="26" xfId="1" applyNumberFormat="1" applyFont="1" applyFill="1" applyBorder="1" applyAlignment="1" applyProtection="1">
      <alignment horizontal="right" vertical="center"/>
      <protection locked="0"/>
    </xf>
    <xf numFmtId="183" fontId="56" fillId="4" borderId="25" xfId="1" applyNumberFormat="1" applyFont="1" applyFill="1" applyBorder="1" applyAlignment="1" applyProtection="1">
      <alignment horizontal="right" vertical="center"/>
      <protection locked="0"/>
    </xf>
    <xf numFmtId="183" fontId="56" fillId="4" borderId="28" xfId="1" applyNumberFormat="1" applyFont="1" applyFill="1" applyBorder="1" applyAlignment="1" applyProtection="1">
      <alignment horizontal="right" vertical="center"/>
      <protection locked="0"/>
    </xf>
    <xf numFmtId="0" fontId="56" fillId="2" borderId="0" xfId="0" applyFont="1" applyFill="1" applyBorder="1" applyAlignment="1" applyProtection="1">
      <alignment horizontal="right"/>
    </xf>
    <xf numFmtId="0" fontId="6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73"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90" fillId="2" borderId="35"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wrapText="1"/>
    </xf>
    <xf numFmtId="0" fontId="90" fillId="2" borderId="173" xfId="0" applyFont="1" applyFill="1" applyBorder="1" applyAlignment="1" applyProtection="1">
      <alignment horizontal="center" vertical="center" wrapText="1"/>
    </xf>
    <xf numFmtId="0" fontId="90" fillId="2" borderId="14"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0" fontId="90" fillId="2" borderId="20" xfId="0" applyFont="1" applyFill="1" applyBorder="1" applyAlignment="1" applyProtection="1">
      <alignment horizontal="center" vertical="center" wrapText="1"/>
    </xf>
    <xf numFmtId="0" fontId="90" fillId="2" borderId="21" xfId="0" applyFont="1" applyFill="1" applyBorder="1" applyAlignment="1" applyProtection="1">
      <alignment horizontal="center" vertical="center" wrapText="1"/>
    </xf>
    <xf numFmtId="0" fontId="90" fillId="2" borderId="65" xfId="0"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wrapText="1"/>
    </xf>
    <xf numFmtId="0" fontId="90" fillId="2" borderId="22" xfId="0" applyFont="1" applyFill="1" applyBorder="1" applyAlignment="1" applyProtection="1">
      <alignment horizontal="center" vertical="center" wrapText="1"/>
    </xf>
    <xf numFmtId="0" fontId="56" fillId="2" borderId="0" xfId="0" applyFont="1" applyFill="1" applyAlignment="1" applyProtection="1">
      <alignment horizontal="left" vertical="center"/>
    </xf>
    <xf numFmtId="0" fontId="132" fillId="2" borderId="0" xfId="0" applyFont="1" applyFill="1" applyAlignment="1" applyProtection="1">
      <alignment horizontal="left" vertical="center"/>
    </xf>
    <xf numFmtId="183" fontId="56" fillId="2" borderId="89" xfId="1" applyNumberFormat="1" applyFont="1" applyFill="1" applyBorder="1" applyAlignment="1" applyProtection="1">
      <alignment horizontal="right" vertical="center"/>
    </xf>
    <xf numFmtId="183" fontId="56" fillId="2" borderId="54" xfId="1" applyNumberFormat="1" applyFont="1" applyFill="1" applyBorder="1" applyAlignment="1" applyProtection="1">
      <alignment horizontal="right" vertical="center"/>
    </xf>
    <xf numFmtId="183" fontId="56" fillId="2" borderId="90" xfId="1" applyNumberFormat="1" applyFont="1" applyFill="1" applyBorder="1" applyAlignment="1" applyProtection="1">
      <alignment horizontal="right" vertical="center"/>
    </xf>
    <xf numFmtId="183" fontId="56" fillId="2" borderId="89" xfId="1" applyNumberFormat="1" applyFont="1" applyFill="1" applyBorder="1" applyAlignment="1" applyProtection="1">
      <alignment horizontal="center" vertical="center"/>
    </xf>
    <xf numFmtId="183" fontId="56" fillId="2" borderId="90" xfId="1" applyNumberFormat="1" applyFont="1" applyFill="1" applyBorder="1" applyAlignment="1" applyProtection="1">
      <alignment horizontal="center" vertical="center"/>
    </xf>
    <xf numFmtId="183" fontId="56" fillId="2" borderId="89" xfId="0" applyNumberFormat="1" applyFont="1" applyFill="1" applyBorder="1" applyAlignment="1" applyProtection="1">
      <alignment horizontal="right" vertical="center"/>
    </xf>
    <xf numFmtId="183" fontId="56" fillId="2" borderId="54" xfId="0" applyNumberFormat="1" applyFont="1" applyFill="1" applyBorder="1" applyAlignment="1" applyProtection="1">
      <alignment horizontal="right" vertical="center"/>
    </xf>
    <xf numFmtId="0" fontId="90" fillId="2" borderId="54" xfId="0" applyFont="1" applyFill="1" applyBorder="1" applyAlignment="1" applyProtection="1">
      <alignment horizontal="center" vertical="center"/>
    </xf>
    <xf numFmtId="0" fontId="90" fillId="2" borderId="63" xfId="0" applyFont="1" applyFill="1" applyBorder="1" applyAlignment="1" applyProtection="1">
      <alignment horizontal="center" vertical="center"/>
    </xf>
    <xf numFmtId="183" fontId="56" fillId="2" borderId="64" xfId="0" applyNumberFormat="1" applyFont="1" applyFill="1" applyBorder="1" applyAlignment="1" applyProtection="1">
      <alignment horizontal="right" vertical="center"/>
    </xf>
    <xf numFmtId="183" fontId="56" fillId="2" borderId="59" xfId="0" applyNumberFormat="1" applyFont="1" applyFill="1" applyBorder="1" applyAlignment="1" applyProtection="1">
      <alignment horizontal="right" vertical="center"/>
    </xf>
    <xf numFmtId="0" fontId="225" fillId="4" borderId="26" xfId="0" applyFont="1" applyFill="1" applyBorder="1" applyAlignment="1" applyProtection="1">
      <alignment vertical="center"/>
      <protection locked="0"/>
    </xf>
    <xf numFmtId="0" fontId="225" fillId="4" borderId="25" xfId="0" applyFont="1" applyFill="1" applyBorder="1" applyAlignment="1" applyProtection="1">
      <alignment vertical="center"/>
      <protection locked="0"/>
    </xf>
    <xf numFmtId="0" fontId="225" fillId="4" borderId="128" xfId="0" applyFont="1" applyFill="1" applyBorder="1" applyAlignment="1" applyProtection="1">
      <alignment vertical="center"/>
      <protection locked="0"/>
    </xf>
    <xf numFmtId="0" fontId="146" fillId="0" borderId="18" xfId="0" applyFont="1" applyBorder="1" applyAlignment="1" applyProtection="1">
      <alignment horizontal="center"/>
    </xf>
    <xf numFmtId="0" fontId="146" fillId="0" borderId="17" xfId="0" applyFont="1" applyBorder="1" applyAlignment="1" applyProtection="1">
      <alignment horizontal="center"/>
    </xf>
    <xf numFmtId="0" fontId="146" fillId="0" borderId="23" xfId="0" applyFont="1" applyBorder="1" applyAlignment="1" applyProtection="1">
      <alignment horizontal="center"/>
    </xf>
    <xf numFmtId="0" fontId="146" fillId="0" borderId="26" xfId="0" applyFont="1" applyBorder="1" applyAlignment="1" applyProtection="1">
      <alignment horizontal="center"/>
    </xf>
    <xf numFmtId="0" fontId="146" fillId="0" borderId="25" xfId="0" applyFont="1" applyBorder="1" applyAlignment="1" applyProtection="1">
      <alignment horizontal="center"/>
    </xf>
    <xf numFmtId="0" fontId="146" fillId="0" borderId="27" xfId="0" applyFont="1" applyBorder="1" applyAlignment="1" applyProtection="1">
      <alignment horizontal="center"/>
    </xf>
    <xf numFmtId="0" fontId="146" fillId="0" borderId="7" xfId="0" applyFont="1" applyBorder="1" applyAlignment="1" applyProtection="1">
      <alignment horizontal="center"/>
    </xf>
    <xf numFmtId="0" fontId="146" fillId="0" borderId="5" xfId="0" applyFont="1" applyBorder="1" applyAlignment="1" applyProtection="1">
      <alignment horizontal="center"/>
    </xf>
    <xf numFmtId="0" fontId="146" fillId="0" borderId="8" xfId="0" applyFont="1" applyBorder="1" applyAlignment="1" applyProtection="1">
      <alignment horizontal="center"/>
    </xf>
    <xf numFmtId="0" fontId="240" fillId="0" borderId="345" xfId="0" applyFont="1" applyBorder="1" applyAlignment="1" applyProtection="1">
      <alignment horizontal="left" vertical="top" wrapText="1"/>
    </xf>
    <xf numFmtId="0" fontId="240" fillId="0" borderId="346" xfId="0" applyFont="1" applyBorder="1" applyAlignment="1" applyProtection="1">
      <alignment horizontal="left" vertical="top" wrapText="1"/>
    </xf>
    <xf numFmtId="0" fontId="240" fillId="0" borderId="347" xfId="0" applyFont="1" applyBorder="1" applyAlignment="1" applyProtection="1">
      <alignment horizontal="left" vertical="top" wrapText="1"/>
    </xf>
    <xf numFmtId="0" fontId="240" fillId="0" borderId="337" xfId="0" applyFont="1" applyBorder="1" applyAlignment="1" applyProtection="1">
      <alignment horizontal="left" vertical="top" wrapText="1"/>
    </xf>
    <xf numFmtId="0" fontId="240" fillId="0" borderId="338" xfId="0" applyFont="1" applyBorder="1" applyAlignment="1" applyProtection="1">
      <alignment horizontal="left" vertical="top" wrapText="1"/>
    </xf>
    <xf numFmtId="0" fontId="240" fillId="0" borderId="339" xfId="0" applyFont="1" applyBorder="1" applyAlignment="1" applyProtection="1">
      <alignment horizontal="left" vertical="top" wrapText="1"/>
    </xf>
    <xf numFmtId="0" fontId="240" fillId="0" borderId="348" xfId="0" applyFont="1" applyBorder="1" applyAlignment="1" applyProtection="1">
      <alignment horizontal="left" vertical="top" wrapText="1"/>
    </xf>
    <xf numFmtId="0" fontId="240" fillId="0" borderId="349" xfId="0" applyFont="1" applyBorder="1" applyAlignment="1" applyProtection="1">
      <alignment horizontal="left" vertical="top" wrapText="1"/>
    </xf>
    <xf numFmtId="0" fontId="240" fillId="0" borderId="350" xfId="0" applyFont="1" applyBorder="1" applyAlignment="1" applyProtection="1">
      <alignment horizontal="left" vertical="top" wrapText="1"/>
    </xf>
    <xf numFmtId="0" fontId="90" fillId="2" borderId="59" xfId="0" applyFont="1" applyFill="1" applyBorder="1" applyAlignment="1" applyProtection="1">
      <alignment horizontal="center" vertical="center"/>
    </xf>
    <xf numFmtId="0" fontId="90" fillId="2" borderId="164" xfId="0" applyFont="1" applyFill="1" applyBorder="1" applyAlignment="1" applyProtection="1">
      <alignment horizontal="center" vertical="center"/>
    </xf>
    <xf numFmtId="0" fontId="146" fillId="0" borderId="340" xfId="0" applyFont="1" applyBorder="1" applyAlignment="1" applyProtection="1">
      <alignment horizontal="center" vertical="center" textRotation="255"/>
    </xf>
    <xf numFmtId="0" fontId="146" fillId="0" borderId="341" xfId="0" applyFont="1" applyBorder="1" applyAlignment="1" applyProtection="1">
      <alignment horizontal="center" vertical="center" textRotation="255"/>
    </xf>
    <xf numFmtId="176" fontId="56" fillId="4" borderId="26" xfId="14" applyNumberFormat="1" applyFont="1" applyFill="1" applyBorder="1" applyAlignment="1" applyProtection="1">
      <alignment horizontal="right"/>
      <protection locked="0"/>
    </xf>
    <xf numFmtId="176" fontId="56" fillId="4" borderId="25" xfId="14" applyNumberFormat="1" applyFont="1" applyFill="1" applyBorder="1" applyAlignment="1" applyProtection="1">
      <alignment horizontal="right"/>
      <protection locked="0"/>
    </xf>
    <xf numFmtId="176" fontId="56" fillId="4" borderId="27" xfId="14" applyNumberFormat="1" applyFont="1" applyFill="1" applyBorder="1" applyAlignment="1" applyProtection="1">
      <alignment horizontal="right"/>
      <protection locked="0"/>
    </xf>
    <xf numFmtId="176" fontId="56" fillId="4" borderId="28" xfId="14" applyNumberFormat="1" applyFont="1" applyFill="1" applyBorder="1" applyAlignment="1" applyProtection="1">
      <alignment horizontal="right"/>
      <protection locked="0"/>
    </xf>
    <xf numFmtId="0" fontId="225" fillId="4" borderId="196" xfId="0" applyFont="1" applyFill="1" applyBorder="1" applyAlignment="1" applyProtection="1">
      <alignment vertical="center"/>
      <protection locked="0"/>
    </xf>
    <xf numFmtId="0" fontId="225" fillId="4" borderId="197" xfId="0" applyFont="1" applyFill="1" applyBorder="1" applyAlignment="1" applyProtection="1">
      <alignment vertical="center"/>
      <protection locked="0"/>
    </xf>
    <xf numFmtId="0" fontId="225" fillId="4" borderId="198" xfId="0" applyFont="1" applyFill="1" applyBorder="1" applyAlignment="1" applyProtection="1">
      <alignment vertical="center"/>
      <protection locked="0"/>
    </xf>
    <xf numFmtId="176" fontId="56" fillId="0" borderId="14" xfId="14" applyNumberFormat="1" applyFont="1" applyBorder="1" applyAlignment="1" applyProtection="1">
      <alignment horizontal="right" vertical="center"/>
    </xf>
    <xf numFmtId="176" fontId="56" fillId="0" borderId="0" xfId="14" applyNumberFormat="1" applyFont="1" applyBorder="1" applyAlignment="1" applyProtection="1">
      <alignment horizontal="right" vertical="center"/>
    </xf>
    <xf numFmtId="176" fontId="56" fillId="0" borderId="13" xfId="14" applyNumberFormat="1" applyFont="1" applyBorder="1" applyAlignment="1" applyProtection="1">
      <alignment horizontal="right" vertical="center"/>
    </xf>
    <xf numFmtId="176" fontId="56" fillId="0" borderId="26" xfId="14" applyNumberFormat="1" applyFont="1" applyBorder="1" applyAlignment="1" applyProtection="1">
      <alignment horizontal="right" vertical="center"/>
    </xf>
    <xf numFmtId="176" fontId="56" fillId="0" borderId="25" xfId="14" applyNumberFormat="1" applyFont="1" applyBorder="1" applyAlignment="1" applyProtection="1">
      <alignment horizontal="right" vertical="center"/>
    </xf>
    <xf numFmtId="176" fontId="56" fillId="0" borderId="28" xfId="14" applyNumberFormat="1" applyFont="1" applyBorder="1" applyAlignment="1" applyProtection="1">
      <alignment horizontal="right" vertical="center"/>
    </xf>
    <xf numFmtId="176" fontId="56" fillId="4" borderId="196" xfId="14" applyNumberFormat="1" applyFont="1" applyFill="1" applyBorder="1" applyAlignment="1" applyProtection="1">
      <alignment horizontal="right"/>
      <protection locked="0"/>
    </xf>
    <xf numFmtId="176" fontId="56" fillId="4" borderId="197" xfId="14" applyNumberFormat="1" applyFont="1" applyFill="1" applyBorder="1" applyAlignment="1" applyProtection="1">
      <alignment horizontal="right"/>
      <protection locked="0"/>
    </xf>
    <xf numFmtId="176" fontId="56" fillId="4" borderId="335" xfId="14" applyNumberFormat="1" applyFont="1" applyFill="1" applyBorder="1" applyAlignment="1" applyProtection="1">
      <alignment horizontal="right"/>
      <protection locked="0"/>
    </xf>
    <xf numFmtId="176" fontId="56" fillId="4" borderId="336" xfId="14" applyNumberFormat="1" applyFont="1" applyFill="1" applyBorder="1" applyAlignment="1" applyProtection="1">
      <alignment horizontal="right"/>
      <protection locked="0"/>
    </xf>
    <xf numFmtId="176" fontId="56" fillId="0" borderId="15" xfId="14" applyNumberFormat="1" applyFont="1" applyBorder="1" applyAlignment="1" applyProtection="1">
      <alignment horizontal="right" vertical="center"/>
    </xf>
    <xf numFmtId="184" fontId="56" fillId="2" borderId="26" xfId="0" applyNumberFormat="1" applyFont="1" applyFill="1" applyBorder="1" applyAlignment="1" applyProtection="1">
      <alignment horizontal="center" vertical="center"/>
    </xf>
    <xf numFmtId="184" fontId="56" fillId="2" borderId="28" xfId="0" applyNumberFormat="1" applyFont="1" applyFill="1" applyBorder="1" applyAlignment="1" applyProtection="1">
      <alignment horizontal="center" vertical="center"/>
    </xf>
    <xf numFmtId="189" fontId="69" fillId="2" borderId="26" xfId="0" applyNumberFormat="1" applyFont="1" applyFill="1" applyBorder="1" applyAlignment="1" applyProtection="1">
      <alignment horizontal="center" vertical="center"/>
    </xf>
    <xf numFmtId="189" fontId="69" fillId="2" borderId="28" xfId="0" applyNumberFormat="1" applyFont="1" applyFill="1" applyBorder="1" applyAlignment="1" applyProtection="1">
      <alignment horizontal="center" vertical="center"/>
    </xf>
    <xf numFmtId="183" fontId="56" fillId="2" borderId="27" xfId="1" applyNumberFormat="1" applyFont="1" applyFill="1" applyBorder="1" applyAlignment="1" applyProtection="1">
      <alignment horizontal="right" vertical="center"/>
    </xf>
    <xf numFmtId="184" fontId="56" fillId="2" borderId="89" xfId="1" applyNumberFormat="1" applyFont="1" applyFill="1" applyBorder="1" applyAlignment="1" applyProtection="1">
      <alignment horizontal="center" vertical="center"/>
    </xf>
    <xf numFmtId="184" fontId="56" fillId="2" borderId="90" xfId="1" applyNumberFormat="1" applyFont="1" applyFill="1" applyBorder="1" applyAlignment="1" applyProtection="1">
      <alignment horizontal="center" vertical="center"/>
    </xf>
    <xf numFmtId="184" fontId="56" fillId="2" borderId="80" xfId="0" applyNumberFormat="1" applyFont="1" applyFill="1" applyBorder="1" applyAlignment="1" applyProtection="1">
      <alignment horizontal="center" vertical="center"/>
    </xf>
    <xf numFmtId="184" fontId="56" fillId="2" borderId="79" xfId="0" applyNumberFormat="1"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83" fontId="56" fillId="2" borderId="18" xfId="0" applyNumberFormat="1" applyFont="1" applyFill="1" applyBorder="1" applyAlignment="1" applyProtection="1">
      <alignment horizontal="center" vertical="center"/>
    </xf>
    <xf numFmtId="183" fontId="56" fillId="2" borderId="17" xfId="0" applyNumberFormat="1" applyFont="1" applyFill="1" applyBorder="1" applyAlignment="1" applyProtection="1">
      <alignment horizontal="center" vertical="center"/>
    </xf>
    <xf numFmtId="183" fontId="56" fillId="2" borderId="23" xfId="0" applyNumberFormat="1" applyFont="1" applyFill="1" applyBorder="1" applyAlignment="1" applyProtection="1">
      <alignment horizontal="center" vertical="center"/>
    </xf>
    <xf numFmtId="183" fontId="56" fillId="2" borderId="14" xfId="0" applyNumberFormat="1" applyFont="1" applyFill="1" applyBorder="1" applyAlignment="1" applyProtection="1">
      <alignment horizontal="center" vertical="center"/>
    </xf>
    <xf numFmtId="183" fontId="56" fillId="2" borderId="0" xfId="0" applyNumberFormat="1" applyFont="1" applyFill="1" applyBorder="1" applyAlignment="1" applyProtection="1">
      <alignment horizontal="center" vertical="center"/>
    </xf>
    <xf numFmtId="183" fontId="56" fillId="2" borderId="13" xfId="0" applyNumberFormat="1" applyFont="1" applyFill="1" applyBorder="1" applyAlignment="1" applyProtection="1">
      <alignment horizontal="center" vertical="center"/>
    </xf>
    <xf numFmtId="183" fontId="56" fillId="2" borderId="20" xfId="0" applyNumberFormat="1" applyFont="1" applyFill="1" applyBorder="1" applyAlignment="1" applyProtection="1">
      <alignment horizontal="center" vertical="center"/>
    </xf>
    <xf numFmtId="183" fontId="56" fillId="2" borderId="21" xfId="0" applyNumberFormat="1"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90" fillId="2" borderId="0" xfId="0" applyFont="1" applyFill="1" applyBorder="1" applyAlignment="1" applyProtection="1">
      <alignment horizontal="center"/>
    </xf>
    <xf numFmtId="0" fontId="90" fillId="2" borderId="0" xfId="0" applyFont="1" applyFill="1" applyBorder="1" applyAlignment="1" applyProtection="1">
      <alignment horizontal="center" shrinkToFit="1"/>
    </xf>
    <xf numFmtId="38" fontId="69" fillId="2" borderId="35" xfId="1" applyFont="1" applyFill="1" applyBorder="1" applyAlignment="1" applyProtection="1">
      <alignment horizontal="center" vertical="center"/>
    </xf>
    <xf numFmtId="38" fontId="69" fillId="2" borderId="10" xfId="1" applyFont="1" applyFill="1" applyBorder="1" applyAlignment="1" applyProtection="1">
      <alignment horizontal="center" vertical="center"/>
    </xf>
    <xf numFmtId="38" fontId="69" fillId="2" borderId="173" xfId="1" applyFont="1" applyFill="1" applyBorder="1" applyAlignment="1" applyProtection="1">
      <alignment horizontal="center" vertical="center"/>
    </xf>
    <xf numFmtId="38" fontId="69" fillId="2" borderId="20" xfId="1" applyFont="1" applyFill="1" applyBorder="1" applyAlignment="1" applyProtection="1">
      <alignment horizontal="center" vertical="center"/>
    </xf>
    <xf numFmtId="38" fontId="69" fillId="2" borderId="21" xfId="1" applyFont="1" applyFill="1" applyBorder="1" applyAlignment="1" applyProtection="1">
      <alignment horizontal="center" vertical="center"/>
    </xf>
    <xf numFmtId="38" fontId="69" fillId="2" borderId="65" xfId="1" applyFont="1" applyFill="1" applyBorder="1" applyAlignment="1" applyProtection="1">
      <alignment horizontal="center" vertical="center"/>
    </xf>
    <xf numFmtId="38" fontId="69" fillId="2" borderId="35" xfId="1" applyFont="1" applyFill="1" applyBorder="1" applyAlignment="1" applyProtection="1">
      <alignment horizontal="center" vertical="center" wrapText="1"/>
    </xf>
    <xf numFmtId="38" fontId="69" fillId="2" borderId="11" xfId="1" applyFont="1" applyFill="1" applyBorder="1" applyAlignment="1" applyProtection="1">
      <alignment horizontal="center" vertical="center"/>
    </xf>
    <xf numFmtId="38" fontId="69" fillId="2" borderId="22" xfId="1" applyFont="1" applyFill="1" applyBorder="1" applyAlignment="1" applyProtection="1">
      <alignment horizontal="center" vertical="center"/>
    </xf>
    <xf numFmtId="38" fontId="69" fillId="2" borderId="10" xfId="1" applyFont="1" applyFill="1" applyBorder="1" applyAlignment="1" applyProtection="1">
      <alignment horizontal="center" vertical="center" wrapText="1"/>
    </xf>
    <xf numFmtId="38" fontId="69" fillId="2" borderId="20" xfId="1" applyFont="1" applyFill="1" applyBorder="1" applyAlignment="1" applyProtection="1">
      <alignment horizontal="center" vertical="center" wrapText="1"/>
    </xf>
    <xf numFmtId="38" fontId="69" fillId="2" borderId="21" xfId="1" applyFont="1" applyFill="1" applyBorder="1" applyAlignment="1" applyProtection="1">
      <alignment horizontal="center" vertical="center" wrapText="1"/>
    </xf>
    <xf numFmtId="0" fontId="90" fillId="2" borderId="0" xfId="0" applyFont="1" applyFill="1" applyBorder="1" applyAlignment="1" applyProtection="1">
      <alignment horizontal="center" wrapText="1"/>
    </xf>
    <xf numFmtId="0" fontId="90" fillId="2" borderId="0" xfId="0" applyFont="1" applyFill="1" applyBorder="1" applyAlignment="1" applyProtection="1">
      <alignment horizontal="center" vertical="center" shrinkToFit="1"/>
    </xf>
    <xf numFmtId="0" fontId="90" fillId="2" borderId="24" xfId="0" applyFont="1" applyFill="1" applyBorder="1" applyAlignment="1" applyProtection="1">
      <alignment horizontal="center" vertical="center"/>
    </xf>
    <xf numFmtId="0" fontId="90" fillId="2" borderId="28" xfId="0" applyFont="1" applyFill="1" applyBorder="1" applyAlignment="1" applyProtection="1">
      <alignment horizontal="center" vertical="center"/>
    </xf>
    <xf numFmtId="183" fontId="56" fillId="4" borderId="26" xfId="1" applyNumberFormat="1" applyFont="1" applyFill="1" applyBorder="1" applyAlignment="1" applyProtection="1">
      <alignment horizontal="center" vertical="center"/>
      <protection locked="0"/>
    </xf>
    <xf numFmtId="183" fontId="56" fillId="4" borderId="25" xfId="1" applyNumberFormat="1" applyFont="1" applyFill="1" applyBorder="1" applyAlignment="1" applyProtection="1">
      <alignment horizontal="center" vertical="center"/>
      <protection locked="0"/>
    </xf>
    <xf numFmtId="183" fontId="56" fillId="4" borderId="28" xfId="1" applyNumberFormat="1" applyFont="1" applyFill="1" applyBorder="1" applyAlignment="1" applyProtection="1">
      <alignment horizontal="center" vertical="center"/>
      <protection locked="0"/>
    </xf>
    <xf numFmtId="183" fontId="56" fillId="2" borderId="27" xfId="1" applyNumberFormat="1" applyFont="1" applyFill="1" applyBorder="1" applyAlignment="1" applyProtection="1">
      <alignment horizontal="center" vertical="center"/>
    </xf>
    <xf numFmtId="0" fontId="90" fillId="2" borderId="174" xfId="0" applyFont="1" applyFill="1" applyBorder="1" applyAlignment="1" applyProtection="1">
      <alignment horizontal="center" vertical="center"/>
    </xf>
    <xf numFmtId="0" fontId="90" fillId="2" borderId="140" xfId="0" applyFont="1" applyFill="1" applyBorder="1" applyAlignment="1" applyProtection="1">
      <alignment horizontal="center" vertical="center"/>
    </xf>
    <xf numFmtId="0" fontId="90" fillId="2" borderId="175" xfId="0" applyFont="1" applyFill="1" applyBorder="1" applyAlignment="1" applyProtection="1">
      <alignment horizontal="center" vertical="center"/>
    </xf>
    <xf numFmtId="183" fontId="56" fillId="4" borderId="140" xfId="1" applyNumberFormat="1" applyFont="1" applyFill="1" applyBorder="1" applyAlignment="1" applyProtection="1">
      <alignment horizontal="center" vertical="center"/>
      <protection locked="0"/>
    </xf>
    <xf numFmtId="183" fontId="56" fillId="2" borderId="140" xfId="1" applyNumberFormat="1" applyFont="1" applyFill="1" applyBorder="1" applyAlignment="1" applyProtection="1">
      <alignment horizontal="center" vertical="center"/>
    </xf>
    <xf numFmtId="183" fontId="56" fillId="4" borderId="18" xfId="1" applyNumberFormat="1" applyFont="1" applyFill="1" applyBorder="1" applyAlignment="1" applyProtection="1">
      <alignment horizontal="center" vertical="center"/>
      <protection locked="0"/>
    </xf>
    <xf numFmtId="183" fontId="56" fillId="4" borderId="17" xfId="1" applyNumberFormat="1" applyFont="1" applyFill="1" applyBorder="1" applyAlignment="1" applyProtection="1">
      <alignment horizontal="center" vertical="center"/>
      <protection locked="0"/>
    </xf>
    <xf numFmtId="183" fontId="56" fillId="4" borderId="23" xfId="1" applyNumberFormat="1" applyFont="1" applyFill="1" applyBorder="1" applyAlignment="1" applyProtection="1">
      <alignment horizontal="center" vertical="center"/>
      <protection locked="0"/>
    </xf>
    <xf numFmtId="183" fontId="56" fillId="4" borderId="14" xfId="1" applyNumberFormat="1" applyFont="1" applyFill="1" applyBorder="1" applyAlignment="1" applyProtection="1">
      <alignment horizontal="center" vertical="center"/>
      <protection locked="0"/>
    </xf>
    <xf numFmtId="183" fontId="56" fillId="4" borderId="0" xfId="1" applyNumberFormat="1" applyFont="1" applyFill="1" applyBorder="1" applyAlignment="1" applyProtection="1">
      <alignment horizontal="center" vertical="center"/>
      <protection locked="0"/>
    </xf>
    <xf numFmtId="183" fontId="56" fillId="4" borderId="13" xfId="1" applyNumberFormat="1" applyFont="1" applyFill="1" applyBorder="1" applyAlignment="1" applyProtection="1">
      <alignment horizontal="center" vertical="center"/>
      <protection locked="0"/>
    </xf>
    <xf numFmtId="183" fontId="56" fillId="4" borderId="20" xfId="1" applyNumberFormat="1" applyFont="1" applyFill="1" applyBorder="1" applyAlignment="1" applyProtection="1">
      <alignment horizontal="center" vertical="center"/>
      <protection locked="0"/>
    </xf>
    <xf numFmtId="183" fontId="56" fillId="4" borderId="21" xfId="1" applyNumberFormat="1" applyFont="1" applyFill="1" applyBorder="1" applyAlignment="1" applyProtection="1">
      <alignment horizontal="center" vertical="center"/>
      <protection locked="0"/>
    </xf>
    <xf numFmtId="183" fontId="56" fillId="4" borderId="65" xfId="1" applyNumberFormat="1"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xf>
    <xf numFmtId="184" fontId="56" fillId="4" borderId="18" xfId="0" applyNumberFormat="1" applyFont="1" applyFill="1" applyBorder="1" applyAlignment="1" applyProtection="1">
      <alignment horizontal="center" vertical="center"/>
      <protection locked="0"/>
    </xf>
    <xf numFmtId="184" fontId="56" fillId="4" borderId="17" xfId="0" applyNumberFormat="1" applyFont="1" applyFill="1" applyBorder="1" applyAlignment="1" applyProtection="1">
      <alignment horizontal="center" vertical="center"/>
      <protection locked="0"/>
    </xf>
    <xf numFmtId="184" fontId="56" fillId="4" borderId="23" xfId="0" applyNumberFormat="1" applyFont="1" applyFill="1" applyBorder="1" applyAlignment="1" applyProtection="1">
      <alignment horizontal="center" vertical="center"/>
      <protection locked="0"/>
    </xf>
    <xf numFmtId="184" fontId="56" fillId="4" borderId="14" xfId="0" applyNumberFormat="1" applyFont="1" applyFill="1" applyBorder="1" applyAlignment="1" applyProtection="1">
      <alignment horizontal="center" vertical="center"/>
      <protection locked="0"/>
    </xf>
    <xf numFmtId="184" fontId="56" fillId="4" borderId="0" xfId="0" applyNumberFormat="1" applyFont="1" applyFill="1" applyBorder="1" applyAlignment="1" applyProtection="1">
      <alignment horizontal="center" vertical="center"/>
      <protection locked="0"/>
    </xf>
    <xf numFmtId="184" fontId="56" fillId="4" borderId="13" xfId="0" applyNumberFormat="1" applyFont="1" applyFill="1" applyBorder="1" applyAlignment="1" applyProtection="1">
      <alignment horizontal="center" vertical="center"/>
      <protection locked="0"/>
    </xf>
    <xf numFmtId="184" fontId="56" fillId="4" borderId="20" xfId="0" applyNumberFormat="1" applyFont="1" applyFill="1" applyBorder="1" applyAlignment="1" applyProtection="1">
      <alignment horizontal="center" vertical="center"/>
      <protection locked="0"/>
    </xf>
    <xf numFmtId="184" fontId="56" fillId="4" borderId="21" xfId="0" applyNumberFormat="1" applyFont="1" applyFill="1" applyBorder="1" applyAlignment="1" applyProtection="1">
      <alignment horizontal="center" vertical="center"/>
      <protection locked="0"/>
    </xf>
    <xf numFmtId="184" fontId="56" fillId="4" borderId="65" xfId="0" applyNumberFormat="1" applyFont="1" applyFill="1" applyBorder="1" applyAlignment="1" applyProtection="1">
      <alignment horizontal="center" vertical="center"/>
      <protection locked="0"/>
    </xf>
    <xf numFmtId="177" fontId="69" fillId="2" borderId="0" xfId="0" applyNumberFormat="1" applyFont="1" applyFill="1" applyBorder="1" applyAlignment="1" applyProtection="1">
      <alignment horizontal="center" vertical="center"/>
    </xf>
    <xf numFmtId="38" fontId="85" fillId="2" borderId="18" xfId="1" applyFont="1" applyFill="1" applyBorder="1" applyAlignment="1" applyProtection="1">
      <alignment horizontal="center" vertical="center" wrapText="1"/>
    </xf>
    <xf numFmtId="38" fontId="85" fillId="2" borderId="14" xfId="1" applyFont="1" applyFill="1" applyBorder="1" applyAlignment="1" applyProtection="1">
      <alignment horizontal="center" vertical="center" wrapText="1"/>
    </xf>
    <xf numFmtId="38" fontId="85" fillId="2" borderId="20" xfId="1" applyFont="1" applyFill="1" applyBorder="1" applyAlignment="1" applyProtection="1">
      <alignment horizontal="center" vertical="center" wrapText="1"/>
    </xf>
    <xf numFmtId="183" fontId="56" fillId="4" borderId="17" xfId="1" applyNumberFormat="1" applyFont="1" applyFill="1" applyBorder="1" applyAlignment="1" applyProtection="1">
      <alignment horizontal="center" vertical="center" wrapText="1"/>
      <protection locked="0"/>
    </xf>
    <xf numFmtId="183" fontId="56" fillId="4" borderId="0" xfId="1" applyNumberFormat="1" applyFont="1" applyFill="1" applyBorder="1" applyAlignment="1" applyProtection="1">
      <alignment horizontal="center" vertical="center" wrapText="1"/>
      <protection locked="0"/>
    </xf>
    <xf numFmtId="183" fontId="56" fillId="4" borderId="21" xfId="1" applyNumberFormat="1" applyFont="1" applyFill="1" applyBorder="1" applyAlignment="1" applyProtection="1">
      <alignment horizontal="center" vertical="center" wrapText="1"/>
      <protection locked="0"/>
    </xf>
    <xf numFmtId="38" fontId="56" fillId="2" borderId="17" xfId="1" applyFont="1" applyFill="1" applyBorder="1" applyAlignment="1" applyProtection="1">
      <alignment horizontal="center" vertical="center" wrapText="1"/>
    </xf>
    <xf numFmtId="38" fontId="56" fillId="2" borderId="0" xfId="1" applyFont="1" applyFill="1" applyBorder="1" applyAlignment="1" applyProtection="1">
      <alignment horizontal="center" vertical="center" wrapText="1"/>
    </xf>
    <xf numFmtId="38" fontId="56" fillId="2" borderId="21" xfId="1" applyFont="1" applyFill="1" applyBorder="1" applyAlignment="1" applyProtection="1">
      <alignment horizontal="center" vertical="center" wrapText="1"/>
    </xf>
    <xf numFmtId="183" fontId="56" fillId="4" borderId="17" xfId="0" applyNumberFormat="1" applyFont="1" applyFill="1" applyBorder="1" applyAlignment="1" applyProtection="1">
      <alignment horizontal="center" vertical="center"/>
      <protection locked="0"/>
    </xf>
    <xf numFmtId="183" fontId="56" fillId="4" borderId="0" xfId="0" applyNumberFormat="1" applyFont="1" applyFill="1" applyBorder="1" applyAlignment="1" applyProtection="1">
      <alignment horizontal="center" vertical="center"/>
      <protection locked="0"/>
    </xf>
    <xf numFmtId="183" fontId="56" fillId="4" borderId="21" xfId="0" applyNumberFormat="1" applyFont="1" applyFill="1" applyBorder="1" applyAlignment="1" applyProtection="1">
      <alignment horizontal="center" vertical="center"/>
      <protection locked="0"/>
    </xf>
    <xf numFmtId="38" fontId="85" fillId="2" borderId="23" xfId="1" applyFont="1" applyFill="1" applyBorder="1" applyAlignment="1" applyProtection="1">
      <alignment horizontal="center" vertical="center" wrapText="1"/>
    </xf>
    <xf numFmtId="38" fontId="85" fillId="2" borderId="13" xfId="1" applyFont="1" applyFill="1" applyBorder="1" applyAlignment="1" applyProtection="1">
      <alignment horizontal="center" vertical="center" wrapText="1"/>
    </xf>
    <xf numFmtId="38" fontId="85" fillId="2" borderId="65" xfId="1" applyFont="1" applyFill="1" applyBorder="1" applyAlignment="1" applyProtection="1">
      <alignment horizontal="center" vertical="center" wrapText="1"/>
    </xf>
    <xf numFmtId="183" fontId="56" fillId="2" borderId="18" xfId="1" applyNumberFormat="1" applyFont="1" applyFill="1" applyBorder="1" applyAlignment="1" applyProtection="1">
      <alignment horizontal="center" vertical="center"/>
    </xf>
    <xf numFmtId="183" fontId="56" fillId="2" borderId="17" xfId="1" applyNumberFormat="1" applyFont="1" applyFill="1" applyBorder="1" applyAlignment="1" applyProtection="1">
      <alignment horizontal="center" vertical="center"/>
    </xf>
    <xf numFmtId="183" fontId="56" fillId="2" borderId="23" xfId="1" applyNumberFormat="1" applyFont="1" applyFill="1" applyBorder="1" applyAlignment="1" applyProtection="1">
      <alignment horizontal="center" vertical="center"/>
    </xf>
    <xf numFmtId="183" fontId="56" fillId="2" borderId="14" xfId="1" applyNumberFormat="1" applyFont="1" applyFill="1" applyBorder="1" applyAlignment="1" applyProtection="1">
      <alignment horizontal="center" vertical="center"/>
    </xf>
    <xf numFmtId="183" fontId="56" fillId="2" borderId="0" xfId="1" applyNumberFormat="1" applyFont="1" applyFill="1" applyBorder="1" applyAlignment="1" applyProtection="1">
      <alignment horizontal="center" vertical="center"/>
    </xf>
    <xf numFmtId="183" fontId="56" fillId="2" borderId="13" xfId="1" applyNumberFormat="1" applyFont="1" applyFill="1" applyBorder="1" applyAlignment="1" applyProtection="1">
      <alignment horizontal="center" vertical="center"/>
    </xf>
    <xf numFmtId="183" fontId="56" fillId="2" borderId="20" xfId="1" applyNumberFormat="1" applyFont="1" applyFill="1" applyBorder="1" applyAlignment="1" applyProtection="1">
      <alignment horizontal="center" vertical="center"/>
    </xf>
    <xf numFmtId="183" fontId="56" fillId="2" borderId="21" xfId="1" applyNumberFormat="1" applyFont="1" applyFill="1" applyBorder="1" applyAlignment="1" applyProtection="1">
      <alignment horizontal="center" vertical="center"/>
    </xf>
    <xf numFmtId="183" fontId="56" fillId="2" borderId="65" xfId="1" applyNumberFormat="1" applyFont="1" applyFill="1" applyBorder="1" applyAlignment="1" applyProtection="1">
      <alignment horizontal="center" vertical="center"/>
    </xf>
    <xf numFmtId="0" fontId="90" fillId="2" borderId="0" xfId="0" applyFont="1" applyFill="1" applyBorder="1" applyAlignment="1" applyProtection="1">
      <alignment horizontal="center" wrapText="1" shrinkToFit="1"/>
    </xf>
    <xf numFmtId="183" fontId="56" fillId="2" borderId="18" xfId="0" applyNumberFormat="1" applyFont="1" applyFill="1" applyBorder="1" applyAlignment="1" applyProtection="1">
      <alignment horizontal="center" vertical="center" wrapText="1"/>
    </xf>
    <xf numFmtId="183" fontId="56" fillId="2" borderId="17" xfId="0" applyNumberFormat="1" applyFont="1" applyFill="1" applyBorder="1" applyAlignment="1" applyProtection="1">
      <alignment horizontal="center" vertical="center" wrapText="1"/>
    </xf>
    <xf numFmtId="183" fontId="56" fillId="2" borderId="23" xfId="0" applyNumberFormat="1" applyFont="1" applyFill="1" applyBorder="1" applyAlignment="1" applyProtection="1">
      <alignment horizontal="center" vertical="center" wrapText="1"/>
    </xf>
    <xf numFmtId="183" fontId="56" fillId="2" borderId="1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horizontal="center" vertical="center" wrapText="1"/>
    </xf>
    <xf numFmtId="183" fontId="56" fillId="2" borderId="13" xfId="0" applyNumberFormat="1" applyFont="1" applyFill="1" applyBorder="1" applyAlignment="1" applyProtection="1">
      <alignment horizontal="center" vertical="center" wrapText="1"/>
    </xf>
    <xf numFmtId="183" fontId="56" fillId="2" borderId="20" xfId="0" applyNumberFormat="1" applyFont="1" applyFill="1" applyBorder="1" applyAlignment="1" applyProtection="1">
      <alignment horizontal="center" vertical="center" wrapText="1"/>
    </xf>
    <xf numFmtId="183" fontId="56" fillId="2" borderId="21" xfId="0" applyNumberFormat="1" applyFont="1" applyFill="1" applyBorder="1" applyAlignment="1" applyProtection="1">
      <alignment horizontal="center" vertical="center" wrapText="1"/>
    </xf>
    <xf numFmtId="183" fontId="56" fillId="2" borderId="65" xfId="0" applyNumberFormat="1" applyFont="1" applyFill="1" applyBorder="1" applyAlignment="1" applyProtection="1">
      <alignment horizontal="center" vertical="center" wrapText="1"/>
    </xf>
    <xf numFmtId="183" fontId="56" fillId="4" borderId="18" xfId="1" applyNumberFormat="1" applyFont="1" applyFill="1" applyBorder="1" applyAlignment="1" applyProtection="1">
      <alignment horizontal="center" vertical="center" wrapText="1"/>
      <protection locked="0"/>
    </xf>
    <xf numFmtId="183" fontId="56" fillId="4" borderId="23" xfId="1" applyNumberFormat="1" applyFont="1" applyFill="1" applyBorder="1" applyAlignment="1" applyProtection="1">
      <alignment horizontal="center" vertical="center" wrapText="1"/>
      <protection locked="0"/>
    </xf>
    <xf numFmtId="183" fontId="56" fillId="4" borderId="14" xfId="1" applyNumberFormat="1" applyFont="1" applyFill="1" applyBorder="1" applyAlignment="1" applyProtection="1">
      <alignment horizontal="center" vertical="center" wrapText="1"/>
      <protection locked="0"/>
    </xf>
    <xf numFmtId="183" fontId="56" fillId="4" borderId="13" xfId="1" applyNumberFormat="1" applyFont="1" applyFill="1" applyBorder="1" applyAlignment="1" applyProtection="1">
      <alignment horizontal="center" vertical="center" wrapText="1"/>
      <protection locked="0"/>
    </xf>
    <xf numFmtId="183" fontId="56" fillId="4" borderId="20" xfId="1" applyNumberFormat="1" applyFont="1" applyFill="1" applyBorder="1" applyAlignment="1" applyProtection="1">
      <alignment horizontal="center" vertical="center" wrapText="1"/>
      <protection locked="0"/>
    </xf>
    <xf numFmtId="183" fontId="56" fillId="4" borderId="65" xfId="1" applyNumberFormat="1" applyFont="1" applyFill="1" applyBorder="1" applyAlignment="1" applyProtection="1">
      <alignment horizontal="center" vertical="center" wrapText="1"/>
      <protection locked="0"/>
    </xf>
    <xf numFmtId="0" fontId="56" fillId="2" borderId="26" xfId="0" applyFont="1" applyFill="1" applyBorder="1" applyAlignment="1" applyProtection="1">
      <alignment horizontal="left" vertical="center"/>
    </xf>
    <xf numFmtId="0" fontId="56" fillId="2" borderId="25" xfId="0" applyFont="1" applyFill="1" applyBorder="1" applyAlignment="1" applyProtection="1">
      <alignment horizontal="right" vertical="center"/>
    </xf>
    <xf numFmtId="0" fontId="56" fillId="2" borderId="28" xfId="0" applyFont="1" applyFill="1" applyBorder="1" applyAlignment="1" applyProtection="1">
      <alignment horizontal="center" vertical="center"/>
    </xf>
    <xf numFmtId="0" fontId="131" fillId="2" borderId="0" xfId="0" applyFont="1" applyFill="1" applyBorder="1" applyAlignment="1" applyProtection="1">
      <alignment horizontal="center" vertical="center"/>
    </xf>
    <xf numFmtId="1" fontId="56" fillId="2" borderId="0" xfId="0" applyNumberFormat="1" applyFont="1" applyFill="1" applyBorder="1" applyAlignment="1" applyProtection="1">
      <alignment vertical="center"/>
    </xf>
    <xf numFmtId="0" fontId="56" fillId="2" borderId="20" xfId="0" applyFont="1" applyFill="1" applyBorder="1" applyAlignment="1" applyProtection="1">
      <alignment horizontal="left" vertical="center"/>
    </xf>
    <xf numFmtId="0" fontId="56" fillId="2" borderId="21" xfId="0" applyFont="1" applyFill="1" applyBorder="1" applyAlignment="1" applyProtection="1">
      <alignment horizontal="left" vertical="center"/>
    </xf>
    <xf numFmtId="183" fontId="56" fillId="2" borderId="78" xfId="0" applyNumberFormat="1" applyFont="1" applyFill="1" applyBorder="1" applyAlignment="1" applyProtection="1">
      <alignment horizontal="right" vertical="center"/>
    </xf>
    <xf numFmtId="183" fontId="56" fillId="2" borderId="21" xfId="0" applyNumberFormat="1" applyFont="1" applyFill="1" applyBorder="1" applyAlignment="1" applyProtection="1">
      <alignment horizontal="right" vertical="center"/>
    </xf>
    <xf numFmtId="0" fontId="56" fillId="2" borderId="18" xfId="0"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17" xfId="0" applyFont="1" applyFill="1" applyBorder="1" applyAlignment="1" applyProtection="1">
      <alignment horizontal="right" vertical="center"/>
    </xf>
    <xf numFmtId="183" fontId="56" fillId="4" borderId="17" xfId="1" applyNumberFormat="1" applyFont="1" applyFill="1" applyBorder="1" applyAlignment="1" applyProtection="1">
      <alignment horizontal="right" vertical="center"/>
      <protection locked="0"/>
    </xf>
    <xf numFmtId="0" fontId="56" fillId="2" borderId="17" xfId="0" applyFont="1" applyFill="1" applyBorder="1" applyAlignment="1" applyProtection="1">
      <alignment horizontal="center" vertical="center"/>
    </xf>
    <xf numFmtId="0" fontId="56" fillId="2" borderId="23" xfId="0" applyFont="1" applyFill="1" applyBorder="1" applyAlignment="1" applyProtection="1">
      <alignment horizontal="center" vertical="center"/>
    </xf>
    <xf numFmtId="0" fontId="56" fillId="2" borderId="64" xfId="0" applyFont="1" applyFill="1" applyBorder="1" applyAlignment="1" applyProtection="1">
      <alignment horizontal="left" vertical="center"/>
    </xf>
    <xf numFmtId="0" fontId="56" fillId="2" borderId="59" xfId="0" applyFont="1" applyFill="1" applyBorder="1" applyAlignment="1" applyProtection="1">
      <alignment horizontal="right" vertical="center"/>
    </xf>
    <xf numFmtId="183" fontId="56" fillId="4" borderId="59" xfId="1" applyNumberFormat="1" applyFont="1" applyFill="1" applyBorder="1" applyAlignment="1" applyProtection="1">
      <alignment horizontal="right" vertical="center"/>
      <protection locked="0"/>
    </xf>
    <xf numFmtId="0" fontId="56" fillId="2" borderId="59" xfId="0" applyFont="1" applyFill="1" applyBorder="1" applyAlignment="1" applyProtection="1">
      <alignment horizontal="center" vertical="center"/>
    </xf>
    <xf numFmtId="0" fontId="56" fillId="2" borderId="61" xfId="0" applyFont="1" applyFill="1" applyBorder="1" applyAlignment="1" applyProtection="1">
      <alignment horizontal="center" vertical="center"/>
    </xf>
    <xf numFmtId="176" fontId="56" fillId="4" borderId="18" xfId="14" applyNumberFormat="1" applyFont="1" applyFill="1" applyBorder="1" applyAlignment="1" applyProtection="1">
      <alignment horizontal="center" vertical="center" wrapText="1"/>
      <protection locked="0"/>
    </xf>
    <xf numFmtId="176" fontId="56" fillId="4" borderId="17" xfId="14" applyNumberFormat="1" applyFont="1" applyFill="1" applyBorder="1" applyAlignment="1" applyProtection="1">
      <alignment horizontal="center" vertical="center" wrapText="1"/>
      <protection locked="0"/>
    </xf>
    <xf numFmtId="176" fontId="56" fillId="4" borderId="23" xfId="14" applyNumberFormat="1" applyFont="1" applyFill="1" applyBorder="1" applyAlignment="1" applyProtection="1">
      <alignment horizontal="center" vertical="center" wrapText="1"/>
      <protection locked="0"/>
    </xf>
    <xf numFmtId="176" fontId="56" fillId="4" borderId="14" xfId="14" applyNumberFormat="1" applyFont="1" applyFill="1" applyBorder="1" applyAlignment="1" applyProtection="1">
      <alignment horizontal="center" vertical="center" wrapText="1"/>
      <protection locked="0"/>
    </xf>
    <xf numFmtId="176" fontId="56" fillId="4" borderId="0" xfId="14" applyNumberFormat="1" applyFont="1" applyFill="1" applyBorder="1" applyAlignment="1" applyProtection="1">
      <alignment horizontal="center" vertical="center" wrapText="1"/>
      <protection locked="0"/>
    </xf>
    <xf numFmtId="176" fontId="56" fillId="4" borderId="13" xfId="14" applyNumberFormat="1" applyFont="1" applyFill="1" applyBorder="1" applyAlignment="1" applyProtection="1">
      <alignment horizontal="center" vertical="center" wrapText="1"/>
      <protection locked="0"/>
    </xf>
    <xf numFmtId="176" fontId="56" fillId="4" borderId="20" xfId="14" applyNumberFormat="1" applyFont="1" applyFill="1" applyBorder="1" applyAlignment="1" applyProtection="1">
      <alignment horizontal="center" vertical="center" wrapText="1"/>
      <protection locked="0"/>
    </xf>
    <xf numFmtId="176" fontId="56" fillId="4" borderId="21" xfId="14" applyNumberFormat="1" applyFont="1" applyFill="1" applyBorder="1" applyAlignment="1" applyProtection="1">
      <alignment horizontal="center" vertical="center" wrapText="1"/>
      <protection locked="0"/>
    </xf>
    <xf numFmtId="176" fontId="56" fillId="4" borderId="65" xfId="14" applyNumberFormat="1" applyFont="1" applyFill="1" applyBorder="1" applyAlignment="1" applyProtection="1">
      <alignment horizontal="center" vertical="center" wrapText="1"/>
      <protection locked="0"/>
    </xf>
    <xf numFmtId="0" fontId="146" fillId="0" borderId="86" xfId="0" applyFont="1" applyBorder="1" applyAlignment="1" applyProtection="1">
      <alignment horizontal="left" vertical="center" wrapText="1"/>
    </xf>
    <xf numFmtId="0" fontId="146" fillId="0" borderId="78" xfId="0" applyFont="1" applyBorder="1" applyAlignment="1" applyProtection="1">
      <alignment horizontal="left" vertical="center" wrapText="1"/>
    </xf>
    <xf numFmtId="0" fontId="146" fillId="0" borderId="29" xfId="0" applyFont="1" applyBorder="1" applyAlignment="1" applyProtection="1">
      <alignment horizontal="left" vertical="center" wrapText="1"/>
    </xf>
    <xf numFmtId="0" fontId="146" fillId="0" borderId="30" xfId="0" applyFont="1" applyBorder="1" applyAlignment="1" applyProtection="1">
      <alignment horizontal="left" vertical="center" wrapText="1"/>
    </xf>
    <xf numFmtId="10" fontId="122" fillId="0" borderId="78" xfId="0" applyNumberFormat="1" applyFont="1" applyBorder="1" applyAlignment="1" applyProtection="1">
      <alignment horizontal="center" vertical="center"/>
    </xf>
    <xf numFmtId="10" fontId="122" fillId="0" borderId="101" xfId="0" applyNumberFormat="1" applyFont="1" applyBorder="1" applyAlignment="1" applyProtection="1">
      <alignment horizontal="center" vertical="center"/>
    </xf>
    <xf numFmtId="10" fontId="122" fillId="0" borderId="30" xfId="0" applyNumberFormat="1" applyFont="1" applyBorder="1" applyAlignment="1" applyProtection="1">
      <alignment horizontal="center" vertical="center"/>
    </xf>
    <xf numFmtId="10" fontId="122" fillId="0" borderId="31" xfId="0" applyNumberFormat="1" applyFont="1" applyBorder="1" applyAlignment="1" applyProtection="1">
      <alignment horizontal="center" vertical="center"/>
    </xf>
    <xf numFmtId="183" fontId="56" fillId="2" borderId="63" xfId="1" applyNumberFormat="1" applyFont="1" applyFill="1" applyBorder="1" applyAlignment="1" applyProtection="1">
      <alignment horizontal="right" vertical="center"/>
    </xf>
    <xf numFmtId="0" fontId="56" fillId="2" borderId="53" xfId="0" applyFont="1" applyFill="1" applyBorder="1" applyAlignment="1" applyProtection="1">
      <alignment horizontal="center" vertical="center"/>
    </xf>
    <xf numFmtId="0" fontId="56" fillId="2" borderId="54" xfId="0" applyFont="1" applyFill="1" applyBorder="1" applyAlignment="1" applyProtection="1">
      <alignment horizontal="center" vertical="center"/>
    </xf>
    <xf numFmtId="0" fontId="56" fillId="2" borderId="90" xfId="0" applyFont="1" applyFill="1" applyBorder="1" applyAlignment="1" applyProtection="1">
      <alignment horizontal="center" vertical="center"/>
    </xf>
    <xf numFmtId="176" fontId="56" fillId="0" borderId="27" xfId="14" applyNumberFormat="1" applyFont="1" applyBorder="1" applyAlignment="1" applyProtection="1">
      <alignment horizontal="right" vertical="center"/>
    </xf>
    <xf numFmtId="185" fontId="56" fillId="0" borderId="27" xfId="1" applyNumberFormat="1" applyFont="1" applyBorder="1" applyAlignment="1" applyProtection="1">
      <alignment horizontal="right" vertical="center"/>
    </xf>
    <xf numFmtId="185" fontId="56" fillId="0" borderId="14" xfId="0" applyNumberFormat="1" applyFont="1" applyBorder="1" applyAlignment="1" applyProtection="1">
      <alignment horizontal="center" vertical="center" wrapText="1"/>
    </xf>
    <xf numFmtId="185" fontId="56" fillId="0" borderId="0" xfId="0" applyNumberFormat="1" applyFont="1" applyBorder="1" applyAlignment="1" applyProtection="1">
      <alignment horizontal="center" vertical="center" wrapText="1"/>
    </xf>
    <xf numFmtId="185" fontId="56" fillId="0" borderId="15" xfId="0" applyNumberFormat="1" applyFont="1" applyBorder="1" applyAlignment="1" applyProtection="1">
      <alignment horizontal="center" vertical="center" wrapText="1"/>
    </xf>
    <xf numFmtId="0" fontId="56" fillId="0" borderId="342" xfId="0" applyFont="1" applyBorder="1" applyAlignment="1" applyProtection="1">
      <alignment horizontal="left" vertical="center"/>
    </xf>
    <xf numFmtId="0" fontId="56" fillId="0" borderId="343" xfId="0" applyFont="1" applyBorder="1" applyAlignment="1" applyProtection="1">
      <alignment horizontal="left" vertical="center"/>
    </xf>
    <xf numFmtId="0" fontId="56" fillId="0" borderId="344" xfId="0" applyFont="1" applyBorder="1" applyAlignment="1" applyProtection="1">
      <alignment horizontal="left" vertical="center"/>
    </xf>
    <xf numFmtId="0" fontId="56" fillId="0" borderId="24" xfId="0" applyFont="1" applyBorder="1" applyAlignment="1" applyProtection="1">
      <alignment horizontal="left" vertical="center"/>
    </xf>
    <xf numFmtId="0" fontId="56" fillId="0" borderId="25" xfId="0" applyFont="1" applyBorder="1" applyAlignment="1" applyProtection="1">
      <alignment horizontal="left" vertical="center"/>
    </xf>
    <xf numFmtId="0" fontId="56" fillId="0" borderId="28" xfId="0" applyFont="1" applyBorder="1" applyAlignment="1" applyProtection="1">
      <alignment horizontal="left" vertical="center"/>
    </xf>
    <xf numFmtId="0" fontId="56" fillId="0" borderId="24" xfId="0" applyFont="1" applyBorder="1" applyAlignment="1" applyProtection="1">
      <alignment horizontal="left" vertical="center" wrapText="1"/>
    </xf>
    <xf numFmtId="0" fontId="56" fillId="0" borderId="25" xfId="0" applyFont="1" applyBorder="1" applyAlignment="1" applyProtection="1">
      <alignment horizontal="left" vertical="center" wrapText="1"/>
    </xf>
    <xf numFmtId="0" fontId="56" fillId="0" borderId="28" xfId="0" applyFont="1" applyBorder="1" applyAlignment="1" applyProtection="1">
      <alignment horizontal="left" vertical="center" wrapText="1"/>
    </xf>
    <xf numFmtId="0" fontId="56" fillId="0" borderId="204" xfId="0" applyFont="1" applyBorder="1" applyAlignment="1" applyProtection="1">
      <alignment horizontal="left" vertical="center" wrapText="1"/>
    </xf>
    <xf numFmtId="0" fontId="56" fillId="0" borderId="81" xfId="0" applyFont="1" applyBorder="1" applyAlignment="1" applyProtection="1">
      <alignment horizontal="left" vertical="center" wrapText="1"/>
    </xf>
    <xf numFmtId="0" fontId="56" fillId="0" borderId="88" xfId="0" applyFont="1" applyBorder="1" applyAlignment="1" applyProtection="1">
      <alignment horizontal="left" vertical="center" wrapText="1"/>
    </xf>
    <xf numFmtId="184" fontId="56" fillId="2" borderId="113" xfId="0" applyNumberFormat="1" applyFont="1" applyFill="1" applyBorder="1" applyAlignment="1" applyProtection="1">
      <alignment horizontal="center" vertical="center"/>
    </xf>
    <xf numFmtId="184" fontId="56" fillId="2" borderId="114" xfId="0" applyNumberFormat="1" applyFont="1" applyFill="1" applyBorder="1" applyAlignment="1" applyProtection="1">
      <alignment horizontal="center" vertical="center"/>
    </xf>
    <xf numFmtId="180" fontId="55" fillId="2" borderId="0" xfId="14" applyNumberFormat="1" applyFont="1" applyFill="1" applyBorder="1" applyAlignment="1" applyProtection="1">
      <alignment horizontal="center"/>
    </xf>
    <xf numFmtId="180" fontId="55" fillId="2" borderId="0" xfId="14" applyNumberFormat="1" applyFont="1" applyFill="1" applyAlignment="1" applyProtection="1">
      <alignment horizontal="center"/>
    </xf>
    <xf numFmtId="176" fontId="135" fillId="2" borderId="78" xfId="0" applyNumberFormat="1" applyFont="1" applyFill="1" applyBorder="1" applyAlignment="1" applyProtection="1">
      <alignment horizontal="right" vertical="center"/>
    </xf>
    <xf numFmtId="176" fontId="135" fillId="2" borderId="77" xfId="0" applyNumberFormat="1" applyFont="1" applyFill="1" applyBorder="1" applyAlignment="1" applyProtection="1">
      <alignment horizontal="right" vertical="center"/>
    </xf>
    <xf numFmtId="176" fontId="135" fillId="2" borderId="30" xfId="0" applyNumberFormat="1" applyFont="1" applyFill="1" applyBorder="1" applyAlignment="1" applyProtection="1">
      <alignment horizontal="right" vertical="center"/>
    </xf>
    <xf numFmtId="176" fontId="135" fillId="2" borderId="32" xfId="0" applyNumberFormat="1" applyFont="1" applyFill="1" applyBorder="1" applyAlignment="1" applyProtection="1">
      <alignment horizontal="right" vertical="center"/>
    </xf>
    <xf numFmtId="181" fontId="268" fillId="2" borderId="0" xfId="14" applyNumberFormat="1" applyFont="1" applyFill="1" applyBorder="1" applyAlignment="1" applyProtection="1">
      <alignment horizontal="left" vertical="center" wrapText="1"/>
    </xf>
    <xf numFmtId="0" fontId="118" fillId="3" borderId="0" xfId="0" applyFont="1" applyFill="1" applyAlignment="1" applyProtection="1">
      <alignment horizontal="left" vertical="top" wrapText="1"/>
    </xf>
    <xf numFmtId="0" fontId="114" fillId="2" borderId="0" xfId="0" applyFont="1" applyFill="1" applyAlignment="1" applyProtection="1">
      <alignment horizontal="left" vertical="center"/>
    </xf>
    <xf numFmtId="0" fontId="55" fillId="2" borderId="0" xfId="0" applyFont="1" applyFill="1" applyBorder="1" applyAlignment="1" applyProtection="1">
      <alignment horizontal="right"/>
    </xf>
    <xf numFmtId="0" fontId="52" fillId="2" borderId="9"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173" xfId="0" applyFont="1" applyFill="1" applyBorder="1" applyAlignment="1" applyProtection="1">
      <alignment horizontal="center" vertical="center"/>
    </xf>
    <xf numFmtId="0" fontId="52" fillId="2" borderId="12"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21"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0" fillId="2" borderId="35"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73" xfId="0" applyFont="1" applyFill="1" applyBorder="1" applyAlignment="1" applyProtection="1">
      <alignment horizontal="center" vertical="center" wrapText="1"/>
    </xf>
    <xf numFmtId="0" fontId="50" fillId="2" borderId="1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20" xfId="0" applyFont="1" applyFill="1" applyBorder="1" applyAlignment="1" applyProtection="1">
      <alignment horizontal="center" vertical="center" wrapText="1"/>
    </xf>
    <xf numFmtId="0" fontId="50" fillId="2" borderId="21"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55" fillId="2" borderId="24" xfId="0" applyFont="1" applyFill="1" applyBorder="1" applyAlignment="1" applyProtection="1">
      <alignment horizontal="left" vertical="center"/>
    </xf>
    <xf numFmtId="0" fontId="55" fillId="2" borderId="25" xfId="0" applyFont="1" applyFill="1" applyBorder="1" applyAlignment="1" applyProtection="1">
      <alignment horizontal="left" vertical="center"/>
    </xf>
    <xf numFmtId="0" fontId="55" fillId="2" borderId="28" xfId="0" applyFont="1" applyFill="1" applyBorder="1" applyAlignment="1" applyProtection="1">
      <alignment horizontal="left" vertical="center"/>
    </xf>
    <xf numFmtId="183" fontId="58" fillId="2" borderId="26" xfId="1" applyNumberFormat="1" applyFont="1" applyFill="1" applyBorder="1" applyAlignment="1" applyProtection="1">
      <alignment horizontal="right" vertical="center"/>
    </xf>
    <xf numFmtId="183" fontId="58" fillId="2" borderId="25" xfId="1" applyNumberFormat="1" applyFont="1" applyFill="1" applyBorder="1" applyAlignment="1" applyProtection="1">
      <alignment horizontal="right" vertical="center"/>
    </xf>
    <xf numFmtId="183" fontId="58" fillId="2" borderId="28" xfId="1" applyNumberFormat="1" applyFont="1" applyFill="1" applyBorder="1" applyAlignment="1" applyProtection="1">
      <alignment horizontal="right" vertical="center"/>
    </xf>
    <xf numFmtId="184" fontId="58" fillId="4" borderId="26" xfId="0" applyNumberFormat="1" applyFont="1" applyFill="1" applyBorder="1" applyAlignment="1" applyProtection="1">
      <alignment horizontal="center" vertical="center"/>
    </xf>
    <xf numFmtId="184" fontId="58" fillId="4" borderId="28" xfId="0" applyNumberFormat="1" applyFont="1" applyFill="1" applyBorder="1" applyAlignment="1" applyProtection="1">
      <alignment horizontal="center" vertical="center"/>
    </xf>
    <xf numFmtId="183" fontId="58" fillId="4" borderId="26" xfId="1" applyNumberFormat="1" applyFont="1" applyFill="1" applyBorder="1" applyAlignment="1" applyProtection="1">
      <alignment horizontal="right" vertical="center"/>
    </xf>
    <xf numFmtId="183" fontId="58" fillId="4" borderId="25" xfId="1" applyNumberFormat="1" applyFont="1" applyFill="1" applyBorder="1" applyAlignment="1" applyProtection="1">
      <alignment horizontal="right" vertical="center"/>
    </xf>
    <xf numFmtId="183" fontId="58" fillId="4" borderId="28" xfId="1" applyNumberFormat="1" applyFont="1" applyFill="1" applyBorder="1" applyAlignment="1" applyProtection="1">
      <alignment horizontal="right" vertical="center"/>
    </xf>
    <xf numFmtId="183" fontId="58" fillId="2" borderId="26" xfId="0" applyNumberFormat="1" applyFont="1" applyFill="1" applyBorder="1" applyAlignment="1" applyProtection="1">
      <alignment horizontal="right" vertical="center"/>
    </xf>
    <xf numFmtId="183" fontId="58" fillId="2" borderId="25" xfId="0" applyNumberFormat="1" applyFont="1" applyFill="1" applyBorder="1" applyAlignment="1" applyProtection="1">
      <alignment horizontal="right" vertical="center"/>
    </xf>
    <xf numFmtId="0" fontId="50" fillId="2" borderId="25" xfId="0" applyFont="1" applyFill="1" applyBorder="1" applyAlignment="1" applyProtection="1">
      <alignment horizontal="center" vertical="center"/>
    </xf>
    <xf numFmtId="0" fontId="50" fillId="2" borderId="27" xfId="0" applyFont="1" applyFill="1" applyBorder="1" applyAlignment="1" applyProtection="1">
      <alignment horizontal="center" vertical="center"/>
    </xf>
    <xf numFmtId="183" fontId="55" fillId="2" borderId="80" xfId="0" applyNumberFormat="1" applyFont="1" applyFill="1" applyBorder="1" applyAlignment="1" applyProtection="1">
      <alignment horizontal="center" vertical="center"/>
    </xf>
    <xf numFmtId="183" fontId="55" fillId="2" borderId="79" xfId="0" applyNumberFormat="1" applyFont="1" applyFill="1" applyBorder="1" applyAlignment="1" applyProtection="1">
      <alignment horizontal="center" vertical="center"/>
    </xf>
    <xf numFmtId="0" fontId="55" fillId="2" borderId="60" xfId="0" applyFont="1" applyFill="1" applyBorder="1" applyAlignment="1" applyProtection="1">
      <alignment horizontal="left" vertical="center"/>
    </xf>
    <xf numFmtId="0" fontId="55" fillId="2" borderId="59" xfId="0" applyFont="1" applyFill="1" applyBorder="1" applyAlignment="1" applyProtection="1">
      <alignment horizontal="left" vertical="center"/>
    </xf>
    <xf numFmtId="0" fontId="55" fillId="2" borderId="61" xfId="0" applyFont="1" applyFill="1" applyBorder="1" applyAlignment="1" applyProtection="1">
      <alignment horizontal="left" vertical="center"/>
    </xf>
    <xf numFmtId="183" fontId="58" fillId="2" borderId="64" xfId="1" applyNumberFormat="1" applyFont="1" applyFill="1" applyBorder="1" applyAlignment="1" applyProtection="1">
      <alignment horizontal="right" vertical="center"/>
    </xf>
    <xf numFmtId="183" fontId="58" fillId="2" borderId="59" xfId="1" applyNumberFormat="1" applyFont="1" applyFill="1" applyBorder="1" applyAlignment="1" applyProtection="1">
      <alignment horizontal="right" vertical="center"/>
    </xf>
    <xf numFmtId="183" fontId="58" fillId="2" borderId="61" xfId="1" applyNumberFormat="1" applyFont="1" applyFill="1" applyBorder="1" applyAlignment="1" applyProtection="1">
      <alignment horizontal="right" vertical="center"/>
    </xf>
    <xf numFmtId="183" fontId="53" fillId="2" borderId="113" xfId="0" applyNumberFormat="1" applyFont="1" applyFill="1" applyBorder="1" applyAlignment="1" applyProtection="1">
      <alignment horizontal="center" vertical="center"/>
    </xf>
    <xf numFmtId="183" fontId="53" fillId="2" borderId="114" xfId="0" applyNumberFormat="1" applyFont="1" applyFill="1" applyBorder="1" applyAlignment="1" applyProtection="1">
      <alignment horizontal="center" vertical="center"/>
    </xf>
    <xf numFmtId="183" fontId="58" fillId="2" borderId="113" xfId="0" applyNumberFormat="1" applyFont="1" applyFill="1" applyBorder="1" applyAlignment="1" applyProtection="1">
      <alignment horizontal="center" vertical="center"/>
    </xf>
    <xf numFmtId="183" fontId="58" fillId="2" borderId="114" xfId="0" applyNumberFormat="1" applyFont="1" applyFill="1" applyBorder="1" applyAlignment="1" applyProtection="1">
      <alignment horizontal="center" vertical="center"/>
    </xf>
    <xf numFmtId="183" fontId="58" fillId="2" borderId="64" xfId="0" applyNumberFormat="1" applyFont="1" applyFill="1" applyBorder="1" applyAlignment="1" applyProtection="1">
      <alignment horizontal="right" vertical="center"/>
    </xf>
    <xf numFmtId="183" fontId="58" fillId="2" borderId="59" xfId="0" applyNumberFormat="1" applyFont="1" applyFill="1" applyBorder="1" applyAlignment="1" applyProtection="1">
      <alignment horizontal="right" vertical="center"/>
    </xf>
    <xf numFmtId="0" fontId="50" fillId="2" borderId="59" xfId="0" applyFont="1" applyFill="1" applyBorder="1" applyAlignment="1" applyProtection="1">
      <alignment horizontal="center" vertical="center"/>
    </xf>
    <xf numFmtId="0" fontId="50" fillId="2" borderId="164"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0" fontId="55" fillId="2" borderId="54" xfId="0" applyFont="1" applyFill="1" applyBorder="1" applyAlignment="1" applyProtection="1">
      <alignment horizontal="left" vertical="center"/>
    </xf>
    <xf numFmtId="0" fontId="55" fillId="2" borderId="90" xfId="0" applyFont="1" applyFill="1" applyBorder="1" applyAlignment="1" applyProtection="1">
      <alignment horizontal="left" vertical="center"/>
    </xf>
    <xf numFmtId="183" fontId="58" fillId="2" borderId="89" xfId="1" applyNumberFormat="1" applyFont="1" applyFill="1" applyBorder="1" applyAlignment="1" applyProtection="1">
      <alignment horizontal="right" vertical="center"/>
    </xf>
    <xf numFmtId="183" fontId="58" fillId="2" borderId="54" xfId="1" applyNumberFormat="1" applyFont="1" applyFill="1" applyBorder="1" applyAlignment="1" applyProtection="1">
      <alignment horizontal="right" vertical="center"/>
    </xf>
    <xf numFmtId="183" fontId="58" fillId="2" borderId="90" xfId="1" applyNumberFormat="1" applyFont="1" applyFill="1" applyBorder="1" applyAlignment="1" applyProtection="1">
      <alignment horizontal="right" vertical="center"/>
    </xf>
    <xf numFmtId="183" fontId="58" fillId="2" borderId="89" xfId="1" applyNumberFormat="1" applyFont="1" applyFill="1" applyBorder="1" applyAlignment="1" applyProtection="1">
      <alignment horizontal="center" vertical="center"/>
    </xf>
    <xf numFmtId="183" fontId="58" fillId="2" borderId="90" xfId="1" applyNumberFormat="1" applyFont="1" applyFill="1" applyBorder="1" applyAlignment="1" applyProtection="1">
      <alignment horizontal="center" vertical="center"/>
    </xf>
    <xf numFmtId="183" fontId="58" fillId="2" borderId="89" xfId="0" applyNumberFormat="1" applyFont="1" applyFill="1" applyBorder="1" applyAlignment="1" applyProtection="1">
      <alignment horizontal="right" vertical="center"/>
    </xf>
    <xf numFmtId="183" fontId="58" fillId="2" borderId="54" xfId="0" applyNumberFormat="1" applyFont="1" applyFill="1" applyBorder="1" applyAlignment="1" applyProtection="1">
      <alignment horizontal="right" vertical="center"/>
    </xf>
    <xf numFmtId="0" fontId="50" fillId="2" borderId="54" xfId="0" applyFont="1" applyFill="1" applyBorder="1" applyAlignment="1" applyProtection="1">
      <alignment horizontal="center" vertical="center"/>
    </xf>
    <xf numFmtId="0" fontId="50" fillId="2" borderId="63" xfId="0" applyFont="1" applyFill="1" applyBorder="1" applyAlignment="1" applyProtection="1">
      <alignment horizontal="center" vertical="center"/>
    </xf>
    <xf numFmtId="0" fontId="74" fillId="0" borderId="345" xfId="0" applyFont="1" applyBorder="1" applyAlignment="1" applyProtection="1">
      <alignment horizontal="left" vertical="top" wrapText="1"/>
    </xf>
    <xf numFmtId="0" fontId="74" fillId="0" borderId="346" xfId="0" applyFont="1" applyBorder="1" applyAlignment="1" applyProtection="1">
      <alignment horizontal="left" vertical="top" wrapText="1"/>
    </xf>
    <xf numFmtId="0" fontId="74" fillId="0" borderId="347" xfId="0" applyFont="1" applyBorder="1" applyAlignment="1" applyProtection="1">
      <alignment horizontal="left" vertical="top" wrapText="1"/>
    </xf>
    <xf numFmtId="0" fontId="74" fillId="0" borderId="337" xfId="0" applyFont="1" applyBorder="1" applyAlignment="1" applyProtection="1">
      <alignment horizontal="left" vertical="top" wrapText="1"/>
    </xf>
    <xf numFmtId="0" fontId="74" fillId="0" borderId="338" xfId="0" applyFont="1" applyBorder="1" applyAlignment="1" applyProtection="1">
      <alignment horizontal="left" vertical="top" wrapText="1"/>
    </xf>
    <xf numFmtId="0" fontId="74" fillId="0" borderId="339" xfId="0" applyFont="1" applyBorder="1" applyAlignment="1" applyProtection="1">
      <alignment horizontal="left" vertical="top" wrapText="1"/>
    </xf>
    <xf numFmtId="0" fontId="74" fillId="0" borderId="348" xfId="0" applyFont="1" applyBorder="1" applyAlignment="1" applyProtection="1">
      <alignment horizontal="left" vertical="top" wrapText="1"/>
    </xf>
    <xf numFmtId="0" fontId="74" fillId="0" borderId="349" xfId="0" applyFont="1" applyBorder="1" applyAlignment="1" applyProtection="1">
      <alignment horizontal="left" vertical="top" wrapText="1"/>
    </xf>
    <xf numFmtId="0" fontId="74" fillId="0" borderId="350" xfId="0" applyFont="1" applyBorder="1" applyAlignment="1" applyProtection="1">
      <alignment horizontal="left" vertical="top" wrapText="1"/>
    </xf>
    <xf numFmtId="0" fontId="65" fillId="0" borderId="7" xfId="0" applyFont="1" applyBorder="1" applyAlignment="1" applyProtection="1">
      <alignment horizontal="center"/>
    </xf>
    <xf numFmtId="0" fontId="65" fillId="0" borderId="5" xfId="0" applyFont="1" applyBorder="1" applyAlignment="1" applyProtection="1">
      <alignment horizontal="center"/>
    </xf>
    <xf numFmtId="0" fontId="65" fillId="0" borderId="8" xfId="0" applyFont="1" applyBorder="1" applyAlignment="1" applyProtection="1">
      <alignment horizontal="center"/>
    </xf>
    <xf numFmtId="0" fontId="65" fillId="0" borderId="18" xfId="0" applyFont="1" applyBorder="1" applyAlignment="1" applyProtection="1">
      <alignment horizontal="center"/>
    </xf>
    <xf numFmtId="0" fontId="65" fillId="0" borderId="17" xfId="0" applyFont="1" applyBorder="1" applyAlignment="1" applyProtection="1">
      <alignment horizontal="center"/>
    </xf>
    <xf numFmtId="0" fontId="65" fillId="0" borderId="23" xfId="0" applyFont="1" applyBorder="1" applyAlignment="1" applyProtection="1">
      <alignment horizontal="center"/>
    </xf>
    <xf numFmtId="0" fontId="65" fillId="0" borderId="26" xfId="0" applyFont="1" applyBorder="1" applyAlignment="1" applyProtection="1">
      <alignment horizontal="center"/>
    </xf>
    <xf numFmtId="0" fontId="65" fillId="0" borderId="25" xfId="0" applyFont="1" applyBorder="1" applyAlignment="1" applyProtection="1">
      <alignment horizontal="center"/>
    </xf>
    <xf numFmtId="0" fontId="65" fillId="0" borderId="27" xfId="0" applyFont="1" applyBorder="1" applyAlignment="1" applyProtection="1">
      <alignment horizontal="center"/>
    </xf>
    <xf numFmtId="185" fontId="58" fillId="0" borderId="26" xfId="1" applyNumberFormat="1" applyFont="1" applyBorder="1" applyAlignment="1" applyProtection="1">
      <alignment horizontal="right" vertical="center"/>
    </xf>
    <xf numFmtId="185" fontId="58" fillId="0" borderId="25" xfId="1" applyNumberFormat="1" applyFont="1" applyBorder="1" applyAlignment="1" applyProtection="1">
      <alignment horizontal="right" vertical="center"/>
    </xf>
    <xf numFmtId="185" fontId="58" fillId="0" borderId="28" xfId="1" applyNumberFormat="1" applyFont="1" applyBorder="1" applyAlignment="1" applyProtection="1">
      <alignment horizontal="right" vertical="center"/>
    </xf>
    <xf numFmtId="185" fontId="58" fillId="0" borderId="18" xfId="1" applyNumberFormat="1" applyFont="1" applyBorder="1" applyAlignment="1" applyProtection="1">
      <alignment horizontal="right" vertical="center"/>
    </xf>
    <xf numFmtId="185" fontId="58" fillId="0" borderId="17" xfId="1" applyNumberFormat="1" applyFont="1" applyBorder="1" applyAlignment="1" applyProtection="1">
      <alignment horizontal="right" vertical="center"/>
    </xf>
    <xf numFmtId="185" fontId="58" fillId="0" borderId="19" xfId="1" applyNumberFormat="1" applyFont="1" applyBorder="1" applyAlignment="1" applyProtection="1">
      <alignment horizontal="right" vertical="center"/>
    </xf>
    <xf numFmtId="0" fontId="47" fillId="4" borderId="26" xfId="0" applyFont="1" applyFill="1" applyBorder="1" applyAlignment="1" applyProtection="1">
      <alignment vertical="center"/>
    </xf>
    <xf numFmtId="0" fontId="47" fillId="4" borderId="25" xfId="0" applyFont="1" applyFill="1" applyBorder="1" applyAlignment="1" applyProtection="1">
      <alignment vertical="center"/>
    </xf>
    <xf numFmtId="0" fontId="47" fillId="4" borderId="128" xfId="0" applyFont="1" applyFill="1" applyBorder="1" applyAlignment="1" applyProtection="1">
      <alignment vertical="center"/>
    </xf>
    <xf numFmtId="0" fontId="65" fillId="0" borderId="340" xfId="0" applyFont="1" applyBorder="1" applyAlignment="1" applyProtection="1">
      <alignment horizontal="center" vertical="center" textRotation="255"/>
    </xf>
    <xf numFmtId="0" fontId="65" fillId="0" borderId="341" xfId="0" applyFont="1" applyBorder="1" applyAlignment="1" applyProtection="1">
      <alignment horizontal="center" vertical="center" textRotation="255"/>
    </xf>
    <xf numFmtId="176" fontId="58" fillId="4" borderId="26" xfId="14" applyNumberFormat="1" applyFont="1" applyFill="1" applyBorder="1" applyAlignment="1" applyProtection="1">
      <alignment horizontal="right"/>
    </xf>
    <xf numFmtId="176" fontId="58" fillId="4" borderId="25" xfId="14" applyNumberFormat="1" applyFont="1" applyFill="1" applyBorder="1" applyAlignment="1" applyProtection="1">
      <alignment horizontal="right"/>
    </xf>
    <xf numFmtId="176" fontId="58" fillId="4" borderId="28" xfId="14" applyNumberFormat="1" applyFont="1" applyFill="1" applyBorder="1" applyAlignment="1" applyProtection="1">
      <alignment horizontal="right"/>
    </xf>
    <xf numFmtId="176" fontId="58" fillId="4" borderId="27" xfId="14" applyNumberFormat="1" applyFont="1" applyFill="1" applyBorder="1" applyAlignment="1" applyProtection="1">
      <alignment horizontal="right"/>
    </xf>
    <xf numFmtId="0" fontId="47" fillId="4" borderId="196" xfId="0" applyFont="1" applyFill="1" applyBorder="1" applyAlignment="1" applyProtection="1">
      <alignment vertical="center"/>
    </xf>
    <xf numFmtId="0" fontId="47" fillId="4" borderId="197" xfId="0" applyFont="1" applyFill="1" applyBorder="1" applyAlignment="1" applyProtection="1">
      <alignment vertical="center"/>
    </xf>
    <xf numFmtId="0" fontId="47" fillId="4" borderId="198" xfId="0" applyFont="1" applyFill="1" applyBorder="1" applyAlignment="1" applyProtection="1">
      <alignment vertical="center"/>
    </xf>
    <xf numFmtId="176" fontId="58" fillId="4" borderId="196" xfId="14" applyNumberFormat="1" applyFont="1" applyFill="1" applyBorder="1" applyAlignment="1" applyProtection="1">
      <alignment horizontal="right"/>
    </xf>
    <xf numFmtId="176" fontId="58" fillId="4" borderId="197" xfId="14" applyNumberFormat="1" applyFont="1" applyFill="1" applyBorder="1" applyAlignment="1" applyProtection="1">
      <alignment horizontal="right"/>
    </xf>
    <xf numFmtId="176" fontId="58" fillId="4" borderId="335" xfId="14" applyNumberFormat="1" applyFont="1" applyFill="1" applyBorder="1" applyAlignment="1" applyProtection="1">
      <alignment horizontal="right"/>
    </xf>
    <xf numFmtId="176" fontId="58" fillId="4" borderId="336" xfId="14" applyNumberFormat="1" applyFont="1" applyFill="1" applyBorder="1" applyAlignment="1" applyProtection="1">
      <alignment horizontal="right"/>
    </xf>
    <xf numFmtId="0" fontId="55" fillId="0" borderId="342" xfId="0" applyFont="1" applyBorder="1" applyAlignment="1" applyProtection="1">
      <alignment horizontal="left" vertical="center"/>
    </xf>
    <xf numFmtId="0" fontId="55" fillId="0" borderId="343" xfId="0" applyFont="1" applyBorder="1" applyAlignment="1" applyProtection="1">
      <alignment horizontal="left" vertical="center"/>
    </xf>
    <xf numFmtId="0" fontId="55" fillId="0" borderId="344" xfId="0" applyFont="1" applyBorder="1" applyAlignment="1" applyProtection="1">
      <alignment horizontal="left" vertical="center"/>
    </xf>
    <xf numFmtId="176" fontId="58" fillId="0" borderId="14" xfId="14" applyNumberFormat="1" applyFont="1" applyBorder="1" applyAlignment="1" applyProtection="1">
      <alignment horizontal="right" vertical="center"/>
    </xf>
    <xf numFmtId="176" fontId="58" fillId="0" borderId="0" xfId="14" applyNumberFormat="1" applyFont="1" applyBorder="1" applyAlignment="1" applyProtection="1">
      <alignment horizontal="right" vertical="center"/>
    </xf>
    <xf numFmtId="176" fontId="58" fillId="0" borderId="13" xfId="14" applyNumberFormat="1" applyFont="1" applyBorder="1" applyAlignment="1" applyProtection="1">
      <alignment horizontal="right" vertical="center"/>
    </xf>
    <xf numFmtId="176" fontId="58" fillId="0" borderId="15" xfId="14" applyNumberFormat="1" applyFont="1" applyBorder="1" applyAlignment="1" applyProtection="1">
      <alignment horizontal="right" vertical="center"/>
    </xf>
    <xf numFmtId="0" fontId="55" fillId="0" borderId="24" xfId="0" applyFont="1" applyBorder="1" applyAlignment="1" applyProtection="1">
      <alignment horizontal="left" vertical="center"/>
    </xf>
    <xf numFmtId="0" fontId="55" fillId="0" borderId="25" xfId="0" applyFont="1" applyBorder="1" applyAlignment="1" applyProtection="1">
      <alignment horizontal="left" vertical="center"/>
    </xf>
    <xf numFmtId="0" fontId="55" fillId="0" borderId="28" xfId="0" applyFont="1" applyBorder="1" applyAlignment="1" applyProtection="1">
      <alignment horizontal="left" vertical="center"/>
    </xf>
    <xf numFmtId="176" fontId="58" fillId="0" borderId="26" xfId="14" applyNumberFormat="1" applyFont="1" applyBorder="1" applyAlignment="1" applyProtection="1">
      <alignment horizontal="right" vertical="center"/>
    </xf>
    <xf numFmtId="176" fontId="58" fillId="0" borderId="25" xfId="14" applyNumberFormat="1" applyFont="1" applyBorder="1" applyAlignment="1" applyProtection="1">
      <alignment horizontal="right" vertical="center"/>
    </xf>
    <xf numFmtId="176" fontId="58" fillId="0" borderId="28" xfId="14" applyNumberFormat="1" applyFont="1" applyBorder="1" applyAlignment="1" applyProtection="1">
      <alignment horizontal="right" vertical="center"/>
    </xf>
    <xf numFmtId="176" fontId="58" fillId="0" borderId="27" xfId="14" applyNumberFormat="1" applyFont="1" applyBorder="1" applyAlignment="1" applyProtection="1">
      <alignment horizontal="right" vertical="center"/>
    </xf>
    <xf numFmtId="0" fontId="55" fillId="0" borderId="24" xfId="0" applyFont="1" applyBorder="1" applyAlignment="1" applyProtection="1">
      <alignment horizontal="left" vertical="center" wrapText="1"/>
    </xf>
    <xf numFmtId="0" fontId="55" fillId="0" borderId="25" xfId="0" applyFont="1" applyBorder="1" applyAlignment="1" applyProtection="1">
      <alignment horizontal="left" vertical="center" wrapText="1"/>
    </xf>
    <xf numFmtId="0" fontId="55" fillId="0" borderId="28" xfId="0" applyFont="1" applyBorder="1" applyAlignment="1" applyProtection="1">
      <alignment horizontal="left" vertical="center" wrapText="1"/>
    </xf>
    <xf numFmtId="185" fontId="58" fillId="0" borderId="27" xfId="1" applyNumberFormat="1" applyFont="1" applyBorder="1" applyAlignment="1" applyProtection="1">
      <alignment horizontal="right" vertical="center"/>
    </xf>
    <xf numFmtId="0" fontId="55" fillId="0" borderId="204" xfId="0" applyFont="1" applyBorder="1" applyAlignment="1" applyProtection="1">
      <alignment horizontal="left" vertical="center" wrapText="1"/>
    </xf>
    <xf numFmtId="0" fontId="55" fillId="0" borderId="81" xfId="0" applyFont="1" applyBorder="1" applyAlignment="1" applyProtection="1">
      <alignment horizontal="left" vertical="center" wrapText="1"/>
    </xf>
    <xf numFmtId="0" fontId="55" fillId="0" borderId="88" xfId="0" applyFont="1" applyBorder="1" applyAlignment="1" applyProtection="1">
      <alignment horizontal="left" vertical="center" wrapText="1"/>
    </xf>
    <xf numFmtId="185" fontId="58" fillId="0" borderId="14" xfId="0" applyNumberFormat="1" applyFont="1" applyBorder="1" applyAlignment="1" applyProtection="1">
      <alignment horizontal="center" vertical="center" wrapText="1"/>
    </xf>
    <xf numFmtId="185" fontId="58" fillId="0" borderId="0" xfId="0" applyNumberFormat="1" applyFont="1" applyBorder="1" applyAlignment="1" applyProtection="1">
      <alignment horizontal="center" vertical="center" wrapText="1"/>
    </xf>
    <xf numFmtId="185" fontId="58" fillId="0" borderId="15" xfId="0" applyNumberFormat="1" applyFont="1" applyBorder="1" applyAlignment="1" applyProtection="1">
      <alignment horizontal="center" vertical="center" wrapText="1"/>
    </xf>
    <xf numFmtId="0" fontId="65" fillId="0" borderId="86" xfId="0" applyFont="1" applyBorder="1" applyAlignment="1" applyProtection="1">
      <alignment horizontal="left" vertical="center" wrapText="1"/>
    </xf>
    <xf numFmtId="0" fontId="65" fillId="0" borderId="78" xfId="0" applyFont="1" applyBorder="1" applyAlignment="1" applyProtection="1">
      <alignment horizontal="left" vertical="center" wrapText="1"/>
    </xf>
    <xf numFmtId="0" fontId="65" fillId="0" borderId="29" xfId="0" applyFont="1" applyBorder="1" applyAlignment="1" applyProtection="1">
      <alignment horizontal="left" vertical="center" wrapText="1"/>
    </xf>
    <xf numFmtId="179" fontId="123" fillId="2" borderId="78" xfId="0" applyNumberFormat="1" applyFont="1" applyFill="1" applyBorder="1" applyAlignment="1" applyProtection="1">
      <alignment horizontal="right" vertical="center"/>
    </xf>
    <xf numFmtId="179" fontId="123" fillId="2" borderId="77" xfId="0" applyNumberFormat="1" applyFont="1" applyFill="1" applyBorder="1" applyAlignment="1" applyProtection="1">
      <alignment horizontal="right" vertical="center"/>
    </xf>
    <xf numFmtId="179" fontId="123" fillId="2" borderId="30" xfId="0" applyNumberFormat="1" applyFont="1" applyFill="1" applyBorder="1" applyAlignment="1" applyProtection="1">
      <alignment horizontal="right" vertical="center"/>
    </xf>
    <xf numFmtId="179" fontId="123" fillId="2" borderId="32" xfId="0" applyNumberFormat="1" applyFont="1" applyFill="1" applyBorder="1" applyAlignment="1" applyProtection="1">
      <alignment horizontal="right" vertical="center"/>
    </xf>
    <xf numFmtId="0" fontId="55" fillId="2" borderId="0" xfId="0" applyFont="1" applyFill="1" applyBorder="1" applyAlignment="1" applyProtection="1">
      <alignment horizontal="center"/>
    </xf>
    <xf numFmtId="184" fontId="58" fillId="2" borderId="26" xfId="0" applyNumberFormat="1" applyFont="1" applyFill="1" applyBorder="1" applyAlignment="1" applyProtection="1">
      <alignment horizontal="center" vertical="center"/>
    </xf>
    <xf numFmtId="184" fontId="58" fillId="2" borderId="28" xfId="0" applyNumberFormat="1" applyFont="1" applyFill="1" applyBorder="1" applyAlignment="1" applyProtection="1">
      <alignment horizontal="center" vertical="center"/>
    </xf>
    <xf numFmtId="189" fontId="28" fillId="2" borderId="26" xfId="0" applyNumberFormat="1"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183" fontId="58" fillId="2" borderId="27" xfId="1" applyNumberFormat="1" applyFont="1" applyFill="1" applyBorder="1" applyAlignment="1" applyProtection="1">
      <alignment horizontal="right" vertical="center"/>
    </xf>
    <xf numFmtId="184" fontId="55" fillId="2" borderId="80" xfId="0" applyNumberFormat="1" applyFont="1" applyFill="1" applyBorder="1" applyAlignment="1" applyProtection="1">
      <alignment horizontal="center" vertical="center"/>
    </xf>
    <xf numFmtId="184" fontId="55" fillId="2" borderId="79" xfId="0" applyNumberFormat="1" applyFont="1" applyFill="1" applyBorder="1" applyAlignment="1" applyProtection="1">
      <alignment horizontal="center" vertical="center"/>
    </xf>
    <xf numFmtId="184" fontId="58" fillId="2" borderId="113" xfId="0" applyNumberFormat="1" applyFont="1" applyFill="1" applyBorder="1" applyAlignment="1" applyProtection="1">
      <alignment horizontal="center" vertical="center"/>
    </xf>
    <xf numFmtId="184" fontId="58" fillId="2" borderId="114" xfId="0" applyNumberFormat="1"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54" xfId="0" applyFont="1" applyFill="1" applyBorder="1" applyAlignment="1" applyProtection="1">
      <alignment horizontal="center" vertical="center"/>
    </xf>
    <xf numFmtId="0" fontId="55" fillId="2" borderId="90" xfId="0" applyFont="1" applyFill="1" applyBorder="1" applyAlignment="1" applyProtection="1">
      <alignment horizontal="center" vertical="center"/>
    </xf>
    <xf numFmtId="184" fontId="58" fillId="2" borderId="89" xfId="1" applyNumberFormat="1" applyFont="1" applyFill="1" applyBorder="1" applyAlignment="1" applyProtection="1">
      <alignment horizontal="center" vertical="center"/>
    </xf>
    <xf numFmtId="184" fontId="58" fillId="2" borderId="90" xfId="1" applyNumberFormat="1" applyFont="1" applyFill="1" applyBorder="1" applyAlignment="1" applyProtection="1">
      <alignment horizontal="center" vertical="center"/>
    </xf>
    <xf numFmtId="183" fontId="58" fillId="2" borderId="63" xfId="1" applyNumberFormat="1" applyFont="1" applyFill="1" applyBorder="1" applyAlignment="1" applyProtection="1">
      <alignment horizontal="right" vertical="center"/>
    </xf>
    <xf numFmtId="183" fontId="58" fillId="4" borderId="26" xfId="1" applyNumberFormat="1" applyFont="1" applyFill="1" applyBorder="1" applyAlignment="1" applyProtection="1">
      <alignment horizontal="center" vertical="center"/>
    </xf>
    <xf numFmtId="183" fontId="58" fillId="4" borderId="25" xfId="1" applyNumberFormat="1" applyFont="1" applyFill="1" applyBorder="1" applyAlignment="1" applyProtection="1">
      <alignment horizontal="center" vertical="center"/>
    </xf>
    <xf numFmtId="183" fontId="58" fillId="4" borderId="28" xfId="1" applyNumberFormat="1" applyFont="1" applyFill="1" applyBorder="1" applyAlignment="1" applyProtection="1">
      <alignment horizontal="center" vertical="center"/>
    </xf>
    <xf numFmtId="183" fontId="58" fillId="2" borderId="27" xfId="1" applyNumberFormat="1" applyFont="1" applyFill="1" applyBorder="1" applyAlignment="1" applyProtection="1">
      <alignment horizontal="center" vertical="center"/>
    </xf>
    <xf numFmtId="0" fontId="50" fillId="2" borderId="174" xfId="0" applyFont="1" applyFill="1" applyBorder="1" applyAlignment="1" applyProtection="1">
      <alignment horizontal="center" vertical="center"/>
    </xf>
    <xf numFmtId="0" fontId="50" fillId="2" borderId="140" xfId="0" applyFont="1" applyFill="1" applyBorder="1" applyAlignment="1" applyProtection="1">
      <alignment horizontal="center" vertical="center"/>
    </xf>
    <xf numFmtId="0" fontId="50" fillId="2" borderId="175" xfId="0" applyFont="1" applyFill="1" applyBorder="1" applyAlignment="1" applyProtection="1">
      <alignment horizontal="center" vertical="center"/>
    </xf>
    <xf numFmtId="183" fontId="58" fillId="4" borderId="140" xfId="1" applyNumberFormat="1" applyFont="1" applyFill="1" applyBorder="1" applyAlignment="1" applyProtection="1">
      <alignment horizontal="center" vertical="center"/>
    </xf>
    <xf numFmtId="183" fontId="58" fillId="2" borderId="140" xfId="1" applyNumberFormat="1" applyFont="1" applyFill="1" applyBorder="1" applyAlignment="1" applyProtection="1">
      <alignment horizontal="center" vertical="center"/>
    </xf>
    <xf numFmtId="183" fontId="58" fillId="4" borderId="17" xfId="1" applyNumberFormat="1" applyFont="1" applyFill="1" applyBorder="1" applyAlignment="1" applyProtection="1">
      <alignment horizontal="center" vertical="center" wrapText="1"/>
    </xf>
    <xf numFmtId="183" fontId="58" fillId="4" borderId="0" xfId="1" applyNumberFormat="1" applyFont="1" applyFill="1" applyBorder="1" applyAlignment="1" applyProtection="1">
      <alignment horizontal="center" vertical="center" wrapText="1"/>
    </xf>
    <xf numFmtId="183" fontId="58" fillId="4" borderId="21" xfId="1" applyNumberFormat="1" applyFont="1" applyFill="1" applyBorder="1" applyAlignment="1" applyProtection="1">
      <alignment horizontal="center" vertical="center" wrapText="1"/>
    </xf>
    <xf numFmtId="183" fontId="58" fillId="4" borderId="17" xfId="0" applyNumberFormat="1" applyFont="1" applyFill="1" applyBorder="1" applyAlignment="1" applyProtection="1">
      <alignment horizontal="center" vertical="center"/>
    </xf>
    <xf numFmtId="183" fontId="58" fillId="4" borderId="0" xfId="0" applyNumberFormat="1" applyFont="1" applyFill="1" applyBorder="1" applyAlignment="1" applyProtection="1">
      <alignment horizontal="center" vertical="center"/>
    </xf>
    <xf numFmtId="183" fontId="58" fillId="4" borderId="21" xfId="0" applyNumberFormat="1" applyFont="1" applyFill="1" applyBorder="1" applyAlignment="1" applyProtection="1">
      <alignment horizontal="center" vertical="center"/>
    </xf>
    <xf numFmtId="183" fontId="58" fillId="4" borderId="18" xfId="1" applyNumberFormat="1" applyFont="1" applyFill="1" applyBorder="1" applyAlignment="1" applyProtection="1">
      <alignment horizontal="center" vertical="center"/>
    </xf>
    <xf numFmtId="183" fontId="58" fillId="4" borderId="17" xfId="1" applyNumberFormat="1" applyFont="1" applyFill="1" applyBorder="1" applyAlignment="1" applyProtection="1">
      <alignment horizontal="center" vertical="center"/>
    </xf>
    <xf numFmtId="183" fontId="58" fillId="4" borderId="23" xfId="1" applyNumberFormat="1" applyFont="1" applyFill="1" applyBorder="1" applyAlignment="1" applyProtection="1">
      <alignment horizontal="center" vertical="center"/>
    </xf>
    <xf numFmtId="183" fontId="58" fillId="4" borderId="14" xfId="1" applyNumberFormat="1" applyFont="1" applyFill="1" applyBorder="1" applyAlignment="1" applyProtection="1">
      <alignment horizontal="center" vertical="center"/>
    </xf>
    <xf numFmtId="183" fontId="58" fillId="4" borderId="0" xfId="1" applyNumberFormat="1" applyFont="1" applyFill="1" applyBorder="1" applyAlignment="1" applyProtection="1">
      <alignment horizontal="center" vertical="center"/>
    </xf>
    <xf numFmtId="183" fontId="58" fillId="4" borderId="13" xfId="1" applyNumberFormat="1" applyFont="1" applyFill="1" applyBorder="1" applyAlignment="1" applyProtection="1">
      <alignment horizontal="center" vertical="center"/>
    </xf>
    <xf numFmtId="183" fontId="58" fillId="4" borderId="20" xfId="1" applyNumberFormat="1" applyFont="1" applyFill="1" applyBorder="1" applyAlignment="1" applyProtection="1">
      <alignment horizontal="center" vertical="center"/>
    </xf>
    <xf numFmtId="183" fontId="58" fillId="4" borderId="21" xfId="1" applyNumberFormat="1" applyFont="1" applyFill="1" applyBorder="1" applyAlignment="1" applyProtection="1">
      <alignment horizontal="center" vertical="center"/>
    </xf>
    <xf numFmtId="183" fontId="58" fillId="4" borderId="65" xfId="1" applyNumberFormat="1" applyFont="1" applyFill="1" applyBorder="1" applyAlignment="1" applyProtection="1">
      <alignment horizontal="center" vertical="center"/>
    </xf>
    <xf numFmtId="184" fontId="58" fillId="4" borderId="18" xfId="0" applyNumberFormat="1" applyFont="1" applyFill="1" applyBorder="1" applyAlignment="1" applyProtection="1">
      <alignment horizontal="center" vertical="center"/>
    </xf>
    <xf numFmtId="184" fontId="58" fillId="4" borderId="17" xfId="0" applyNumberFormat="1" applyFont="1" applyFill="1" applyBorder="1" applyAlignment="1" applyProtection="1">
      <alignment horizontal="center" vertical="center"/>
    </xf>
    <xf numFmtId="184" fontId="58" fillId="4" borderId="23" xfId="0" applyNumberFormat="1" applyFont="1" applyFill="1" applyBorder="1" applyAlignment="1" applyProtection="1">
      <alignment horizontal="center" vertical="center"/>
    </xf>
    <xf numFmtId="184" fontId="58" fillId="4" borderId="14" xfId="0" applyNumberFormat="1" applyFont="1" applyFill="1" applyBorder="1" applyAlignment="1" applyProtection="1">
      <alignment horizontal="center" vertical="center"/>
    </xf>
    <xf numFmtId="184" fontId="58" fillId="4" borderId="0" xfId="0" applyNumberFormat="1" applyFont="1" applyFill="1" applyBorder="1" applyAlignment="1" applyProtection="1">
      <alignment horizontal="center" vertical="center"/>
    </xf>
    <xf numFmtId="184" fontId="58" fillId="4" borderId="13" xfId="0" applyNumberFormat="1" applyFont="1" applyFill="1" applyBorder="1" applyAlignment="1" applyProtection="1">
      <alignment horizontal="center" vertical="center"/>
    </xf>
    <xf numFmtId="184" fontId="58" fillId="4" borderId="20" xfId="0" applyNumberFormat="1" applyFont="1" applyFill="1" applyBorder="1" applyAlignment="1" applyProtection="1">
      <alignment horizontal="center" vertical="center"/>
    </xf>
    <xf numFmtId="184" fontId="58" fillId="4" borderId="21" xfId="0" applyNumberFormat="1" applyFont="1" applyFill="1" applyBorder="1" applyAlignment="1" applyProtection="1">
      <alignment horizontal="center" vertical="center"/>
    </xf>
    <xf numFmtId="184" fontId="58" fillId="4" borderId="65" xfId="0" applyNumberFormat="1" applyFont="1" applyFill="1" applyBorder="1" applyAlignment="1" applyProtection="1">
      <alignment horizontal="center" vertical="center"/>
    </xf>
    <xf numFmtId="183" fontId="58" fillId="2" borderId="18" xfId="0" applyNumberFormat="1" applyFont="1" applyFill="1" applyBorder="1" applyAlignment="1" applyProtection="1">
      <alignment horizontal="center" vertical="center"/>
    </xf>
    <xf numFmtId="183" fontId="58" fillId="2" borderId="17" xfId="0" applyNumberFormat="1" applyFont="1" applyFill="1" applyBorder="1" applyAlignment="1" applyProtection="1">
      <alignment horizontal="center" vertical="center"/>
    </xf>
    <xf numFmtId="183" fontId="58" fillId="2" borderId="23" xfId="0" applyNumberFormat="1" applyFont="1" applyFill="1" applyBorder="1" applyAlignment="1" applyProtection="1">
      <alignment horizontal="center" vertical="center"/>
    </xf>
    <xf numFmtId="183" fontId="58" fillId="2" borderId="14" xfId="0" applyNumberFormat="1" applyFont="1" applyFill="1" applyBorder="1" applyAlignment="1" applyProtection="1">
      <alignment horizontal="center" vertical="center"/>
    </xf>
    <xf numFmtId="183" fontId="58" fillId="2" borderId="0" xfId="0" applyNumberFormat="1" applyFont="1" applyFill="1" applyBorder="1" applyAlignment="1" applyProtection="1">
      <alignment horizontal="center" vertical="center"/>
    </xf>
    <xf numFmtId="183" fontId="58" fillId="2" borderId="13" xfId="0" applyNumberFormat="1" applyFont="1" applyFill="1" applyBorder="1" applyAlignment="1" applyProtection="1">
      <alignment horizontal="center" vertical="center"/>
    </xf>
    <xf numFmtId="183" fontId="58" fillId="2" borderId="20" xfId="0" applyNumberFormat="1" applyFont="1" applyFill="1" applyBorder="1" applyAlignment="1" applyProtection="1">
      <alignment horizontal="center" vertical="center"/>
    </xf>
    <xf numFmtId="183" fontId="58" fillId="2" borderId="21" xfId="0" applyNumberFormat="1" applyFont="1" applyFill="1" applyBorder="1" applyAlignment="1" applyProtection="1">
      <alignment horizontal="center" vertical="center"/>
    </xf>
    <xf numFmtId="183" fontId="58" fillId="2" borderId="65" xfId="0" applyNumberFormat="1" applyFont="1" applyFill="1" applyBorder="1" applyAlignment="1" applyProtection="1">
      <alignment horizontal="center" vertical="center"/>
    </xf>
    <xf numFmtId="183" fontId="58" fillId="2" borderId="18" xfId="1" applyNumberFormat="1" applyFont="1" applyFill="1" applyBorder="1" applyAlignment="1" applyProtection="1">
      <alignment horizontal="center" vertical="center"/>
    </xf>
    <xf numFmtId="183" fontId="58" fillId="2" borderId="17" xfId="1" applyNumberFormat="1" applyFont="1" applyFill="1" applyBorder="1" applyAlignment="1" applyProtection="1">
      <alignment horizontal="center" vertical="center"/>
    </xf>
    <xf numFmtId="183" fontId="58" fillId="2" borderId="23" xfId="1" applyNumberFormat="1" applyFont="1" applyFill="1" applyBorder="1" applyAlignment="1" applyProtection="1">
      <alignment horizontal="center" vertical="center"/>
    </xf>
    <xf numFmtId="183" fontId="58" fillId="2" borderId="14" xfId="1" applyNumberFormat="1" applyFont="1" applyFill="1" applyBorder="1" applyAlignment="1" applyProtection="1">
      <alignment horizontal="center" vertical="center"/>
    </xf>
    <xf numFmtId="183" fontId="58" fillId="2" borderId="0" xfId="1" applyNumberFormat="1" applyFont="1" applyFill="1" applyBorder="1" applyAlignment="1" applyProtection="1">
      <alignment horizontal="center" vertical="center"/>
    </xf>
    <xf numFmtId="183" fontId="58" fillId="2" borderId="13" xfId="1" applyNumberFormat="1" applyFont="1" applyFill="1" applyBorder="1" applyAlignment="1" applyProtection="1">
      <alignment horizontal="center" vertical="center"/>
    </xf>
    <xf numFmtId="183" fontId="58" fillId="2" borderId="20" xfId="1" applyNumberFormat="1" applyFont="1" applyFill="1" applyBorder="1" applyAlignment="1" applyProtection="1">
      <alignment horizontal="center" vertical="center"/>
    </xf>
    <xf numFmtId="183" fontId="58" fillId="2" borderId="21" xfId="1" applyNumberFormat="1" applyFont="1" applyFill="1" applyBorder="1" applyAlignment="1" applyProtection="1">
      <alignment horizontal="center" vertical="center"/>
    </xf>
    <xf numFmtId="183" fontId="58" fillId="2" borderId="65" xfId="1" applyNumberFormat="1" applyFont="1" applyFill="1" applyBorder="1" applyAlignment="1" applyProtection="1">
      <alignment horizontal="center" vertical="center"/>
    </xf>
    <xf numFmtId="183" fontId="58" fillId="4" borderId="18" xfId="1" applyNumberFormat="1" applyFont="1" applyFill="1" applyBorder="1" applyAlignment="1" applyProtection="1">
      <alignment horizontal="center" vertical="center" wrapText="1"/>
    </xf>
    <xf numFmtId="183" fontId="58" fillId="4" borderId="23" xfId="1" applyNumberFormat="1" applyFont="1" applyFill="1" applyBorder="1" applyAlignment="1" applyProtection="1">
      <alignment horizontal="center" vertical="center" wrapText="1"/>
    </xf>
    <xf numFmtId="183" fontId="58" fillId="4" borderId="14" xfId="1" applyNumberFormat="1" applyFont="1" applyFill="1" applyBorder="1" applyAlignment="1" applyProtection="1">
      <alignment horizontal="center" vertical="center" wrapText="1"/>
    </xf>
    <xf numFmtId="183" fontId="58" fillId="4" borderId="13" xfId="1" applyNumberFormat="1" applyFont="1" applyFill="1" applyBorder="1" applyAlignment="1" applyProtection="1">
      <alignment horizontal="center" vertical="center" wrapText="1"/>
    </xf>
    <xf numFmtId="183" fontId="58" fillId="4" borderId="20" xfId="1" applyNumberFormat="1" applyFont="1" applyFill="1" applyBorder="1" applyAlignment="1" applyProtection="1">
      <alignment horizontal="center" vertical="center" wrapText="1"/>
    </xf>
    <xf numFmtId="183" fontId="58" fillId="4" borderId="65" xfId="1" applyNumberFormat="1" applyFont="1" applyFill="1" applyBorder="1" applyAlignment="1" applyProtection="1">
      <alignment horizontal="center" vertical="center" wrapText="1"/>
    </xf>
    <xf numFmtId="176" fontId="58" fillId="4" borderId="18" xfId="14" applyNumberFormat="1" applyFont="1" applyFill="1" applyBorder="1" applyAlignment="1" applyProtection="1">
      <alignment horizontal="center" vertical="center" wrapText="1"/>
    </xf>
    <xf numFmtId="176" fontId="58" fillId="4" borderId="17" xfId="14" applyNumberFormat="1" applyFont="1" applyFill="1" applyBorder="1" applyAlignment="1" applyProtection="1">
      <alignment horizontal="center" vertical="center" wrapText="1"/>
    </xf>
    <xf numFmtId="176" fontId="58" fillId="4" borderId="23" xfId="14" applyNumberFormat="1" applyFont="1" applyFill="1" applyBorder="1" applyAlignment="1" applyProtection="1">
      <alignment horizontal="center" vertical="center" wrapText="1"/>
    </xf>
    <xf numFmtId="176" fontId="58" fillId="4" borderId="14" xfId="14" applyNumberFormat="1" applyFont="1" applyFill="1" applyBorder="1" applyAlignment="1" applyProtection="1">
      <alignment horizontal="center" vertical="center" wrapText="1"/>
    </xf>
    <xf numFmtId="176" fontId="58" fillId="4" borderId="0" xfId="14" applyNumberFormat="1" applyFont="1" applyFill="1" applyBorder="1" applyAlignment="1" applyProtection="1">
      <alignment horizontal="center" vertical="center" wrapText="1"/>
    </xf>
    <xf numFmtId="176" fontId="58" fillId="4" borderId="13" xfId="14" applyNumberFormat="1" applyFont="1" applyFill="1" applyBorder="1" applyAlignment="1" applyProtection="1">
      <alignment horizontal="center" vertical="center" wrapText="1"/>
    </xf>
    <xf numFmtId="176" fontId="58" fillId="4" borderId="20" xfId="14" applyNumberFormat="1" applyFont="1" applyFill="1" applyBorder="1" applyAlignment="1" applyProtection="1">
      <alignment horizontal="center" vertical="center" wrapText="1"/>
    </xf>
    <xf numFmtId="176" fontId="58" fillId="4" borderId="21" xfId="14" applyNumberFormat="1" applyFont="1" applyFill="1" applyBorder="1" applyAlignment="1" applyProtection="1">
      <alignment horizontal="center" vertical="center" wrapText="1"/>
    </xf>
    <xf numFmtId="176" fontId="58" fillId="4" borderId="65" xfId="14" applyNumberFormat="1" applyFont="1" applyFill="1" applyBorder="1" applyAlignment="1" applyProtection="1">
      <alignment horizontal="center" vertical="center" wrapText="1"/>
    </xf>
    <xf numFmtId="183" fontId="58" fillId="2" borderId="18" xfId="0" applyNumberFormat="1" applyFont="1" applyFill="1" applyBorder="1" applyAlignment="1" applyProtection="1">
      <alignment horizontal="center" vertical="center" wrapText="1"/>
    </xf>
    <xf numFmtId="183" fontId="58" fillId="2" borderId="17" xfId="0" applyNumberFormat="1" applyFont="1" applyFill="1" applyBorder="1" applyAlignment="1" applyProtection="1">
      <alignment horizontal="center" vertical="center" wrapText="1"/>
    </xf>
    <xf numFmtId="183" fontId="58" fillId="2" borderId="23" xfId="0" applyNumberFormat="1" applyFont="1" applyFill="1" applyBorder="1" applyAlignment="1" applyProtection="1">
      <alignment horizontal="center" vertical="center" wrapText="1"/>
    </xf>
    <xf numFmtId="183" fontId="58" fillId="2" borderId="14" xfId="0" applyNumberFormat="1" applyFont="1" applyFill="1" applyBorder="1" applyAlignment="1" applyProtection="1">
      <alignment horizontal="center" vertical="center" wrapText="1"/>
    </xf>
    <xf numFmtId="183" fontId="58" fillId="2" borderId="0" xfId="0" applyNumberFormat="1" applyFont="1" applyFill="1" applyBorder="1" applyAlignment="1" applyProtection="1">
      <alignment horizontal="center" vertical="center" wrapText="1"/>
    </xf>
    <xf numFmtId="183" fontId="58" fillId="2" borderId="13" xfId="0" applyNumberFormat="1" applyFont="1" applyFill="1" applyBorder="1" applyAlignment="1" applyProtection="1">
      <alignment horizontal="center" vertical="center" wrapText="1"/>
    </xf>
    <xf numFmtId="183" fontId="58" fillId="2" borderId="20" xfId="0" applyNumberFormat="1" applyFont="1" applyFill="1" applyBorder="1" applyAlignment="1" applyProtection="1">
      <alignment horizontal="center" vertical="center" wrapText="1"/>
    </xf>
    <xf numFmtId="183" fontId="58" fillId="2" borderId="21" xfId="0" applyNumberFormat="1" applyFont="1" applyFill="1" applyBorder="1" applyAlignment="1" applyProtection="1">
      <alignment horizontal="center" vertical="center" wrapText="1"/>
    </xf>
    <xf numFmtId="183" fontId="58" fillId="2" borderId="65" xfId="0" applyNumberFormat="1" applyFont="1" applyFill="1" applyBorder="1" applyAlignment="1" applyProtection="1">
      <alignment horizontal="center" vertical="center" wrapText="1"/>
    </xf>
    <xf numFmtId="0" fontId="55" fillId="2" borderId="26" xfId="0" applyFont="1" applyFill="1" applyBorder="1" applyAlignment="1" applyProtection="1">
      <alignment horizontal="left" vertical="center"/>
    </xf>
    <xf numFmtId="0" fontId="55" fillId="2" borderId="25" xfId="0" applyFont="1" applyFill="1" applyBorder="1" applyAlignment="1" applyProtection="1">
      <alignment horizontal="right" vertical="center"/>
    </xf>
    <xf numFmtId="0" fontId="55" fillId="2" borderId="28" xfId="0" applyFont="1" applyFill="1" applyBorder="1" applyAlignment="1" applyProtection="1">
      <alignment horizontal="center" vertical="center"/>
    </xf>
    <xf numFmtId="0" fontId="118" fillId="2" borderId="0" xfId="0" applyFont="1" applyFill="1" applyBorder="1" applyAlignment="1" applyProtection="1">
      <alignment horizontal="center" vertical="center"/>
    </xf>
    <xf numFmtId="0" fontId="55" fillId="2" borderId="20" xfId="0" applyFont="1" applyFill="1" applyBorder="1" applyAlignment="1" applyProtection="1">
      <alignment horizontal="left" vertical="center"/>
    </xf>
    <xf numFmtId="0" fontId="55" fillId="2" borderId="21" xfId="0" applyFont="1" applyFill="1" applyBorder="1" applyAlignment="1" applyProtection="1">
      <alignment horizontal="left" vertical="center"/>
    </xf>
    <xf numFmtId="183" fontId="58" fillId="2" borderId="78" xfId="0" applyNumberFormat="1" applyFont="1" applyFill="1" applyBorder="1" applyAlignment="1" applyProtection="1">
      <alignment horizontal="right" vertical="center"/>
    </xf>
    <xf numFmtId="183" fontId="58" fillId="2" borderId="21" xfId="0" applyNumberFormat="1" applyFont="1" applyFill="1" applyBorder="1" applyAlignment="1" applyProtection="1">
      <alignment horizontal="right" vertical="center"/>
    </xf>
    <xf numFmtId="0" fontId="55" fillId="2" borderId="65" xfId="0" applyFont="1" applyFill="1" applyBorder="1" applyAlignment="1" applyProtection="1">
      <alignment horizontal="center" vertical="center"/>
    </xf>
    <xf numFmtId="0" fontId="185" fillId="0" borderId="0" xfId="0" applyFont="1" applyBorder="1" applyAlignment="1" applyProtection="1">
      <alignment horizontal="center" vertical="center" wrapText="1"/>
    </xf>
    <xf numFmtId="0" fontId="185" fillId="0" borderId="0" xfId="0" applyFont="1" applyBorder="1" applyAlignment="1" applyProtection="1">
      <alignment horizontal="left" vertical="center" wrapText="1"/>
    </xf>
    <xf numFmtId="9" fontId="185" fillId="0" borderId="0" xfId="0" applyNumberFormat="1" applyFont="1" applyBorder="1" applyAlignment="1" applyProtection="1">
      <alignment horizontal="center" vertical="center" wrapText="1"/>
    </xf>
    <xf numFmtId="0" fontId="185" fillId="0" borderId="0" xfId="0" applyFont="1" applyBorder="1" applyAlignment="1" applyProtection="1">
      <alignment horizontal="justify" vertical="center" wrapText="1"/>
    </xf>
    <xf numFmtId="0" fontId="55" fillId="2" borderId="64" xfId="0" applyFont="1" applyFill="1" applyBorder="1" applyAlignment="1" applyProtection="1">
      <alignment horizontal="left" vertical="center"/>
    </xf>
    <xf numFmtId="0" fontId="55" fillId="2" borderId="59" xfId="0" applyFont="1" applyFill="1" applyBorder="1" applyAlignment="1" applyProtection="1">
      <alignment horizontal="right" vertical="center"/>
    </xf>
    <xf numFmtId="183" fontId="58" fillId="4" borderId="59" xfId="1" applyNumberFormat="1" applyFont="1" applyFill="1" applyBorder="1" applyAlignment="1" applyProtection="1">
      <alignment horizontal="right" vertical="center"/>
    </xf>
    <xf numFmtId="0" fontId="55" fillId="2" borderId="17" xfId="0" applyFont="1" applyFill="1" applyBorder="1" applyAlignment="1" applyProtection="1">
      <alignment horizontal="right" vertical="center"/>
    </xf>
    <xf numFmtId="183" fontId="58" fillId="4" borderId="17" xfId="1" applyNumberFormat="1" applyFont="1" applyFill="1" applyBorder="1" applyAlignment="1" applyProtection="1">
      <alignment horizontal="right" vertical="center"/>
    </xf>
    <xf numFmtId="0" fontId="55" fillId="2" borderId="59" xfId="0" applyFont="1" applyFill="1" applyBorder="1" applyAlignment="1" applyProtection="1">
      <alignment horizontal="center" vertical="center"/>
    </xf>
    <xf numFmtId="0" fontId="55" fillId="2" borderId="61" xfId="0" applyFont="1" applyFill="1" applyBorder="1" applyAlignment="1" applyProtection="1">
      <alignment horizontal="center" vertical="center"/>
    </xf>
    <xf numFmtId="0" fontId="55" fillId="2" borderId="18" xfId="0" applyFont="1" applyFill="1" applyBorder="1" applyAlignment="1" applyProtection="1">
      <alignment horizontal="left" vertical="center"/>
    </xf>
    <xf numFmtId="0" fontId="55" fillId="2" borderId="17" xfId="0" applyFont="1" applyFill="1" applyBorder="1" applyAlignment="1" applyProtection="1">
      <alignment horizontal="left" vertical="center"/>
    </xf>
    <xf numFmtId="0" fontId="123" fillId="2" borderId="0" xfId="0" applyFont="1" applyFill="1" applyAlignment="1" applyProtection="1">
      <alignment horizontal="left" vertical="center"/>
    </xf>
    <xf numFmtId="0" fontId="55" fillId="2" borderId="17" xfId="0" applyFont="1" applyFill="1" applyBorder="1" applyAlignment="1" applyProtection="1">
      <alignment horizontal="center" vertical="center"/>
    </xf>
    <xf numFmtId="0" fontId="55" fillId="2" borderId="23" xfId="0" applyFont="1" applyFill="1" applyBorder="1" applyAlignment="1" applyProtection="1">
      <alignment horizontal="center" vertical="center"/>
    </xf>
    <xf numFmtId="0" fontId="55" fillId="2" borderId="141" xfId="0" applyFont="1" applyFill="1" applyBorder="1" applyAlignment="1" applyProtection="1">
      <alignment horizontal="center" vertical="center" wrapText="1"/>
    </xf>
    <xf numFmtId="0" fontId="55" fillId="2" borderId="142" xfId="0" applyFont="1" applyFill="1" applyBorder="1" applyAlignment="1" applyProtection="1">
      <alignment horizontal="center" vertical="center" wrapText="1"/>
    </xf>
    <xf numFmtId="0" fontId="55" fillId="2" borderId="146"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55" fillId="2" borderId="149" xfId="0" applyFont="1" applyFill="1" applyBorder="1" applyAlignment="1" applyProtection="1">
      <alignment horizontal="center" vertical="center" wrapText="1"/>
    </xf>
    <xf numFmtId="0" fontId="55" fillId="2" borderId="143" xfId="0" applyFont="1" applyFill="1" applyBorder="1" applyAlignment="1" applyProtection="1">
      <alignment horizontal="center" vertical="center"/>
    </xf>
    <xf numFmtId="0" fontId="55" fillId="2" borderId="142" xfId="0" applyFont="1" applyFill="1" applyBorder="1" applyAlignment="1" applyProtection="1">
      <alignment horizontal="center" vertical="center"/>
    </xf>
    <xf numFmtId="0" fontId="55" fillId="2" borderId="144" xfId="0" applyFont="1" applyFill="1" applyBorder="1" applyAlignment="1" applyProtection="1">
      <alignment horizontal="center" vertical="center"/>
    </xf>
    <xf numFmtId="38" fontId="55" fillId="2" borderId="142" xfId="1" applyFont="1" applyFill="1" applyBorder="1" applyAlignment="1" applyProtection="1">
      <alignment horizontal="center" vertical="center"/>
    </xf>
    <xf numFmtId="38" fontId="55" fillId="2" borderId="145" xfId="1" applyFont="1" applyFill="1" applyBorder="1" applyAlignment="1" applyProtection="1">
      <alignment horizontal="center" vertical="center"/>
    </xf>
    <xf numFmtId="0" fontId="55" fillId="2" borderId="20" xfId="0" applyFont="1" applyFill="1" applyBorder="1" applyAlignment="1" applyProtection="1">
      <alignment horizontal="center" vertical="center"/>
    </xf>
    <xf numFmtId="38" fontId="55" fillId="2" borderId="0" xfId="1" applyFont="1" applyFill="1" applyBorder="1" applyAlignment="1" applyProtection="1">
      <alignment horizontal="center" vertical="center"/>
    </xf>
    <xf numFmtId="38" fontId="55" fillId="2" borderId="147" xfId="1" applyFont="1" applyFill="1" applyBorder="1" applyAlignment="1" applyProtection="1">
      <alignment horizontal="center" vertical="center"/>
    </xf>
    <xf numFmtId="176" fontId="108" fillId="2" borderId="150" xfId="14" applyNumberFormat="1" applyFont="1" applyFill="1" applyBorder="1" applyAlignment="1" applyProtection="1">
      <alignment horizontal="center" vertical="center"/>
    </xf>
    <xf numFmtId="176" fontId="108" fillId="2" borderId="151" xfId="14" applyNumberFormat="1" applyFont="1" applyFill="1" applyBorder="1" applyAlignment="1" applyProtection="1">
      <alignment horizontal="center" vertical="center"/>
    </xf>
    <xf numFmtId="183" fontId="114" fillId="2" borderId="154" xfId="0" applyNumberFormat="1" applyFont="1" applyFill="1" applyBorder="1" applyAlignment="1" applyProtection="1">
      <alignment horizontal="right" vertical="center"/>
    </xf>
    <xf numFmtId="183" fontId="114" fillId="2" borderId="155" xfId="0" applyNumberFormat="1" applyFont="1" applyFill="1" applyBorder="1" applyAlignment="1" applyProtection="1">
      <alignment horizontal="right" vertical="center"/>
    </xf>
    <xf numFmtId="183" fontId="114" fillId="2" borderId="155" xfId="0" applyNumberFormat="1" applyFont="1" applyFill="1" applyBorder="1" applyAlignment="1" applyProtection="1">
      <alignment horizontal="left" vertical="center"/>
    </xf>
    <xf numFmtId="183" fontId="114" fillId="2" borderId="156" xfId="0" applyNumberFormat="1" applyFont="1" applyFill="1" applyBorder="1" applyAlignment="1" applyProtection="1">
      <alignment horizontal="left" vertical="center"/>
    </xf>
    <xf numFmtId="0" fontId="55" fillId="2" borderId="72" xfId="0" applyFont="1" applyFill="1" applyBorder="1" applyAlignment="1" applyProtection="1">
      <alignment horizontal="center" vertical="center" wrapText="1"/>
    </xf>
    <xf numFmtId="38" fontId="55" fillId="2" borderId="75" xfId="1" applyFont="1" applyFill="1" applyBorder="1" applyAlignment="1" applyProtection="1">
      <alignment horizontal="center" vertical="center"/>
    </xf>
    <xf numFmtId="38" fontId="55" fillId="2" borderId="68" xfId="1" applyFont="1" applyFill="1" applyBorder="1" applyAlignment="1" applyProtection="1">
      <alignment horizontal="center" vertical="center"/>
    </xf>
    <xf numFmtId="183" fontId="55" fillId="2" borderId="72" xfId="1" applyNumberFormat="1" applyFont="1" applyFill="1" applyBorder="1" applyAlignment="1" applyProtection="1">
      <alignment horizontal="center" vertical="center"/>
    </xf>
    <xf numFmtId="0" fontId="55" fillId="2" borderId="80" xfId="0" applyFont="1" applyFill="1" applyBorder="1" applyAlignment="1" applyProtection="1">
      <alignment horizontal="center" vertical="center"/>
    </xf>
    <xf numFmtId="0" fontId="55" fillId="2" borderId="123" xfId="0"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38" fontId="55" fillId="2" borderId="28" xfId="1" applyFont="1" applyFill="1" applyBorder="1" applyAlignment="1" applyProtection="1">
      <alignment horizontal="center" vertical="center"/>
    </xf>
    <xf numFmtId="38" fontId="55" fillId="2" borderId="72" xfId="1" applyFont="1" applyFill="1" applyBorder="1" applyAlignment="1" applyProtection="1">
      <alignment horizontal="center" vertical="center"/>
    </xf>
    <xf numFmtId="0" fontId="55" fillId="2" borderId="26" xfId="0" applyFont="1" applyFill="1" applyBorder="1" applyAlignment="1" applyProtection="1">
      <alignment horizontal="left" vertical="center" wrapText="1"/>
    </xf>
    <xf numFmtId="183" fontId="55" fillId="0" borderId="72" xfId="1" applyNumberFormat="1" applyFont="1" applyFill="1" applyBorder="1" applyAlignment="1" applyProtection="1">
      <alignment horizontal="center" vertical="center"/>
    </xf>
    <xf numFmtId="183" fontId="55" fillId="0" borderId="72" xfId="0" applyNumberFormat="1" applyFont="1" applyFill="1" applyBorder="1" applyAlignment="1" applyProtection="1">
      <alignment horizontal="center" vertical="center"/>
    </xf>
    <xf numFmtId="183" fontId="55" fillId="0" borderId="70" xfId="1" applyNumberFormat="1" applyFont="1" applyFill="1" applyBorder="1" applyAlignment="1" applyProtection="1">
      <alignment horizontal="right" vertical="center"/>
    </xf>
    <xf numFmtId="184" fontId="55" fillId="2" borderId="69"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3" fontId="55" fillId="2" borderId="20" xfId="1" applyNumberFormat="1" applyFont="1" applyFill="1" applyBorder="1" applyAlignment="1" applyProtection="1">
      <alignment horizontal="right" vertical="center"/>
    </xf>
    <xf numFmtId="183" fontId="55" fillId="2" borderId="21" xfId="1" applyNumberFormat="1" applyFont="1" applyFill="1" applyBorder="1" applyAlignment="1" applyProtection="1">
      <alignment horizontal="right" vertical="center"/>
    </xf>
    <xf numFmtId="183" fontId="55" fillId="0" borderId="72" xfId="1" applyNumberFormat="1" applyFont="1" applyFill="1" applyBorder="1" applyAlignment="1" applyProtection="1">
      <alignment horizontal="right" vertical="center"/>
    </xf>
    <xf numFmtId="184" fontId="55" fillId="2" borderId="72" xfId="0" applyNumberFormat="1" applyFont="1" applyFill="1" applyBorder="1" applyAlignment="1" applyProtection="1">
      <alignment horizontal="center" vertical="center"/>
    </xf>
    <xf numFmtId="0" fontId="55" fillId="2" borderId="72" xfId="0" applyFont="1" applyFill="1" applyBorder="1" applyAlignment="1" applyProtection="1">
      <alignment horizontal="center" vertical="center"/>
    </xf>
    <xf numFmtId="184" fontId="55" fillId="2" borderId="71" xfId="0" applyNumberFormat="1" applyFont="1" applyFill="1" applyBorder="1" applyAlignment="1" applyProtection="1">
      <alignment horizontal="center" vertical="center"/>
    </xf>
    <xf numFmtId="0" fontId="55" fillId="2" borderId="71" xfId="0" applyFont="1" applyFill="1" applyBorder="1" applyAlignment="1" applyProtection="1">
      <alignment horizontal="center" vertical="center"/>
    </xf>
    <xf numFmtId="0" fontId="49" fillId="2" borderId="0" xfId="0" applyFont="1" applyFill="1" applyAlignment="1" applyProtection="1">
      <alignment horizontal="left"/>
    </xf>
    <xf numFmtId="0" fontId="55" fillId="2" borderId="26" xfId="0" applyFont="1" applyFill="1" applyBorder="1" applyAlignment="1" applyProtection="1">
      <alignment horizontal="center" vertical="center"/>
    </xf>
    <xf numFmtId="0" fontId="55" fillId="2" borderId="72" xfId="0" applyFont="1" applyFill="1" applyBorder="1" applyAlignment="1" applyProtection="1">
      <alignment horizontal="center" wrapText="1"/>
    </xf>
    <xf numFmtId="0" fontId="49" fillId="0" borderId="0" xfId="0" applyFont="1" applyFill="1" applyAlignment="1" applyProtection="1">
      <alignment horizontal="left"/>
    </xf>
    <xf numFmtId="0" fontId="118" fillId="3" borderId="0" xfId="0" applyFont="1" applyFill="1" applyAlignment="1" applyProtection="1">
      <alignment horizontal="left" wrapText="1"/>
    </xf>
    <xf numFmtId="0" fontId="181" fillId="0" borderId="9" xfId="0" applyFont="1" applyBorder="1" applyAlignment="1" applyProtection="1">
      <alignment horizontal="left" vertical="center" wrapText="1"/>
    </xf>
    <xf numFmtId="0" fontId="181" fillId="0" borderId="10" xfId="0" applyFont="1" applyBorder="1" applyAlignment="1" applyProtection="1">
      <alignment horizontal="left" vertical="center" wrapText="1"/>
    </xf>
    <xf numFmtId="0" fontId="181" fillId="0" borderId="11" xfId="0" applyFont="1" applyBorder="1" applyAlignment="1" applyProtection="1">
      <alignment horizontal="left" vertical="center" wrapText="1"/>
    </xf>
    <xf numFmtId="0" fontId="181" fillId="0" borderId="29" xfId="0" applyFont="1" applyBorder="1" applyAlignment="1" applyProtection="1">
      <alignment horizontal="left" vertical="center" wrapText="1"/>
    </xf>
    <xf numFmtId="0" fontId="181" fillId="0" borderId="30" xfId="0" applyFont="1" applyBorder="1" applyAlignment="1" applyProtection="1">
      <alignment horizontal="left" vertical="center" wrapText="1"/>
    </xf>
    <xf numFmtId="0" fontId="181" fillId="0" borderId="31" xfId="0" applyFont="1" applyBorder="1" applyAlignment="1" applyProtection="1">
      <alignment horizontal="left" vertical="center" wrapText="1"/>
    </xf>
    <xf numFmtId="185" fontId="55" fillId="2" borderId="0" xfId="0" applyNumberFormat="1" applyFont="1" applyFill="1" applyAlignment="1" applyProtection="1">
      <alignment horizontal="center" vertical="center"/>
    </xf>
    <xf numFmtId="0" fontId="55" fillId="2" borderId="84" xfId="0" applyFont="1" applyFill="1" applyBorder="1" applyAlignment="1" applyProtection="1">
      <alignment horizontal="left" vertical="center"/>
    </xf>
    <xf numFmtId="0" fontId="55" fillId="2" borderId="72" xfId="0" applyFont="1" applyFill="1" applyBorder="1" applyAlignment="1" applyProtection="1">
      <alignment horizontal="left" vertical="center"/>
    </xf>
    <xf numFmtId="0" fontId="55" fillId="2" borderId="163" xfId="0" applyFont="1" applyFill="1" applyBorder="1" applyAlignment="1" applyProtection="1">
      <alignment horizontal="left" vertical="center"/>
    </xf>
    <xf numFmtId="0" fontId="55" fillId="2" borderId="70" xfId="0" applyFont="1" applyFill="1" applyBorder="1" applyAlignment="1" applyProtection="1">
      <alignment horizontal="left" vertical="center"/>
    </xf>
    <xf numFmtId="183" fontId="55" fillId="2" borderId="0" xfId="6" applyNumberFormat="1" applyFont="1" applyFill="1" applyBorder="1" applyAlignment="1" applyProtection="1">
      <alignment horizontal="right" vertical="center"/>
    </xf>
    <xf numFmtId="183" fontId="55" fillId="4" borderId="26" xfId="6" applyNumberFormat="1" applyFont="1" applyFill="1" applyBorder="1" applyAlignment="1" applyProtection="1">
      <alignment horizontal="right" vertical="center"/>
      <protection locked="0"/>
    </xf>
    <xf numFmtId="183" fontId="55" fillId="4" borderId="25" xfId="6" applyNumberFormat="1" applyFont="1" applyFill="1" applyBorder="1" applyAlignment="1" applyProtection="1">
      <alignment horizontal="right" vertical="center"/>
      <protection locked="0"/>
    </xf>
    <xf numFmtId="183" fontId="55" fillId="4" borderId="28" xfId="6" applyNumberFormat="1" applyFont="1" applyFill="1" applyBorder="1" applyAlignment="1" applyProtection="1">
      <alignment horizontal="right" vertical="center"/>
      <protection locked="0"/>
    </xf>
    <xf numFmtId="176" fontId="55" fillId="2" borderId="26" xfId="4" applyNumberFormat="1" applyFont="1" applyFill="1" applyBorder="1" applyAlignment="1" applyProtection="1">
      <alignment horizontal="center" vertical="center"/>
    </xf>
    <xf numFmtId="176" fontId="55" fillId="2" borderId="25" xfId="4" applyNumberFormat="1" applyFont="1" applyFill="1" applyBorder="1" applyAlignment="1" applyProtection="1">
      <alignment horizontal="center" vertical="center"/>
    </xf>
    <xf numFmtId="176" fontId="55" fillId="2" borderId="28" xfId="4" applyNumberFormat="1" applyFont="1" applyFill="1" applyBorder="1" applyAlignment="1" applyProtection="1">
      <alignment horizontal="center" vertical="center"/>
    </xf>
    <xf numFmtId="183" fontId="55" fillId="2" borderId="26" xfId="1" applyNumberFormat="1" applyFont="1" applyFill="1" applyBorder="1" applyAlignment="1" applyProtection="1">
      <alignment horizontal="right" vertical="center"/>
    </xf>
    <xf numFmtId="183" fontId="55" fillId="2" borderId="25" xfId="1" applyNumberFormat="1" applyFont="1" applyFill="1" applyBorder="1" applyAlignment="1" applyProtection="1">
      <alignment horizontal="right" vertical="center"/>
    </xf>
    <xf numFmtId="183" fontId="55" fillId="2" borderId="28" xfId="1" applyNumberFormat="1" applyFont="1" applyFill="1" applyBorder="1" applyAlignment="1" applyProtection="1">
      <alignment horizontal="right" vertical="center"/>
    </xf>
    <xf numFmtId="183" fontId="55" fillId="2" borderId="26" xfId="0" applyNumberFormat="1" applyFont="1" applyFill="1" applyBorder="1" applyAlignment="1" applyProtection="1">
      <alignment horizontal="right" vertical="center"/>
    </xf>
    <xf numFmtId="183" fontId="55" fillId="2" borderId="25" xfId="0" applyNumberFormat="1" applyFont="1" applyFill="1" applyBorder="1" applyAlignment="1" applyProtection="1">
      <alignment horizontal="right" vertical="center"/>
    </xf>
    <xf numFmtId="183" fontId="55" fillId="2" borderId="27" xfId="0" applyNumberFormat="1" applyFont="1" applyFill="1" applyBorder="1" applyAlignment="1" applyProtection="1">
      <alignment horizontal="right" vertical="center"/>
    </xf>
    <xf numFmtId="184" fontId="55" fillId="2" borderId="26" xfId="0" applyNumberFormat="1" applyFont="1" applyFill="1" applyBorder="1" applyAlignment="1" applyProtection="1">
      <alignment horizontal="center" vertical="center"/>
    </xf>
    <xf numFmtId="184" fontId="55" fillId="2" borderId="28" xfId="0" applyNumberFormat="1" applyFont="1" applyFill="1" applyBorder="1" applyAlignment="1" applyProtection="1">
      <alignment horizontal="center" vertical="center"/>
    </xf>
    <xf numFmtId="10" fontId="108" fillId="2" borderId="78" xfId="0" applyNumberFormat="1" applyFont="1" applyFill="1" applyBorder="1" applyAlignment="1" applyProtection="1">
      <alignment horizontal="right" vertical="center"/>
    </xf>
    <xf numFmtId="10" fontId="108" fillId="2" borderId="77" xfId="0" applyNumberFormat="1" applyFont="1" applyFill="1" applyBorder="1" applyAlignment="1" applyProtection="1">
      <alignment horizontal="right" vertical="center"/>
    </xf>
    <xf numFmtId="10" fontId="108" fillId="2" borderId="30" xfId="0" applyNumberFormat="1" applyFont="1" applyFill="1" applyBorder="1" applyAlignment="1" applyProtection="1">
      <alignment horizontal="right" vertical="center"/>
    </xf>
    <xf numFmtId="10" fontId="108" fillId="2" borderId="32" xfId="0" applyNumberFormat="1" applyFont="1" applyFill="1" applyBorder="1" applyAlignment="1" applyProtection="1">
      <alignment horizontal="right" vertical="center"/>
    </xf>
    <xf numFmtId="183" fontId="55" fillId="0" borderId="26" xfId="1" applyNumberFormat="1" applyFont="1" applyBorder="1" applyAlignment="1" applyProtection="1">
      <alignment horizontal="right" vertical="center"/>
    </xf>
    <xf numFmtId="183" fontId="55" fillId="0" borderId="25" xfId="1" applyNumberFormat="1" applyFont="1" applyBorder="1" applyAlignment="1" applyProtection="1">
      <alignment horizontal="right" vertical="center"/>
    </xf>
    <xf numFmtId="183" fontId="55" fillId="0" borderId="27" xfId="1" applyNumberFormat="1" applyFont="1" applyBorder="1" applyAlignment="1" applyProtection="1">
      <alignment horizontal="right" vertical="center"/>
    </xf>
    <xf numFmtId="179" fontId="114" fillId="2" borderId="0" xfId="14" applyNumberFormat="1" applyFont="1" applyFill="1" applyBorder="1" applyAlignment="1" applyProtection="1">
      <alignment horizontal="right" vertical="center"/>
    </xf>
    <xf numFmtId="0" fontId="104" fillId="2" borderId="178" xfId="0" applyFont="1" applyFill="1" applyBorder="1" applyAlignment="1" applyProtection="1">
      <alignment horizontal="center" vertical="center" wrapText="1"/>
    </xf>
    <xf numFmtId="0" fontId="104" fillId="2" borderId="162" xfId="0" applyFont="1" applyFill="1" applyBorder="1" applyAlignment="1" applyProtection="1">
      <alignment horizontal="center" vertical="center" wrapText="1"/>
    </xf>
    <xf numFmtId="0" fontId="104" fillId="2" borderId="179" xfId="0" applyFont="1" applyFill="1" applyBorder="1" applyAlignment="1" applyProtection="1">
      <alignment horizontal="center" vertical="center" wrapText="1"/>
    </xf>
    <xf numFmtId="183" fontId="55" fillId="2" borderId="191" xfId="6" applyNumberFormat="1" applyFont="1" applyFill="1" applyBorder="1" applyAlignment="1" applyProtection="1">
      <alignment horizontal="right" vertical="center"/>
    </xf>
    <xf numFmtId="183" fontId="55" fillId="2" borderId="185" xfId="6" applyNumberFormat="1" applyFont="1" applyFill="1" applyBorder="1" applyAlignment="1" applyProtection="1">
      <alignment horizontal="right" vertical="center"/>
    </xf>
    <xf numFmtId="183" fontId="55" fillId="2" borderId="192" xfId="6" applyNumberFormat="1" applyFont="1" applyFill="1" applyBorder="1" applyAlignment="1" applyProtection="1">
      <alignment horizontal="right" vertical="center"/>
    </xf>
    <xf numFmtId="0" fontId="55" fillId="2" borderId="184" xfId="0" applyFont="1" applyFill="1" applyBorder="1" applyAlignment="1" applyProtection="1">
      <alignment horizontal="center" vertical="center"/>
    </xf>
    <xf numFmtId="0" fontId="55" fillId="2" borderId="185" xfId="0" applyFont="1" applyFill="1" applyBorder="1" applyAlignment="1" applyProtection="1">
      <alignment horizontal="center" vertical="center"/>
    </xf>
    <xf numFmtId="0" fontId="55" fillId="2" borderId="186" xfId="0" applyFont="1" applyFill="1" applyBorder="1" applyAlignment="1" applyProtection="1">
      <alignment horizontal="center" vertical="center"/>
    </xf>
    <xf numFmtId="183" fontId="55" fillId="2" borderId="187" xfId="6" applyNumberFormat="1" applyFont="1" applyFill="1" applyBorder="1" applyAlignment="1" applyProtection="1">
      <alignment horizontal="right" vertical="center"/>
    </xf>
    <xf numFmtId="183" fontId="55" fillId="2" borderId="186" xfId="6" applyNumberFormat="1" applyFont="1" applyFill="1" applyBorder="1" applyAlignment="1" applyProtection="1">
      <alignment horizontal="right" vertical="center"/>
    </xf>
    <xf numFmtId="0" fontId="55" fillId="4" borderId="16" xfId="0" applyFont="1" applyFill="1" applyBorder="1" applyAlignment="1" applyProtection="1">
      <alignment horizontal="center" vertical="center"/>
      <protection locked="0"/>
    </xf>
    <xf numFmtId="0" fontId="55" fillId="4" borderId="17" xfId="0" applyFont="1" applyFill="1" applyBorder="1" applyAlignment="1" applyProtection="1">
      <alignment horizontal="center" vertical="center"/>
      <protection locked="0"/>
    </xf>
    <xf numFmtId="0" fontId="55" fillId="4" borderId="23" xfId="0" applyFont="1" applyFill="1" applyBorder="1" applyAlignment="1" applyProtection="1">
      <alignment horizontal="center" vertical="center"/>
      <protection locked="0"/>
    </xf>
    <xf numFmtId="183" fontId="55" fillId="4" borderId="18" xfId="6" applyNumberFormat="1" applyFont="1" applyFill="1" applyBorder="1" applyAlignment="1" applyProtection="1">
      <alignment horizontal="right" vertical="center"/>
      <protection locked="0"/>
    </xf>
    <xf numFmtId="183" fontId="55" fillId="4" borderId="17" xfId="6" applyNumberFormat="1" applyFont="1" applyFill="1" applyBorder="1" applyAlignment="1" applyProtection="1">
      <alignment horizontal="right" vertical="center"/>
      <protection locked="0"/>
    </xf>
    <xf numFmtId="183" fontId="55" fillId="4" borderId="23" xfId="6" applyNumberFormat="1" applyFont="1" applyFill="1" applyBorder="1" applyAlignment="1" applyProtection="1">
      <alignment horizontal="right" vertical="center"/>
      <protection locked="0"/>
    </xf>
    <xf numFmtId="0" fontId="55" fillId="4" borderId="24" xfId="0" applyFont="1" applyFill="1" applyBorder="1" applyAlignment="1" applyProtection="1">
      <alignment horizontal="center" vertical="center"/>
      <protection locked="0"/>
    </xf>
    <xf numFmtId="0" fontId="55" fillId="4" borderId="25" xfId="0" applyFont="1" applyFill="1" applyBorder="1" applyAlignment="1" applyProtection="1">
      <alignment horizontal="center" vertical="center"/>
      <protection locked="0"/>
    </xf>
    <xf numFmtId="0" fontId="55" fillId="4" borderId="28" xfId="0" applyFont="1" applyFill="1" applyBorder="1" applyAlignment="1" applyProtection="1">
      <alignment horizontal="center" vertical="center"/>
      <protection locked="0"/>
    </xf>
    <xf numFmtId="183" fontId="55" fillId="4" borderId="72" xfId="6" applyNumberFormat="1" applyFont="1" applyFill="1" applyBorder="1" applyAlignment="1" applyProtection="1">
      <alignment horizontal="right" vertical="center"/>
      <protection locked="0"/>
    </xf>
    <xf numFmtId="183" fontId="55" fillId="2" borderId="72" xfId="6" applyNumberFormat="1" applyFont="1" applyFill="1" applyBorder="1" applyAlignment="1" applyProtection="1">
      <alignment horizontal="right" vertical="center"/>
      <protection locked="0"/>
    </xf>
    <xf numFmtId="183" fontId="55" fillId="2" borderId="26" xfId="6" applyNumberFormat="1" applyFont="1" applyFill="1" applyBorder="1" applyAlignment="1" applyProtection="1">
      <alignment horizontal="right" vertical="center"/>
      <protection locked="0"/>
    </xf>
    <xf numFmtId="183" fontId="55" fillId="2" borderId="133" xfId="6" applyNumberFormat="1" applyFont="1" applyFill="1" applyBorder="1" applyAlignment="1" applyProtection="1">
      <alignment horizontal="right" vertical="center"/>
      <protection locked="0"/>
    </xf>
    <xf numFmtId="183" fontId="55" fillId="2" borderId="85" xfId="6" applyNumberFormat="1" applyFont="1" applyFill="1" applyBorder="1" applyAlignment="1" applyProtection="1">
      <alignment horizontal="right" vertical="center"/>
      <protection locked="0"/>
    </xf>
    <xf numFmtId="0" fontId="104" fillId="2" borderId="180" xfId="0" applyFont="1" applyFill="1" applyBorder="1" applyAlignment="1" applyProtection="1">
      <alignment horizontal="center" vertical="center" wrapText="1"/>
    </xf>
    <xf numFmtId="0" fontId="104" fillId="2" borderId="181" xfId="0" applyFont="1" applyFill="1" applyBorder="1" applyAlignment="1" applyProtection="1">
      <alignment horizontal="center" vertical="center" wrapText="1"/>
    </xf>
    <xf numFmtId="0" fontId="55" fillId="4" borderId="72" xfId="0" applyFont="1" applyFill="1" applyBorder="1" applyAlignment="1" applyProtection="1">
      <alignment horizontal="center" vertical="center"/>
      <protection locked="0"/>
    </xf>
    <xf numFmtId="183" fontId="55" fillId="2" borderId="134" xfId="6" applyNumberFormat="1" applyFont="1" applyFill="1" applyBorder="1" applyAlignment="1" applyProtection="1">
      <alignment horizontal="right" vertical="center"/>
      <protection locked="0"/>
    </xf>
    <xf numFmtId="183" fontId="55" fillId="2" borderId="75" xfId="6" applyNumberFormat="1" applyFont="1" applyFill="1" applyBorder="1" applyAlignment="1" applyProtection="1">
      <alignment horizontal="right" vertical="center"/>
      <protection locked="0"/>
    </xf>
    <xf numFmtId="183" fontId="55" fillId="2" borderId="124" xfId="6" applyNumberFormat="1" applyFont="1" applyFill="1" applyBorder="1" applyAlignment="1" applyProtection="1">
      <alignment horizontal="right" vertical="center"/>
      <protection locked="0"/>
    </xf>
    <xf numFmtId="183" fontId="55" fillId="2" borderId="182" xfId="6" applyNumberFormat="1" applyFont="1" applyFill="1" applyBorder="1" applyAlignment="1" applyProtection="1">
      <alignment horizontal="right" vertical="center"/>
    </xf>
    <xf numFmtId="183" fontId="55" fillId="2" borderId="181" xfId="6" applyNumberFormat="1" applyFont="1" applyFill="1" applyBorder="1" applyAlignment="1" applyProtection="1">
      <alignment horizontal="right" vertical="center"/>
    </xf>
    <xf numFmtId="183" fontId="55" fillId="2" borderId="183" xfId="6" applyNumberFormat="1" applyFont="1" applyFill="1" applyBorder="1" applyAlignment="1" applyProtection="1">
      <alignment horizontal="right" vertical="center"/>
    </xf>
    <xf numFmtId="183" fontId="55" fillId="2" borderId="189" xfId="6" applyNumberFormat="1" applyFont="1" applyFill="1" applyBorder="1" applyAlignment="1" applyProtection="1">
      <alignment horizontal="right" vertical="center"/>
    </xf>
    <xf numFmtId="183" fontId="55" fillId="2" borderId="188" xfId="6" applyNumberFormat="1" applyFont="1" applyFill="1" applyBorder="1" applyAlignment="1" applyProtection="1">
      <alignment horizontal="right" vertical="center"/>
    </xf>
    <xf numFmtId="183" fontId="55" fillId="2" borderId="190" xfId="6" applyNumberFormat="1" applyFont="1" applyFill="1" applyBorder="1" applyAlignment="1" applyProtection="1">
      <alignment horizontal="right" vertical="center"/>
    </xf>
    <xf numFmtId="0" fontId="55" fillId="2" borderId="162"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protection locked="0"/>
    </xf>
    <xf numFmtId="0" fontId="55" fillId="2" borderId="178" xfId="0" applyFont="1" applyFill="1" applyBorder="1" applyAlignment="1" applyProtection="1">
      <alignment horizontal="center" vertical="center"/>
    </xf>
    <xf numFmtId="0" fontId="55" fillId="2" borderId="162" xfId="0" applyFont="1" applyFill="1" applyBorder="1" applyAlignment="1" applyProtection="1">
      <alignment horizontal="center" vertical="center"/>
    </xf>
    <xf numFmtId="0" fontId="55" fillId="2" borderId="17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183" fontId="55" fillId="2" borderId="188" xfId="6" applyNumberFormat="1" applyFont="1" applyFill="1" applyBorder="1" applyAlignment="1" applyProtection="1">
      <alignment horizontal="right" vertical="center"/>
      <protection locked="0"/>
    </xf>
    <xf numFmtId="183" fontId="55" fillId="2" borderId="187" xfId="6" applyNumberFormat="1" applyFont="1" applyFill="1" applyBorder="1" applyAlignment="1" applyProtection="1">
      <alignment horizontal="right" vertical="center"/>
      <protection locked="0"/>
    </xf>
    <xf numFmtId="183" fontId="55" fillId="4" borderId="75" xfId="6" applyNumberFormat="1" applyFont="1" applyFill="1" applyBorder="1" applyAlignment="1" applyProtection="1">
      <alignment horizontal="right" vertical="center"/>
      <protection locked="0"/>
    </xf>
    <xf numFmtId="183" fontId="55" fillId="2" borderId="18" xfId="6" applyNumberFormat="1" applyFont="1" applyFill="1" applyBorder="1" applyAlignment="1" applyProtection="1">
      <alignment horizontal="right" vertical="center"/>
      <protection locked="0"/>
    </xf>
    <xf numFmtId="0" fontId="55" fillId="4" borderId="162" xfId="0" applyFont="1" applyFill="1" applyBorder="1" applyAlignment="1" applyProtection="1">
      <alignment horizontal="center" vertical="center"/>
      <protection locked="0"/>
    </xf>
    <xf numFmtId="0" fontId="55" fillId="4" borderId="162" xfId="0" applyFont="1" applyFill="1" applyBorder="1" applyAlignment="1" applyProtection="1">
      <alignment horizontal="center" vertical="center" wrapText="1"/>
      <protection locked="0"/>
    </xf>
    <xf numFmtId="183" fontId="55" fillId="2" borderId="140" xfId="0" applyNumberFormat="1" applyFont="1" applyFill="1" applyBorder="1" applyAlignment="1" applyProtection="1">
      <alignment horizontal="center" vertical="center"/>
    </xf>
    <xf numFmtId="0" fontId="114" fillId="2" borderId="0" xfId="0" applyFont="1" applyFill="1" applyBorder="1" applyAlignment="1" applyProtection="1">
      <alignment horizontal="left" vertical="center" wrapText="1"/>
    </xf>
    <xf numFmtId="0" fontId="55" fillId="2" borderId="161" xfId="0" applyFont="1" applyFill="1" applyBorder="1" applyAlignment="1" applyProtection="1">
      <alignment horizontal="center" vertical="center"/>
    </xf>
    <xf numFmtId="0" fontId="55" fillId="2" borderId="84" xfId="0" applyFont="1" applyFill="1" applyBorder="1" applyAlignment="1" applyProtection="1">
      <alignment horizontal="center" vertical="center"/>
    </xf>
    <xf numFmtId="183" fontId="55" fillId="2" borderId="181" xfId="6" applyNumberFormat="1" applyFont="1" applyFill="1" applyBorder="1" applyAlignment="1" applyProtection="1">
      <alignment horizontal="right" vertical="center"/>
      <protection locked="0"/>
    </xf>
    <xf numFmtId="183" fontId="55" fillId="2" borderId="176" xfId="6" applyNumberFormat="1" applyFont="1" applyFill="1" applyBorder="1" applyAlignment="1" applyProtection="1">
      <alignment horizontal="right" vertical="center"/>
      <protection locked="0"/>
    </xf>
    <xf numFmtId="0" fontId="55" fillId="4" borderId="0" xfId="0"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26" xfId="0" applyFont="1" applyFill="1" applyBorder="1" applyAlignment="1" applyProtection="1">
      <alignment horizontal="center" vertical="center"/>
      <protection locked="0"/>
    </xf>
    <xf numFmtId="183" fontId="55" fillId="2" borderId="2" xfId="0" applyNumberFormat="1" applyFont="1" applyFill="1" applyBorder="1" applyAlignment="1" applyProtection="1">
      <alignment horizontal="center" vertical="center"/>
    </xf>
    <xf numFmtId="183" fontId="55" fillId="2" borderId="3" xfId="0" applyNumberFormat="1" applyFont="1" applyFill="1" applyBorder="1" applyAlignment="1" applyProtection="1">
      <alignment horizontal="center" vertical="center"/>
    </xf>
    <xf numFmtId="10" fontId="122" fillId="0" borderId="137" xfId="0" applyNumberFormat="1" applyFont="1" applyBorder="1" applyAlignment="1" applyProtection="1">
      <alignment horizontal="center" vertical="center"/>
    </xf>
    <xf numFmtId="10" fontId="122" fillId="0" borderId="38" xfId="0" applyNumberFormat="1" applyFont="1" applyBorder="1" applyAlignment="1" applyProtection="1">
      <alignment horizontal="center" vertical="center"/>
    </xf>
    <xf numFmtId="0" fontId="104" fillId="2" borderId="162" xfId="0"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0" fontId="55" fillId="4" borderId="193" xfId="0" applyFont="1" applyFill="1" applyBorder="1" applyAlignment="1" applyProtection="1">
      <alignment horizontal="center" vertical="center"/>
      <protection locked="0"/>
    </xf>
    <xf numFmtId="0" fontId="55" fillId="4" borderId="130" xfId="0" applyFont="1" applyFill="1" applyBorder="1" applyAlignment="1" applyProtection="1">
      <alignment horizontal="center" vertical="center"/>
      <protection locked="0"/>
    </xf>
    <xf numFmtId="0" fontId="55" fillId="4" borderId="131" xfId="0" applyFont="1" applyFill="1" applyBorder="1" applyAlignment="1" applyProtection="1">
      <alignment horizontal="center" vertical="center"/>
      <protection locked="0"/>
    </xf>
    <xf numFmtId="183" fontId="55" fillId="4" borderId="129" xfId="6" applyNumberFormat="1" applyFont="1" applyFill="1" applyBorder="1" applyAlignment="1" applyProtection="1">
      <alignment horizontal="right" vertical="center"/>
      <protection locked="0"/>
    </xf>
    <xf numFmtId="183" fontId="55" fillId="4" borderId="130" xfId="6" applyNumberFormat="1" applyFont="1" applyFill="1" applyBorder="1" applyAlignment="1" applyProtection="1">
      <alignment horizontal="right" vertical="center"/>
      <protection locked="0"/>
    </xf>
    <xf numFmtId="183" fontId="55" fillId="4" borderId="131" xfId="6" applyNumberFormat="1" applyFont="1" applyFill="1" applyBorder="1" applyAlignment="1" applyProtection="1">
      <alignment horizontal="right" vertical="center"/>
      <protection locked="0"/>
    </xf>
    <xf numFmtId="183" fontId="55" fillId="4" borderId="132" xfId="6" applyNumberFormat="1" applyFont="1" applyFill="1" applyBorder="1" applyAlignment="1" applyProtection="1">
      <alignment horizontal="right" vertical="center"/>
      <protection locked="0"/>
    </xf>
    <xf numFmtId="183" fontId="55" fillId="2" borderId="132" xfId="6" applyNumberFormat="1" applyFont="1" applyFill="1" applyBorder="1" applyAlignment="1" applyProtection="1">
      <alignment horizontal="right" vertical="center"/>
      <protection locked="0"/>
    </xf>
    <xf numFmtId="183" fontId="55" fillId="2" borderId="129" xfId="6" applyNumberFormat="1" applyFont="1" applyFill="1" applyBorder="1" applyAlignment="1" applyProtection="1">
      <alignment horizontal="right" vertical="center"/>
      <protection locked="0"/>
    </xf>
    <xf numFmtId="183" fontId="55" fillId="2" borderId="135" xfId="6" applyNumberFormat="1" applyFont="1" applyFill="1" applyBorder="1" applyAlignment="1" applyProtection="1">
      <alignment horizontal="right" vertical="center"/>
      <protection locked="0"/>
    </xf>
    <xf numFmtId="183" fontId="55" fillId="2" borderId="194" xfId="6" applyNumberFormat="1" applyFont="1" applyFill="1" applyBorder="1" applyAlignment="1" applyProtection="1">
      <alignment horizontal="right" vertical="center"/>
      <protection locked="0"/>
    </xf>
    <xf numFmtId="0" fontId="55" fillId="2" borderId="29" xfId="0" applyFont="1" applyFill="1" applyBorder="1" applyAlignment="1" applyProtection="1">
      <alignment horizontal="center" vertical="center"/>
    </xf>
    <xf numFmtId="0" fontId="55" fillId="2" borderId="30"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183" fontId="55" fillId="2" borderId="38" xfId="6" applyNumberFormat="1" applyFont="1" applyFill="1" applyBorder="1" applyAlignment="1" applyProtection="1">
      <alignment horizontal="right" vertical="center"/>
    </xf>
    <xf numFmtId="183" fontId="55" fillId="2" borderId="30" xfId="6" applyNumberFormat="1" applyFont="1" applyFill="1" applyBorder="1" applyAlignment="1" applyProtection="1">
      <alignment horizontal="right" vertical="center"/>
    </xf>
    <xf numFmtId="183" fontId="55" fillId="2" borderId="32" xfId="6" applyNumberFormat="1" applyFont="1" applyFill="1" applyBorder="1" applyAlignment="1" applyProtection="1">
      <alignment horizontal="right" vertical="center"/>
    </xf>
    <xf numFmtId="183" fontId="55" fillId="2" borderId="166" xfId="6" applyNumberFormat="1" applyFont="1" applyFill="1" applyBorder="1" applyAlignment="1" applyProtection="1">
      <alignment horizontal="right" vertical="center"/>
    </xf>
    <xf numFmtId="183" fontId="55" fillId="2" borderId="166" xfId="6" applyNumberFormat="1" applyFont="1" applyFill="1" applyBorder="1" applyAlignment="1" applyProtection="1">
      <alignment horizontal="right" vertical="center"/>
      <protection locked="0"/>
    </xf>
    <xf numFmtId="183" fontId="55" fillId="2" borderId="38" xfId="6" applyNumberFormat="1" applyFont="1" applyFill="1" applyBorder="1" applyAlignment="1" applyProtection="1">
      <alignment horizontal="right" vertical="center"/>
      <protection locked="0"/>
    </xf>
    <xf numFmtId="183" fontId="55" fillId="2" borderId="195" xfId="6" applyNumberFormat="1" applyFont="1" applyFill="1" applyBorder="1" applyAlignment="1" applyProtection="1">
      <alignment horizontal="right" vertical="center"/>
    </xf>
    <xf numFmtId="183" fontId="55" fillId="2" borderId="170" xfId="6"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38" fontId="55" fillId="2" borderId="2" xfId="0" applyNumberFormat="1" applyFont="1" applyFill="1" applyBorder="1" applyAlignment="1" applyProtection="1">
      <alignment horizontal="center" vertical="center"/>
    </xf>
    <xf numFmtId="38"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horizontal="center" vertical="center"/>
    </xf>
    <xf numFmtId="0" fontId="55" fillId="4" borderId="18" xfId="0" applyFont="1" applyFill="1" applyBorder="1" applyAlignment="1" applyProtection="1">
      <alignment horizontal="center" vertical="center" shrinkToFit="1"/>
      <protection locked="0"/>
    </xf>
    <xf numFmtId="0" fontId="55" fillId="4" borderId="17" xfId="0" applyFont="1" applyFill="1" applyBorder="1" applyAlignment="1" applyProtection="1">
      <alignment horizontal="center" vertical="center" shrinkToFit="1"/>
      <protection locked="0"/>
    </xf>
    <xf numFmtId="0" fontId="55" fillId="4" borderId="23" xfId="0" applyFont="1" applyFill="1" applyBorder="1" applyAlignment="1" applyProtection="1">
      <alignment horizontal="center" vertical="center" shrinkToFit="1"/>
      <protection locked="0"/>
    </xf>
    <xf numFmtId="185" fontId="55" fillId="4" borderId="72" xfId="1" applyNumberFormat="1" applyFont="1" applyFill="1" applyBorder="1" applyAlignment="1" applyProtection="1">
      <alignment horizontal="right" vertical="center"/>
      <protection locked="0"/>
    </xf>
    <xf numFmtId="185" fontId="55" fillId="4" borderId="26" xfId="1" applyNumberFormat="1" applyFont="1" applyFill="1" applyBorder="1" applyAlignment="1" applyProtection="1">
      <alignment horizontal="right" vertical="center"/>
      <protection locked="0"/>
    </xf>
    <xf numFmtId="0" fontId="67" fillId="2" borderId="0" xfId="0" applyFont="1" applyFill="1" applyBorder="1" applyAlignment="1" applyProtection="1">
      <alignment horizontal="left" vertical="center" wrapText="1"/>
    </xf>
    <xf numFmtId="0" fontId="110" fillId="2" borderId="0" xfId="0" applyFont="1" applyFill="1" applyAlignment="1" applyProtection="1">
      <alignment vertical="center" wrapText="1"/>
    </xf>
    <xf numFmtId="0" fontId="55" fillId="4" borderId="64" xfId="0" applyFont="1" applyFill="1" applyBorder="1" applyAlignment="1" applyProtection="1">
      <alignment horizontal="center" vertical="center" shrinkToFit="1"/>
      <protection locked="0"/>
    </xf>
    <xf numFmtId="0" fontId="55" fillId="4" borderId="59" xfId="0" applyFont="1" applyFill="1" applyBorder="1" applyAlignment="1" applyProtection="1">
      <alignment horizontal="center" vertical="center" shrinkToFit="1"/>
      <protection locked="0"/>
    </xf>
    <xf numFmtId="0" fontId="55" fillId="4" borderId="61" xfId="0" applyFont="1" applyFill="1" applyBorder="1" applyAlignment="1" applyProtection="1">
      <alignment horizontal="center" vertical="center" shrinkToFit="1"/>
      <protection locked="0"/>
    </xf>
    <xf numFmtId="185" fontId="55" fillId="4" borderId="64" xfId="1" applyNumberFormat="1" applyFont="1" applyFill="1" applyBorder="1" applyAlignment="1" applyProtection="1">
      <alignment horizontal="right" vertical="center"/>
      <protection locked="0"/>
    </xf>
    <xf numFmtId="185" fontId="55" fillId="4" borderId="59" xfId="1" applyNumberFormat="1" applyFont="1" applyFill="1" applyBorder="1" applyAlignment="1" applyProtection="1">
      <alignment horizontal="right" vertical="center"/>
      <protection locked="0"/>
    </xf>
    <xf numFmtId="0" fontId="55" fillId="2" borderId="29" xfId="0" applyFont="1" applyFill="1" applyBorder="1" applyAlignment="1" applyProtection="1">
      <alignment horizontal="left" vertical="center"/>
    </xf>
    <xf numFmtId="0" fontId="55" fillId="2" borderId="30" xfId="0" applyFont="1" applyFill="1" applyBorder="1" applyAlignment="1" applyProtection="1">
      <alignment horizontal="left" vertical="center"/>
    </xf>
    <xf numFmtId="0" fontId="55" fillId="2" borderId="32" xfId="0" applyFont="1" applyFill="1" applyBorder="1" applyAlignment="1" applyProtection="1">
      <alignment horizontal="left" vertical="center"/>
    </xf>
    <xf numFmtId="0" fontId="55" fillId="2" borderId="89" xfId="0" applyFont="1" applyFill="1" applyBorder="1" applyAlignment="1" applyProtection="1">
      <alignment horizontal="center" vertical="center"/>
    </xf>
    <xf numFmtId="185" fontId="55" fillId="2" borderId="89" xfId="1" applyNumberFormat="1" applyFont="1" applyFill="1" applyBorder="1" applyAlignment="1" applyProtection="1">
      <alignment horizontal="right" vertical="center"/>
    </xf>
    <xf numFmtId="185" fontId="55" fillId="2" borderId="54" xfId="1" applyNumberFormat="1" applyFont="1" applyFill="1" applyBorder="1" applyAlignment="1" applyProtection="1">
      <alignment horizontal="right" vertical="center"/>
    </xf>
    <xf numFmtId="0" fontId="96" fillId="2" borderId="0" xfId="0" applyFont="1" applyFill="1" applyBorder="1" applyAlignment="1" applyProtection="1">
      <alignment horizontal="center" vertical="center"/>
    </xf>
    <xf numFmtId="0" fontId="92" fillId="4" borderId="26" xfId="0" applyFont="1" applyFill="1" applyBorder="1" applyAlignment="1" applyProtection="1">
      <alignment vertical="center"/>
      <protection locked="0"/>
    </xf>
    <xf numFmtId="0" fontId="92" fillId="4" borderId="25" xfId="0" applyFont="1" applyFill="1" applyBorder="1" applyAlignment="1" applyProtection="1">
      <alignment vertical="center"/>
      <protection locked="0"/>
    </xf>
    <xf numFmtId="0" fontId="92" fillId="4" borderId="128" xfId="0" applyFont="1" applyFill="1" applyBorder="1" applyAlignment="1" applyProtection="1">
      <alignment vertical="center"/>
      <protection locked="0"/>
    </xf>
    <xf numFmtId="0" fontId="65" fillId="0" borderId="126" xfId="0" applyFont="1" applyBorder="1" applyAlignment="1" applyProtection="1">
      <alignment horizontal="center" vertical="center" textRotation="255"/>
    </xf>
    <xf numFmtId="0" fontId="65" fillId="0" borderId="127" xfId="0" applyFont="1" applyBorder="1" applyAlignment="1" applyProtection="1">
      <alignment horizontal="center" vertical="center" textRotation="255"/>
    </xf>
    <xf numFmtId="0" fontId="65" fillId="0" borderId="199" xfId="0" applyFont="1" applyBorder="1" applyAlignment="1" applyProtection="1">
      <alignment horizontal="center" vertical="center" textRotation="255"/>
    </xf>
    <xf numFmtId="176" fontId="55" fillId="4" borderId="26" xfId="14" applyNumberFormat="1" applyFont="1" applyFill="1" applyBorder="1" applyAlignment="1" applyProtection="1">
      <alignment horizontal="right"/>
      <protection locked="0"/>
    </xf>
    <xf numFmtId="176" fontId="55" fillId="4" borderId="25" xfId="14" applyNumberFormat="1" applyFont="1" applyFill="1" applyBorder="1" applyAlignment="1" applyProtection="1">
      <alignment horizontal="right"/>
      <protection locked="0"/>
    </xf>
    <xf numFmtId="176" fontId="55" fillId="4" borderId="28" xfId="14" applyNumberFormat="1" applyFont="1" applyFill="1" applyBorder="1" applyAlignment="1" applyProtection="1">
      <alignment horizontal="right"/>
      <protection locked="0"/>
    </xf>
    <xf numFmtId="176" fontId="55" fillId="4" borderId="27" xfId="14" applyNumberFormat="1" applyFont="1" applyFill="1" applyBorder="1" applyAlignment="1" applyProtection="1">
      <alignment horizontal="right"/>
      <protection locked="0"/>
    </xf>
    <xf numFmtId="183" fontId="55" fillId="0" borderId="28" xfId="1" applyNumberFormat="1" applyFont="1" applyBorder="1" applyAlignment="1" applyProtection="1">
      <alignment horizontal="right" vertical="center"/>
    </xf>
    <xf numFmtId="0" fontId="52" fillId="2" borderId="4"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0" fontId="52" fillId="2" borderId="7" xfId="0" applyFont="1" applyFill="1" applyBorder="1" applyAlignment="1" applyProtection="1">
      <alignment horizontal="center" vertical="center" shrinkToFit="1"/>
    </xf>
    <xf numFmtId="0" fontId="52" fillId="2" borderId="5" xfId="0" applyFont="1" applyFill="1" applyBorder="1" applyAlignment="1" applyProtection="1">
      <alignment horizontal="center" vertical="center" shrinkToFit="1"/>
    </xf>
    <xf numFmtId="0" fontId="52" fillId="2" borderId="6" xfId="0" applyFont="1" applyFill="1" applyBorder="1" applyAlignment="1" applyProtection="1">
      <alignment horizontal="center" vertical="center" shrinkToFit="1"/>
    </xf>
    <xf numFmtId="0" fontId="50" fillId="2" borderId="24" xfId="0" applyFont="1" applyFill="1" applyBorder="1" applyAlignment="1" applyProtection="1">
      <alignment horizontal="center" vertical="center"/>
    </xf>
    <xf numFmtId="183" fontId="55" fillId="4" borderId="26" xfId="6" applyNumberFormat="1" applyFont="1" applyFill="1" applyBorder="1" applyAlignment="1" applyProtection="1">
      <alignment horizontal="center" vertical="center"/>
      <protection locked="0"/>
    </xf>
    <xf numFmtId="183" fontId="55" fillId="4" borderId="25" xfId="6" applyNumberFormat="1" applyFont="1" applyFill="1" applyBorder="1" applyAlignment="1" applyProtection="1">
      <alignment horizontal="center" vertical="center"/>
      <protection locked="0"/>
    </xf>
    <xf numFmtId="183" fontId="55" fillId="4" borderId="28" xfId="6" applyNumberFormat="1" applyFont="1" applyFill="1" applyBorder="1" applyAlignment="1" applyProtection="1">
      <alignment horizontal="center" vertical="center"/>
      <protection locked="0"/>
    </xf>
    <xf numFmtId="183" fontId="55" fillId="2" borderId="64" xfId="1" applyNumberFormat="1" applyFont="1" applyFill="1" applyBorder="1" applyAlignment="1" applyProtection="1">
      <alignment horizontal="right" vertical="center"/>
    </xf>
    <xf numFmtId="183" fontId="55" fillId="2" borderId="59" xfId="1" applyNumberFormat="1" applyFont="1" applyFill="1" applyBorder="1" applyAlignment="1" applyProtection="1">
      <alignment horizontal="right" vertical="center"/>
    </xf>
    <xf numFmtId="183" fontId="55" fillId="2" borderId="61" xfId="1" applyNumberFormat="1" applyFont="1" applyFill="1" applyBorder="1" applyAlignment="1" applyProtection="1">
      <alignment horizontal="right" vertical="center"/>
    </xf>
    <xf numFmtId="184" fontId="55" fillId="2" borderId="113" xfId="0" applyNumberFormat="1" applyFont="1" applyFill="1" applyBorder="1" applyAlignment="1" applyProtection="1">
      <alignment horizontal="center" vertical="center"/>
    </xf>
    <xf numFmtId="184" fontId="55" fillId="2" borderId="114" xfId="0" applyNumberFormat="1" applyFont="1" applyFill="1" applyBorder="1" applyAlignment="1" applyProtection="1">
      <alignment horizontal="center" vertical="center"/>
    </xf>
    <xf numFmtId="183" fontId="55" fillId="2" borderId="89" xfId="1" applyNumberFormat="1" applyFont="1" applyFill="1" applyBorder="1" applyAlignment="1" applyProtection="1">
      <alignment horizontal="right" vertical="center"/>
    </xf>
    <xf numFmtId="183" fontId="55" fillId="2" borderId="54" xfId="1" applyNumberFormat="1" applyFont="1" applyFill="1" applyBorder="1" applyAlignment="1" applyProtection="1">
      <alignment horizontal="right" vertical="center"/>
    </xf>
    <xf numFmtId="183" fontId="55" fillId="2" borderId="90" xfId="1" applyNumberFormat="1" applyFont="1" applyFill="1" applyBorder="1" applyAlignment="1" applyProtection="1">
      <alignment horizontal="right" vertical="center"/>
    </xf>
    <xf numFmtId="184" fontId="55" fillId="2" borderId="89" xfId="1" applyNumberFormat="1" applyFont="1" applyFill="1" applyBorder="1" applyAlignment="1" applyProtection="1">
      <alignment horizontal="center" vertical="center"/>
    </xf>
    <xf numFmtId="184" fontId="55" fillId="2" borderId="90" xfId="1" applyNumberFormat="1" applyFont="1" applyFill="1" applyBorder="1" applyAlignment="1" applyProtection="1">
      <alignment horizontal="center" vertical="center"/>
    </xf>
    <xf numFmtId="183" fontId="55" fillId="2" borderId="89" xfId="0" applyNumberFormat="1" applyFont="1" applyFill="1" applyBorder="1" applyAlignment="1" applyProtection="1">
      <alignment horizontal="right" vertical="center"/>
    </xf>
    <xf numFmtId="183" fontId="55" fillId="2" borderId="54" xfId="0" applyNumberFormat="1" applyFont="1" applyFill="1" applyBorder="1" applyAlignment="1" applyProtection="1">
      <alignment horizontal="right" vertical="center"/>
    </xf>
    <xf numFmtId="183" fontId="55" fillId="2" borderId="63" xfId="0" applyNumberFormat="1" applyFont="1" applyFill="1" applyBorder="1" applyAlignment="1" applyProtection="1">
      <alignment horizontal="right" vertical="center"/>
    </xf>
    <xf numFmtId="0" fontId="52" fillId="2" borderId="7" xfId="0" applyFont="1" applyFill="1" applyBorder="1" applyAlignment="1" applyProtection="1">
      <alignment horizontal="center" vertical="center"/>
    </xf>
    <xf numFmtId="183" fontId="55" fillId="4" borderId="26" xfId="0" applyNumberFormat="1" applyFont="1" applyFill="1" applyBorder="1" applyAlignment="1" applyProtection="1">
      <alignment horizontal="center" vertical="center"/>
      <protection locked="0"/>
    </xf>
    <xf numFmtId="183" fontId="55" fillId="4" borderId="25" xfId="0" applyNumberFormat="1" applyFont="1" applyFill="1" applyBorder="1" applyAlignment="1" applyProtection="1">
      <alignment horizontal="center" vertical="center"/>
      <protection locked="0"/>
    </xf>
    <xf numFmtId="0" fontId="52" fillId="2" borderId="162" xfId="0" applyFont="1" applyFill="1" applyBorder="1" applyAlignment="1" applyProtection="1">
      <alignment horizontal="center" vertical="center" wrapText="1"/>
    </xf>
    <xf numFmtId="0" fontId="52" fillId="2" borderId="179" xfId="0" applyFont="1" applyFill="1" applyBorder="1" applyAlignment="1" applyProtection="1">
      <alignment horizontal="center" vertical="center" wrapText="1"/>
    </xf>
    <xf numFmtId="183" fontId="55" fillId="2" borderId="72" xfId="6" applyNumberFormat="1" applyFont="1" applyFill="1" applyBorder="1" applyAlignment="1" applyProtection="1">
      <alignment horizontal="center" vertical="center"/>
    </xf>
    <xf numFmtId="183" fontId="55" fillId="2" borderId="85" xfId="6" applyNumberFormat="1" applyFont="1" applyFill="1" applyBorder="1" applyAlignment="1" applyProtection="1">
      <alignment horizontal="center" vertical="center"/>
    </xf>
    <xf numFmtId="0" fontId="55" fillId="4" borderId="72" xfId="0" applyFont="1" applyFill="1" applyBorder="1" applyAlignment="1" applyProtection="1">
      <alignment horizontal="center" vertical="center" shrinkToFit="1"/>
      <protection locked="0"/>
    </xf>
    <xf numFmtId="183" fontId="55" fillId="0" borderId="72" xfId="0" applyNumberFormat="1" applyFont="1" applyFill="1" applyBorder="1" applyAlignment="1" applyProtection="1">
      <alignment horizontal="right" vertical="center"/>
    </xf>
    <xf numFmtId="183" fontId="55" fillId="0" borderId="85" xfId="0" applyNumberFormat="1" applyFont="1" applyFill="1" applyBorder="1" applyAlignment="1" applyProtection="1">
      <alignment horizontal="right" vertical="center"/>
    </xf>
    <xf numFmtId="183" fontId="55" fillId="4" borderId="72" xfId="0" applyNumberFormat="1" applyFont="1" applyFill="1" applyBorder="1" applyAlignment="1" applyProtection="1">
      <alignment horizontal="right" vertical="center"/>
      <protection locked="0"/>
    </xf>
    <xf numFmtId="176" fontId="55" fillId="4" borderId="26" xfId="4" applyNumberFormat="1" applyFont="1" applyFill="1" applyBorder="1" applyAlignment="1" applyProtection="1">
      <alignment horizontal="center" vertical="center"/>
      <protection locked="0"/>
    </xf>
    <xf numFmtId="176" fontId="55" fillId="4" borderId="25" xfId="4" applyNumberFormat="1" applyFont="1" applyFill="1" applyBorder="1" applyAlignment="1" applyProtection="1">
      <alignment horizontal="center" vertical="center"/>
      <protection locked="0"/>
    </xf>
    <xf numFmtId="176" fontId="55" fillId="4" borderId="27" xfId="4" applyNumberFormat="1" applyFont="1" applyFill="1" applyBorder="1" applyAlignment="1" applyProtection="1">
      <alignment horizontal="center" vertical="center"/>
      <protection locked="0"/>
    </xf>
    <xf numFmtId="183" fontId="55" fillId="2" borderId="89" xfId="6" applyNumberFormat="1" applyFont="1" applyFill="1" applyBorder="1" applyAlignment="1" applyProtection="1">
      <alignment horizontal="right" vertical="center"/>
    </xf>
    <xf numFmtId="183" fontId="55" fillId="2" borderId="54" xfId="6" applyNumberFormat="1" applyFont="1" applyFill="1" applyBorder="1" applyAlignment="1" applyProtection="1">
      <alignment horizontal="right" vertical="center"/>
    </xf>
    <xf numFmtId="183" fontId="55" fillId="2" borderId="90" xfId="6" applyNumberFormat="1" applyFont="1" applyFill="1" applyBorder="1" applyAlignment="1" applyProtection="1">
      <alignment horizontal="right" vertical="center"/>
    </xf>
    <xf numFmtId="38" fontId="55" fillId="2" borderId="169" xfId="6" applyFont="1" applyFill="1" applyBorder="1" applyAlignment="1" applyProtection="1">
      <alignment horizontal="center" vertical="center"/>
    </xf>
    <xf numFmtId="176" fontId="55" fillId="2" borderId="89" xfId="4" applyNumberFormat="1" applyFont="1" applyFill="1" applyBorder="1" applyAlignment="1" applyProtection="1">
      <alignment horizontal="center" vertical="center"/>
    </xf>
    <xf numFmtId="176" fontId="55" fillId="2" borderId="54" xfId="4" applyNumberFormat="1" applyFont="1" applyFill="1" applyBorder="1" applyAlignment="1" applyProtection="1">
      <alignment horizontal="center" vertical="center"/>
    </xf>
    <xf numFmtId="176" fontId="55" fillId="2" borderId="90" xfId="4" applyNumberFormat="1" applyFont="1" applyFill="1" applyBorder="1" applyAlignment="1" applyProtection="1">
      <alignment horizontal="center" vertical="center"/>
    </xf>
    <xf numFmtId="176" fontId="55" fillId="2" borderId="63" xfId="4" applyNumberFormat="1" applyFont="1" applyFill="1" applyBorder="1" applyAlignment="1" applyProtection="1">
      <alignment horizontal="center" vertical="center"/>
    </xf>
    <xf numFmtId="0" fontId="55" fillId="4" borderId="26" xfId="0" applyFont="1" applyFill="1" applyBorder="1" applyAlignment="1" applyProtection="1">
      <alignment horizontal="center" vertical="center" shrinkToFit="1"/>
      <protection locked="0"/>
    </xf>
    <xf numFmtId="0" fontId="55" fillId="4" borderId="25" xfId="0" applyFont="1" applyFill="1" applyBorder="1" applyAlignment="1" applyProtection="1">
      <alignment horizontal="center" vertical="center" shrinkToFit="1"/>
      <protection locked="0"/>
    </xf>
    <xf numFmtId="0" fontId="55" fillId="4" borderId="28" xfId="0" applyFont="1" applyFill="1" applyBorder="1" applyAlignment="1" applyProtection="1">
      <alignment horizontal="center" vertical="center" shrinkToFit="1"/>
      <protection locked="0"/>
    </xf>
    <xf numFmtId="183" fontId="55" fillId="2" borderId="72" xfId="6" applyNumberFormat="1" applyFont="1" applyFill="1" applyBorder="1" applyAlignment="1" applyProtection="1">
      <alignment horizontal="right" vertical="center"/>
    </xf>
    <xf numFmtId="0" fontId="65" fillId="2" borderId="1" xfId="0" applyFont="1" applyFill="1" applyBorder="1" applyAlignment="1" applyProtection="1">
      <alignment horizontal="left"/>
    </xf>
    <xf numFmtId="0" fontId="65" fillId="2" borderId="2" xfId="0" applyFont="1" applyFill="1" applyBorder="1" applyAlignment="1" applyProtection="1">
      <alignment horizontal="left"/>
    </xf>
    <xf numFmtId="0" fontId="65" fillId="2" borderId="3" xfId="0" applyFont="1" applyFill="1" applyBorder="1" applyAlignment="1" applyProtection="1">
      <alignment horizontal="left"/>
    </xf>
    <xf numFmtId="0" fontId="74" fillId="0" borderId="7" xfId="0" applyFont="1" applyBorder="1" applyAlignment="1" applyProtection="1">
      <alignment horizontal="center"/>
    </xf>
    <xf numFmtId="0" fontId="74" fillId="0" borderId="5" xfId="0" applyFont="1" applyBorder="1" applyAlignment="1" applyProtection="1">
      <alignment horizontal="center"/>
    </xf>
    <xf numFmtId="0" fontId="74" fillId="0" borderId="8" xfId="0" applyFont="1" applyBorder="1" applyAlignment="1" applyProtection="1">
      <alignment horizontal="center"/>
    </xf>
    <xf numFmtId="0" fontId="74" fillId="0" borderId="26" xfId="0" applyFont="1" applyBorder="1" applyAlignment="1" applyProtection="1">
      <alignment horizontal="center"/>
    </xf>
    <xf numFmtId="0" fontId="74" fillId="0" borderId="25" xfId="0" applyFont="1" applyBorder="1" applyAlignment="1" applyProtection="1">
      <alignment horizontal="center"/>
    </xf>
    <xf numFmtId="0" fontId="74" fillId="0" borderId="28" xfId="0" applyFont="1" applyBorder="1" applyAlignment="1" applyProtection="1">
      <alignment horizontal="center"/>
    </xf>
    <xf numFmtId="0" fontId="74" fillId="0" borderId="27" xfId="0" applyFont="1" applyBorder="1" applyAlignment="1" applyProtection="1">
      <alignment horizontal="center"/>
    </xf>
    <xf numFmtId="183" fontId="55" fillId="0" borderId="20" xfId="1" applyNumberFormat="1" applyFont="1" applyBorder="1" applyAlignment="1" applyProtection="1">
      <alignment horizontal="right" vertical="center"/>
    </xf>
    <xf numFmtId="183" fontId="55" fillId="0" borderId="21" xfId="1" applyNumberFormat="1" applyFont="1" applyBorder="1" applyAlignment="1" applyProtection="1">
      <alignment horizontal="right" vertical="center"/>
    </xf>
    <xf numFmtId="183" fontId="55" fillId="0" borderId="65" xfId="1" applyNumberFormat="1" applyFont="1" applyBorder="1" applyAlignment="1" applyProtection="1">
      <alignment horizontal="right" vertical="center"/>
    </xf>
    <xf numFmtId="176" fontId="55" fillId="4" borderId="26" xfId="4" applyNumberFormat="1" applyFont="1" applyFill="1" applyBorder="1" applyAlignment="1" applyProtection="1">
      <alignment horizontal="left" vertical="center"/>
      <protection locked="0"/>
    </xf>
    <xf numFmtId="176" fontId="55" fillId="4" borderId="25" xfId="4" applyNumberFormat="1" applyFont="1" applyFill="1" applyBorder="1" applyAlignment="1" applyProtection="1">
      <alignment horizontal="left" vertical="center"/>
      <protection locked="0"/>
    </xf>
    <xf numFmtId="176" fontId="55" fillId="4" borderId="27" xfId="4" applyNumberFormat="1" applyFont="1" applyFill="1" applyBorder="1" applyAlignment="1" applyProtection="1">
      <alignment horizontal="left" vertical="center"/>
      <protection locked="0"/>
    </xf>
    <xf numFmtId="0" fontId="55" fillId="4" borderId="37" xfId="0" applyFont="1" applyFill="1" applyBorder="1" applyAlignment="1" applyProtection="1">
      <alignment horizontal="left" vertical="center"/>
      <protection locked="0"/>
    </xf>
    <xf numFmtId="0" fontId="55" fillId="4" borderId="21" xfId="0" applyFont="1" applyFill="1" applyBorder="1" applyAlignment="1" applyProtection="1">
      <alignment horizontal="left" vertical="center"/>
      <protection locked="0"/>
    </xf>
    <xf numFmtId="0" fontId="55" fillId="4" borderId="65" xfId="0" applyFont="1" applyFill="1" applyBorder="1" applyAlignment="1" applyProtection="1">
      <alignment horizontal="left" vertical="center"/>
      <protection locked="0"/>
    </xf>
    <xf numFmtId="0" fontId="55" fillId="4" borderId="24" xfId="0" applyFont="1" applyFill="1" applyBorder="1" applyAlignment="1" applyProtection="1">
      <alignment horizontal="left" vertical="center"/>
      <protection locked="0"/>
    </xf>
    <xf numFmtId="0" fontId="55" fillId="4" borderId="25" xfId="0" applyFont="1" applyFill="1" applyBorder="1" applyAlignment="1" applyProtection="1">
      <alignment horizontal="left" vertical="center"/>
      <protection locked="0"/>
    </xf>
    <xf numFmtId="0" fontId="55" fillId="4" borderId="28" xfId="0" applyFont="1" applyFill="1" applyBorder="1" applyAlignment="1" applyProtection="1">
      <alignment horizontal="left" vertical="center"/>
      <protection locked="0"/>
    </xf>
    <xf numFmtId="183" fontId="55" fillId="4" borderId="70" xfId="0" applyNumberFormat="1" applyFont="1" applyFill="1" applyBorder="1" applyAlignment="1" applyProtection="1">
      <alignment horizontal="right" vertical="center"/>
      <protection locked="0"/>
    </xf>
    <xf numFmtId="0" fontId="55" fillId="4" borderId="70" xfId="0" applyFont="1" applyFill="1" applyBorder="1" applyAlignment="1" applyProtection="1">
      <alignment horizontal="center" vertical="center" shrinkToFit="1"/>
      <protection locked="0"/>
    </xf>
    <xf numFmtId="183" fontId="55" fillId="0" borderId="125" xfId="0" applyNumberFormat="1" applyFont="1" applyFill="1" applyBorder="1" applyAlignment="1" applyProtection="1">
      <alignment horizontal="right" vertical="center"/>
    </xf>
    <xf numFmtId="183" fontId="55" fillId="0" borderId="168" xfId="0" applyNumberFormat="1" applyFont="1" applyFill="1" applyBorder="1" applyAlignment="1" applyProtection="1">
      <alignment horizontal="right" vertical="center"/>
    </xf>
    <xf numFmtId="0" fontId="55" fillId="2" borderId="165" xfId="0" applyFont="1" applyFill="1" applyBorder="1" applyAlignment="1" applyProtection="1">
      <alignment horizontal="center" vertical="center"/>
    </xf>
    <xf numFmtId="0" fontId="55" fillId="2" borderId="166" xfId="0" applyFont="1" applyFill="1" applyBorder="1" applyAlignment="1" applyProtection="1">
      <alignment horizontal="center" vertical="center"/>
    </xf>
    <xf numFmtId="183" fontId="55" fillId="4" borderId="20" xfId="6" applyNumberFormat="1" applyFont="1" applyFill="1" applyBorder="1" applyAlignment="1" applyProtection="1">
      <alignment horizontal="right" vertical="center"/>
      <protection locked="0"/>
    </xf>
    <xf numFmtId="183" fontId="55" fillId="4" borderId="21" xfId="6" applyNumberFormat="1" applyFont="1" applyFill="1" applyBorder="1" applyAlignment="1" applyProtection="1">
      <alignment horizontal="right" vertical="center"/>
      <protection locked="0"/>
    </xf>
    <xf numFmtId="183" fontId="55" fillId="4" borderId="65" xfId="6" applyNumberFormat="1" applyFont="1" applyFill="1" applyBorder="1" applyAlignment="1" applyProtection="1">
      <alignment horizontal="right" vertical="center"/>
      <protection locked="0"/>
    </xf>
    <xf numFmtId="176" fontId="55" fillId="2" borderId="89" xfId="0" applyNumberFormat="1" applyFont="1" applyFill="1" applyBorder="1" applyAlignment="1" applyProtection="1">
      <alignment horizontal="right" vertical="center"/>
    </xf>
    <xf numFmtId="176" fontId="55" fillId="2" borderId="54" xfId="0" applyNumberFormat="1" applyFont="1" applyFill="1" applyBorder="1" applyAlignment="1" applyProtection="1">
      <alignment horizontal="right" vertical="center"/>
    </xf>
    <xf numFmtId="176" fontId="55" fillId="2" borderId="90" xfId="0" applyNumberFormat="1" applyFont="1" applyFill="1" applyBorder="1" applyAlignment="1" applyProtection="1">
      <alignment horizontal="right" vertical="center"/>
    </xf>
    <xf numFmtId="176" fontId="55" fillId="2" borderId="38" xfId="0" applyNumberFormat="1" applyFont="1" applyFill="1" applyBorder="1" applyAlignment="1" applyProtection="1">
      <alignment horizontal="center" vertical="center"/>
    </xf>
    <xf numFmtId="176" fontId="55" fillId="2" borderId="30" xfId="0" applyNumberFormat="1" applyFont="1" applyFill="1" applyBorder="1" applyAlignment="1" applyProtection="1">
      <alignment horizontal="center" vertical="center"/>
    </xf>
    <xf numFmtId="176" fontId="55" fillId="2" borderId="31" xfId="0" applyNumberFormat="1" applyFont="1" applyFill="1" applyBorder="1" applyAlignment="1" applyProtection="1">
      <alignment horizontal="center" vertical="center"/>
    </xf>
    <xf numFmtId="183" fontId="55" fillId="4" borderId="64" xfId="6" applyNumberFormat="1" applyFont="1" applyFill="1" applyBorder="1" applyAlignment="1" applyProtection="1">
      <alignment horizontal="right" vertical="center"/>
      <protection locked="0"/>
    </xf>
    <xf numFmtId="183" fontId="55" fillId="4" borderId="59" xfId="6" applyNumberFormat="1" applyFont="1" applyFill="1" applyBorder="1" applyAlignment="1" applyProtection="1">
      <alignment horizontal="right" vertical="center"/>
      <protection locked="0"/>
    </xf>
    <xf numFmtId="183" fontId="55" fillId="4" borderId="61" xfId="6" applyNumberFormat="1" applyFont="1" applyFill="1" applyBorder="1" applyAlignment="1" applyProtection="1">
      <alignment horizontal="right" vertical="center"/>
      <protection locked="0"/>
    </xf>
    <xf numFmtId="176" fontId="55" fillId="2" borderId="64" xfId="4" applyNumberFormat="1" applyFont="1" applyFill="1" applyBorder="1" applyAlignment="1" applyProtection="1">
      <alignment horizontal="right" vertical="center"/>
    </xf>
    <xf numFmtId="176" fontId="55" fillId="2" borderId="59" xfId="4" applyNumberFormat="1" applyFont="1" applyFill="1" applyBorder="1" applyAlignment="1" applyProtection="1">
      <alignment horizontal="right" vertical="center"/>
    </xf>
    <xf numFmtId="176" fontId="55" fillId="2" borderId="61" xfId="4" applyNumberFormat="1" applyFont="1" applyFill="1" applyBorder="1" applyAlignment="1" applyProtection="1">
      <alignment horizontal="right" vertical="center"/>
    </xf>
    <xf numFmtId="176" fontId="55" fillId="4" borderId="64" xfId="4" applyNumberFormat="1" applyFont="1" applyFill="1" applyBorder="1" applyAlignment="1" applyProtection="1">
      <alignment horizontal="left" vertical="center"/>
      <protection locked="0"/>
    </xf>
    <xf numFmtId="176" fontId="55" fillId="4" borderId="59" xfId="4" applyNumberFormat="1" applyFont="1" applyFill="1" applyBorder="1" applyAlignment="1" applyProtection="1">
      <alignment horizontal="left" vertical="center"/>
      <protection locked="0"/>
    </xf>
    <xf numFmtId="176" fontId="55" fillId="4" borderId="164" xfId="4" applyNumberFormat="1" applyFont="1" applyFill="1" applyBorder="1" applyAlignment="1" applyProtection="1">
      <alignment horizontal="left" vertical="center"/>
      <protection locked="0"/>
    </xf>
    <xf numFmtId="176" fontId="55" fillId="2" borderId="26" xfId="4" applyNumberFormat="1" applyFont="1" applyFill="1" applyBorder="1" applyAlignment="1" applyProtection="1">
      <alignment horizontal="right" vertical="center"/>
    </xf>
    <xf numFmtId="176" fontId="55" fillId="2" borderId="25" xfId="4" applyNumberFormat="1" applyFont="1" applyFill="1" applyBorder="1" applyAlignment="1" applyProtection="1">
      <alignment horizontal="right" vertical="center"/>
    </xf>
    <xf numFmtId="176" fontId="55" fillId="2" borderId="28" xfId="4" applyNumberFormat="1" applyFont="1" applyFill="1" applyBorder="1" applyAlignment="1" applyProtection="1">
      <alignment horizontal="right" vertical="center"/>
    </xf>
    <xf numFmtId="0" fontId="52" fillId="2" borderId="0" xfId="0" applyFont="1" applyFill="1" applyBorder="1" applyAlignment="1" applyProtection="1">
      <alignment horizontal="left" vertical="top" wrapText="1"/>
    </xf>
    <xf numFmtId="0" fontId="55" fillId="2" borderId="8" xfId="0" applyFont="1" applyFill="1" applyBorder="1" applyAlignment="1" applyProtection="1">
      <alignment horizontal="center" vertical="center" wrapText="1"/>
    </xf>
    <xf numFmtId="0" fontId="62" fillId="2" borderId="0" xfId="0" applyFont="1" applyFill="1" applyAlignment="1" applyProtection="1">
      <alignment horizontal="left" vertical="center" wrapText="1"/>
    </xf>
    <xf numFmtId="0" fontId="67" fillId="2" borderId="0" xfId="0" applyFont="1" applyFill="1" applyAlignment="1" applyProtection="1">
      <alignment horizontal="left" vertical="center" wrapText="1"/>
    </xf>
    <xf numFmtId="0" fontId="96" fillId="2" borderId="0" xfId="0" applyFont="1" applyFill="1" applyAlignment="1" applyProtection="1">
      <alignment horizontal="left" vertical="center" wrapText="1"/>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0" xfId="0" applyFont="1" applyFill="1" applyAlignment="1" applyProtection="1">
      <alignment horizontal="left"/>
    </xf>
    <xf numFmtId="183" fontId="96" fillId="2" borderId="140" xfId="6" applyNumberFormat="1" applyFont="1" applyFill="1" applyBorder="1" applyAlignment="1" applyProtection="1">
      <alignment horizontal="right" vertical="center"/>
    </xf>
    <xf numFmtId="0" fontId="55" fillId="2" borderId="0" xfId="0" applyFont="1" applyFill="1" applyBorder="1" applyAlignment="1" applyProtection="1">
      <alignment horizontal="left" vertical="center"/>
    </xf>
    <xf numFmtId="184" fontId="58" fillId="4" borderId="0" xfId="6" applyNumberFormat="1" applyFont="1" applyFill="1" applyBorder="1" applyAlignment="1" applyProtection="1">
      <alignment horizontal="right" vertical="center"/>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184" fontId="55" fillId="2" borderId="0" xfId="6" applyNumberFormat="1" applyFont="1" applyFill="1" applyBorder="1" applyAlignment="1" applyProtection="1">
      <alignment horizontal="right" vertical="center"/>
    </xf>
    <xf numFmtId="183" fontId="55" fillId="2" borderId="21" xfId="6" applyNumberFormat="1" applyFont="1" applyFill="1" applyBorder="1" applyAlignment="1" applyProtection="1">
      <alignment horizontal="right" vertical="center"/>
    </xf>
    <xf numFmtId="176" fontId="55" fillId="2" borderId="20" xfId="4" applyNumberFormat="1" applyFont="1" applyFill="1" applyBorder="1" applyAlignment="1" applyProtection="1">
      <alignment horizontal="center" vertical="center"/>
    </xf>
    <xf numFmtId="176" fontId="55" fillId="2" borderId="21" xfId="4" applyNumberFormat="1" applyFont="1" applyFill="1" applyBorder="1" applyAlignment="1" applyProtection="1">
      <alignment horizontal="center" vertical="center"/>
    </xf>
    <xf numFmtId="176" fontId="55" fillId="2" borderId="65" xfId="4" applyNumberFormat="1" applyFont="1" applyFill="1" applyBorder="1" applyAlignment="1" applyProtection="1">
      <alignment horizontal="center" vertical="center"/>
    </xf>
    <xf numFmtId="0" fontId="104" fillId="2" borderId="7" xfId="0" applyFont="1" applyFill="1" applyBorder="1" applyAlignment="1" applyProtection="1">
      <alignment horizontal="center" vertical="center" wrapText="1" shrinkToFit="1"/>
    </xf>
    <xf numFmtId="0" fontId="104" fillId="2" borderId="5" xfId="0" applyFont="1" applyFill="1" applyBorder="1" applyAlignment="1" applyProtection="1">
      <alignment horizontal="center" vertical="center" shrinkToFit="1"/>
    </xf>
    <xf numFmtId="0" fontId="104" fillId="2" borderId="6" xfId="0" applyFont="1" applyFill="1" applyBorder="1" applyAlignment="1" applyProtection="1">
      <alignment horizontal="center" vertical="center" shrinkToFit="1"/>
    </xf>
    <xf numFmtId="0" fontId="104" fillId="2" borderId="8" xfId="0" applyFont="1" applyFill="1" applyBorder="1" applyAlignment="1" applyProtection="1">
      <alignment horizontal="center" vertical="center" shrinkToFit="1"/>
    </xf>
    <xf numFmtId="176" fontId="55" fillId="4" borderId="20" xfId="4" applyNumberFormat="1" applyFont="1" applyFill="1" applyBorder="1" applyAlignment="1" applyProtection="1">
      <alignment horizontal="left" vertical="center"/>
      <protection locked="0"/>
    </xf>
    <xf numFmtId="176" fontId="55" fillId="4" borderId="21" xfId="4" applyNumberFormat="1" applyFont="1" applyFill="1" applyBorder="1" applyAlignment="1" applyProtection="1">
      <alignment horizontal="left" vertical="center"/>
      <protection locked="0"/>
    </xf>
    <xf numFmtId="176" fontId="55" fillId="4" borderId="22" xfId="4" applyNumberFormat="1" applyFont="1" applyFill="1" applyBorder="1" applyAlignment="1" applyProtection="1">
      <alignment horizontal="left" vertical="center"/>
      <protection locked="0"/>
    </xf>
    <xf numFmtId="0" fontId="96" fillId="2" borderId="1" xfId="0" applyFont="1" applyFill="1" applyBorder="1" applyAlignment="1" applyProtection="1">
      <alignment horizontal="center" vertical="center"/>
    </xf>
    <xf numFmtId="0" fontId="96" fillId="2" borderId="2" xfId="0" applyFont="1" applyFill="1" applyBorder="1" applyAlignment="1" applyProtection="1">
      <alignment horizontal="center" vertical="center"/>
    </xf>
    <xf numFmtId="0" fontId="96" fillId="2" borderId="1" xfId="0" applyFont="1" applyFill="1" applyBorder="1" applyAlignment="1" applyProtection="1">
      <alignment horizontal="center" vertical="center" shrinkToFit="1"/>
    </xf>
    <xf numFmtId="0" fontId="96" fillId="2" borderId="2" xfId="0" applyFont="1" applyFill="1" applyBorder="1" applyAlignment="1" applyProtection="1">
      <alignment horizontal="center" vertical="center" shrinkToFit="1"/>
    </xf>
    <xf numFmtId="0" fontId="55" fillId="0" borderId="171" xfId="0" applyFont="1" applyBorder="1" applyAlignment="1" applyProtection="1">
      <alignment horizontal="left" vertical="center"/>
    </xf>
    <xf numFmtId="0" fontId="55" fillId="0" borderId="159" xfId="0" applyFont="1" applyBorder="1" applyAlignment="1" applyProtection="1">
      <alignment horizontal="left" vertical="center"/>
    </xf>
    <xf numFmtId="0" fontId="55" fillId="0" borderId="160" xfId="0" applyFont="1" applyBorder="1" applyAlignment="1" applyProtection="1">
      <alignment horizontal="left" vertical="center"/>
    </xf>
    <xf numFmtId="176" fontId="55" fillId="0" borderId="158" xfId="14" applyNumberFormat="1" applyFont="1" applyBorder="1" applyAlignment="1" applyProtection="1">
      <alignment horizontal="right" vertical="center"/>
    </xf>
    <xf numFmtId="176" fontId="55" fillId="0" borderId="159" xfId="14" applyNumberFormat="1" applyFont="1" applyBorder="1" applyAlignment="1" applyProtection="1">
      <alignment horizontal="right" vertical="center"/>
    </xf>
    <xf numFmtId="176" fontId="55" fillId="0" borderId="160" xfId="14" applyNumberFormat="1" applyFont="1" applyBorder="1" applyAlignment="1" applyProtection="1">
      <alignment horizontal="right" vertical="center"/>
    </xf>
    <xf numFmtId="176" fontId="55" fillId="0" borderId="172" xfId="14" applyNumberFormat="1" applyFont="1" applyBorder="1" applyAlignment="1" applyProtection="1">
      <alignment horizontal="right" vertical="center"/>
    </xf>
    <xf numFmtId="176" fontId="55" fillId="0" borderId="26" xfId="14" applyNumberFormat="1" applyFont="1" applyBorder="1" applyAlignment="1" applyProtection="1">
      <alignment horizontal="right" vertical="center"/>
    </xf>
    <xf numFmtId="176" fontId="55" fillId="0" borderId="25" xfId="14" applyNumberFormat="1" applyFont="1" applyBorder="1" applyAlignment="1" applyProtection="1">
      <alignment horizontal="right" vertical="center"/>
    </xf>
    <xf numFmtId="176" fontId="55" fillId="0" borderId="28" xfId="14" applyNumberFormat="1" applyFont="1" applyBorder="1" applyAlignment="1" applyProtection="1">
      <alignment horizontal="right" vertical="center"/>
    </xf>
    <xf numFmtId="176" fontId="55" fillId="0" borderId="27" xfId="14" applyNumberFormat="1" applyFont="1" applyBorder="1" applyAlignment="1" applyProtection="1">
      <alignment horizontal="right" vertical="center"/>
    </xf>
    <xf numFmtId="181" fontId="98" fillId="3" borderId="0" xfId="14" applyNumberFormat="1" applyFont="1" applyFill="1" applyBorder="1" applyAlignment="1" applyProtection="1">
      <alignment horizontal="left" vertical="center" wrapText="1"/>
    </xf>
    <xf numFmtId="0" fontId="67" fillId="2" borderId="0" xfId="0" applyFont="1" applyFill="1" applyAlignment="1" applyProtection="1">
      <alignment horizontal="left" vertical="top" wrapText="1"/>
    </xf>
    <xf numFmtId="0" fontId="67" fillId="2" borderId="0" xfId="0" applyFont="1" applyFill="1" applyAlignment="1" applyProtection="1">
      <alignment horizontal="left" vertical="top"/>
    </xf>
    <xf numFmtId="0" fontId="55" fillId="0" borderId="60"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55" fillId="0" borderId="61" xfId="0" applyFont="1" applyBorder="1" applyAlignment="1" applyProtection="1">
      <alignment horizontal="left" vertical="center" wrapText="1"/>
    </xf>
    <xf numFmtId="183" fontId="55" fillId="0" borderId="64" xfId="0" applyNumberFormat="1" applyFont="1" applyBorder="1" applyAlignment="1" applyProtection="1">
      <alignment horizontal="center" vertical="center" wrapText="1"/>
    </xf>
    <xf numFmtId="183" fontId="55" fillId="0" borderId="59" xfId="0" applyNumberFormat="1" applyFont="1" applyBorder="1" applyAlignment="1" applyProtection="1">
      <alignment horizontal="center" vertical="center" wrapText="1"/>
    </xf>
    <xf numFmtId="183" fontId="55" fillId="0" borderId="164" xfId="0" applyNumberFormat="1" applyFont="1" applyBorder="1" applyAlignment="1" applyProtection="1">
      <alignment horizontal="center" vertical="center" wrapText="1"/>
    </xf>
    <xf numFmtId="183" fontId="55" fillId="4" borderId="140" xfId="1" applyNumberFormat="1" applyFont="1" applyFill="1" applyBorder="1" applyAlignment="1" applyProtection="1">
      <alignment horizontal="center" vertical="center"/>
      <protection locked="0"/>
    </xf>
    <xf numFmtId="183" fontId="55" fillId="4" borderId="140" xfId="0" applyNumberFormat="1" applyFont="1" applyFill="1" applyBorder="1" applyAlignment="1" applyProtection="1">
      <alignment horizontal="center" vertical="center"/>
      <protection locked="0"/>
    </xf>
    <xf numFmtId="0" fontId="178" fillId="0" borderId="0" xfId="0" applyFont="1" applyFill="1" applyBorder="1" applyAlignment="1" applyProtection="1">
      <alignment horizontal="center" vertical="center"/>
    </xf>
    <xf numFmtId="38" fontId="55" fillId="2" borderId="7" xfId="0" applyNumberFormat="1" applyFont="1" applyFill="1" applyBorder="1" applyAlignment="1" applyProtection="1">
      <alignment horizontal="center" vertical="center"/>
    </xf>
    <xf numFmtId="38" fontId="55" fillId="2" borderId="5" xfId="0" applyNumberFormat="1" applyFont="1" applyFill="1" applyBorder="1" applyAlignment="1" applyProtection="1">
      <alignment horizontal="center" vertical="center"/>
    </xf>
    <xf numFmtId="38" fontId="55" fillId="2" borderId="8" xfId="0" applyNumberFormat="1" applyFont="1" applyFill="1" applyBorder="1" applyAlignment="1" applyProtection="1">
      <alignment horizontal="center" vertical="center"/>
    </xf>
    <xf numFmtId="0" fontId="56" fillId="2" borderId="0" xfId="0" applyFont="1" applyFill="1" applyAlignment="1" applyProtection="1">
      <alignment horizontal="left"/>
    </xf>
    <xf numFmtId="0" fontId="92" fillId="4" borderId="196" xfId="0" applyFont="1" applyFill="1" applyBorder="1" applyAlignment="1" applyProtection="1">
      <alignment vertical="center"/>
      <protection locked="0"/>
    </xf>
    <xf numFmtId="0" fontId="92" fillId="4" borderId="197" xfId="0" applyFont="1" applyFill="1" applyBorder="1" applyAlignment="1" applyProtection="1">
      <alignment vertical="center"/>
      <protection locked="0"/>
    </xf>
    <xf numFmtId="0" fontId="92" fillId="4" borderId="198" xfId="0" applyFont="1" applyFill="1" applyBorder="1" applyAlignment="1" applyProtection="1">
      <alignment vertical="center"/>
      <protection locked="0"/>
    </xf>
    <xf numFmtId="176" fontId="55" fillId="4" borderId="196" xfId="14" applyNumberFormat="1" applyFont="1" applyFill="1" applyBorder="1" applyAlignment="1" applyProtection="1">
      <alignment horizontal="right"/>
      <protection locked="0"/>
    </xf>
    <xf numFmtId="176" fontId="55" fillId="4" borderId="197" xfId="14" applyNumberFormat="1" applyFont="1" applyFill="1" applyBorder="1" applyAlignment="1" applyProtection="1">
      <alignment horizontal="right"/>
      <protection locked="0"/>
    </xf>
    <xf numFmtId="176" fontId="55" fillId="4" borderId="335" xfId="14" applyNumberFormat="1" applyFont="1" applyFill="1" applyBorder="1" applyAlignment="1" applyProtection="1">
      <alignment horizontal="right"/>
      <protection locked="0"/>
    </xf>
    <xf numFmtId="176" fontId="55" fillId="4" borderId="336" xfId="14" applyNumberFormat="1" applyFont="1" applyFill="1" applyBorder="1" applyAlignment="1" applyProtection="1">
      <alignment horizontal="right"/>
      <protection locked="0"/>
    </xf>
    <xf numFmtId="176" fontId="58" fillId="4" borderId="26" xfId="4" applyNumberFormat="1" applyFont="1" applyFill="1" applyBorder="1" applyAlignment="1" applyProtection="1">
      <alignment horizontal="left" vertical="center"/>
    </xf>
    <xf numFmtId="176" fontId="58" fillId="4" borderId="25" xfId="4" applyNumberFormat="1" applyFont="1" applyFill="1" applyBorder="1" applyAlignment="1" applyProtection="1">
      <alignment horizontal="left" vertical="center"/>
    </xf>
    <xf numFmtId="176" fontId="58" fillId="4" borderId="27" xfId="4" applyNumberFormat="1" applyFont="1" applyFill="1" applyBorder="1" applyAlignment="1" applyProtection="1">
      <alignment horizontal="left" vertical="center"/>
    </xf>
    <xf numFmtId="183" fontId="58" fillId="4" borderId="26" xfId="6" applyNumberFormat="1" applyFont="1" applyFill="1" applyBorder="1" applyAlignment="1" applyProtection="1">
      <alignment horizontal="right" vertical="center"/>
    </xf>
    <xf numFmtId="183" fontId="58" fillId="4" borderId="25" xfId="6" applyNumberFormat="1" applyFont="1" applyFill="1" applyBorder="1" applyAlignment="1" applyProtection="1">
      <alignment horizontal="right" vertical="center"/>
    </xf>
    <xf numFmtId="183" fontId="58" fillId="4" borderId="28" xfId="6" applyNumberFormat="1" applyFont="1" applyFill="1" applyBorder="1" applyAlignment="1" applyProtection="1">
      <alignment horizontal="right" vertical="center"/>
    </xf>
    <xf numFmtId="183" fontId="67" fillId="4" borderId="140" xfId="6" applyNumberFormat="1" applyFont="1" applyFill="1" applyBorder="1" applyAlignment="1" applyProtection="1">
      <alignment horizontal="right" vertical="center"/>
    </xf>
    <xf numFmtId="183" fontId="58" fillId="2" borderId="0" xfId="6" applyNumberFormat="1" applyFont="1" applyFill="1" applyBorder="1" applyAlignment="1" applyProtection="1">
      <alignment horizontal="right" vertical="center"/>
    </xf>
    <xf numFmtId="183" fontId="58" fillId="2" borderId="89" xfId="6" applyNumberFormat="1" applyFont="1" applyFill="1" applyBorder="1" applyAlignment="1" applyProtection="1">
      <alignment horizontal="right" vertical="center"/>
    </xf>
    <xf numFmtId="183" fontId="58" fillId="2" borderId="54" xfId="6" applyNumberFormat="1" applyFont="1" applyFill="1" applyBorder="1" applyAlignment="1" applyProtection="1">
      <alignment horizontal="right" vertical="center"/>
    </xf>
    <xf numFmtId="183" fontId="58" fillId="2" borderId="90" xfId="6" applyNumberFormat="1" applyFont="1" applyFill="1" applyBorder="1" applyAlignment="1" applyProtection="1">
      <alignment horizontal="right" vertical="center"/>
    </xf>
    <xf numFmtId="0" fontId="69" fillId="2" borderId="0" xfId="0" applyFont="1" applyFill="1" applyBorder="1" applyAlignment="1" applyProtection="1">
      <alignment horizontal="left" vertical="top" wrapText="1"/>
    </xf>
    <xf numFmtId="176" fontId="58" fillId="4" borderId="26" xfId="4" applyNumberFormat="1" applyFont="1" applyFill="1" applyBorder="1" applyAlignment="1" applyProtection="1">
      <alignment horizontal="center" vertical="center"/>
    </xf>
    <xf numFmtId="176" fontId="58" fillId="4" borderId="25" xfId="4" applyNumberFormat="1" applyFont="1" applyFill="1" applyBorder="1" applyAlignment="1" applyProtection="1">
      <alignment horizontal="center" vertical="center"/>
    </xf>
    <xf numFmtId="176" fontId="58" fillId="4" borderId="27" xfId="4" applyNumberFormat="1" applyFont="1" applyFill="1" applyBorder="1" applyAlignment="1" applyProtection="1">
      <alignment horizontal="center" vertical="center"/>
    </xf>
    <xf numFmtId="183" fontId="58" fillId="4" borderId="64" xfId="6" applyNumberFormat="1" applyFont="1" applyFill="1" applyBorder="1" applyAlignment="1" applyProtection="1">
      <alignment horizontal="right" vertical="center"/>
    </xf>
    <xf numFmtId="183" fontId="58" fillId="4" borderId="59" xfId="6" applyNumberFormat="1" applyFont="1" applyFill="1" applyBorder="1" applyAlignment="1" applyProtection="1">
      <alignment horizontal="right" vertical="center"/>
    </xf>
    <xf numFmtId="183" fontId="58" fillId="4" borderId="61" xfId="6" applyNumberFormat="1" applyFont="1" applyFill="1" applyBorder="1" applyAlignment="1" applyProtection="1">
      <alignment horizontal="right" vertical="center"/>
    </xf>
    <xf numFmtId="176" fontId="58" fillId="4" borderId="64" xfId="4" applyNumberFormat="1" applyFont="1" applyFill="1" applyBorder="1" applyAlignment="1" applyProtection="1">
      <alignment horizontal="left" vertical="center"/>
    </xf>
    <xf numFmtId="176" fontId="58" fillId="4" borderId="59" xfId="4" applyNumberFormat="1" applyFont="1" applyFill="1" applyBorder="1" applyAlignment="1" applyProtection="1">
      <alignment horizontal="left" vertical="center"/>
    </xf>
    <xf numFmtId="176" fontId="58" fillId="4" borderId="164" xfId="4" applyNumberFormat="1" applyFont="1" applyFill="1" applyBorder="1" applyAlignment="1" applyProtection="1">
      <alignment horizontal="left" vertical="center"/>
    </xf>
    <xf numFmtId="0" fontId="58" fillId="4" borderId="24" xfId="0" applyFont="1" applyFill="1" applyBorder="1" applyAlignment="1" applyProtection="1">
      <alignment horizontal="left" vertical="center"/>
    </xf>
    <xf numFmtId="0" fontId="58" fillId="4" borderId="25" xfId="0" applyFont="1" applyFill="1" applyBorder="1" applyAlignment="1" applyProtection="1">
      <alignment horizontal="left" vertical="center"/>
    </xf>
    <xf numFmtId="0" fontId="58" fillId="4" borderId="28" xfId="0" applyFont="1" applyFill="1" applyBorder="1" applyAlignment="1" applyProtection="1">
      <alignment horizontal="left" vertical="center"/>
    </xf>
    <xf numFmtId="176" fontId="55" fillId="4" borderId="26" xfId="4" applyNumberFormat="1" applyFont="1" applyFill="1" applyBorder="1" applyAlignment="1" applyProtection="1">
      <alignment horizontal="center" vertical="center"/>
    </xf>
    <xf numFmtId="176" fontId="55" fillId="4" borderId="25" xfId="4" applyNumberFormat="1" applyFont="1" applyFill="1" applyBorder="1" applyAlignment="1" applyProtection="1">
      <alignment horizontal="center" vertical="center"/>
    </xf>
    <xf numFmtId="176" fontId="55" fillId="4" borderId="27" xfId="4" applyNumberFormat="1" applyFont="1" applyFill="1" applyBorder="1" applyAlignment="1" applyProtection="1">
      <alignment horizontal="center" vertical="center"/>
    </xf>
    <xf numFmtId="0" fontId="58" fillId="4" borderId="37" xfId="0" applyFont="1" applyFill="1" applyBorder="1" applyAlignment="1" applyProtection="1">
      <alignment horizontal="left" vertical="center"/>
    </xf>
    <xf numFmtId="0" fontId="58" fillId="4" borderId="21" xfId="0" applyFont="1" applyFill="1" applyBorder="1" applyAlignment="1" applyProtection="1">
      <alignment horizontal="left" vertical="center"/>
    </xf>
    <xf numFmtId="0" fontId="58" fillId="4" borderId="65" xfId="0" applyFont="1" applyFill="1" applyBorder="1" applyAlignment="1" applyProtection="1">
      <alignment horizontal="left" vertical="center"/>
    </xf>
    <xf numFmtId="183" fontId="58" fillId="4" borderId="20" xfId="6" applyNumberFormat="1" applyFont="1" applyFill="1" applyBorder="1" applyAlignment="1" applyProtection="1">
      <alignment horizontal="right" vertical="center"/>
    </xf>
    <xf numFmtId="183" fontId="58" fillId="4" borderId="21" xfId="6" applyNumberFormat="1" applyFont="1" applyFill="1" applyBorder="1" applyAlignment="1" applyProtection="1">
      <alignment horizontal="right" vertical="center"/>
    </xf>
    <xf numFmtId="183" fontId="58" fillId="4" borderId="65" xfId="6" applyNumberFormat="1" applyFont="1" applyFill="1" applyBorder="1" applyAlignment="1" applyProtection="1">
      <alignment horizontal="right" vertical="center"/>
    </xf>
    <xf numFmtId="176" fontId="58" fillId="4" borderId="20" xfId="4" applyNumberFormat="1" applyFont="1" applyFill="1" applyBorder="1" applyAlignment="1" applyProtection="1">
      <alignment horizontal="left" vertical="center"/>
    </xf>
    <xf numFmtId="176" fontId="58" fillId="4" borderId="21" xfId="4" applyNumberFormat="1" applyFont="1" applyFill="1" applyBorder="1" applyAlignment="1" applyProtection="1">
      <alignment horizontal="left" vertical="center"/>
    </xf>
    <xf numFmtId="176" fontId="58" fillId="4" borderId="22" xfId="4" applyNumberFormat="1" applyFont="1" applyFill="1" applyBorder="1" applyAlignment="1" applyProtection="1">
      <alignment horizontal="left" vertical="center"/>
    </xf>
    <xf numFmtId="0" fontId="104" fillId="2" borderId="7" xfId="0" applyFont="1" applyFill="1" applyBorder="1" applyAlignment="1" applyProtection="1">
      <alignment horizontal="center" vertical="center" shrinkToFit="1"/>
    </xf>
    <xf numFmtId="183" fontId="58" fillId="2" borderId="72" xfId="6" applyNumberFormat="1" applyFont="1" applyFill="1" applyBorder="1" applyAlignment="1" applyProtection="1">
      <alignment horizontal="right" vertical="center"/>
    </xf>
    <xf numFmtId="183" fontId="58" fillId="4" borderId="72" xfId="0" applyNumberFormat="1" applyFont="1" applyFill="1" applyBorder="1" applyAlignment="1" applyProtection="1">
      <alignment horizontal="right" vertical="center"/>
    </xf>
    <xf numFmtId="0" fontId="58" fillId="4" borderId="72" xfId="0" applyFont="1" applyFill="1" applyBorder="1" applyAlignment="1" applyProtection="1">
      <alignment horizontal="center" vertical="center" shrinkToFit="1"/>
    </xf>
    <xf numFmtId="183" fontId="58" fillId="0" borderId="72" xfId="0" applyNumberFormat="1" applyFont="1" applyFill="1" applyBorder="1" applyAlignment="1" applyProtection="1">
      <alignment horizontal="right" vertical="center"/>
    </xf>
    <xf numFmtId="183" fontId="58" fillId="0" borderId="85" xfId="0" applyNumberFormat="1" applyFont="1" applyFill="1" applyBorder="1" applyAlignment="1" applyProtection="1">
      <alignment horizontal="right" vertical="center"/>
    </xf>
    <xf numFmtId="0" fontId="58" fillId="4" borderId="26" xfId="0" applyFont="1" applyFill="1" applyBorder="1" applyAlignment="1" applyProtection="1">
      <alignment horizontal="center" vertical="center" shrinkToFit="1"/>
    </xf>
    <xf numFmtId="0" fontId="58" fillId="4" borderId="25" xfId="0" applyFont="1" applyFill="1" applyBorder="1" applyAlignment="1" applyProtection="1">
      <alignment horizontal="center" vertical="center" shrinkToFit="1"/>
    </xf>
    <xf numFmtId="0" fontId="58" fillId="4" borderId="28" xfId="0" applyFont="1" applyFill="1" applyBorder="1" applyAlignment="1" applyProtection="1">
      <alignment horizontal="center" vertical="center" shrinkToFit="1"/>
    </xf>
    <xf numFmtId="183" fontId="58" fillId="4" borderId="70" xfId="0" applyNumberFormat="1" applyFont="1" applyFill="1" applyBorder="1" applyAlignment="1" applyProtection="1">
      <alignment horizontal="right" vertical="center"/>
    </xf>
    <xf numFmtId="0" fontId="58" fillId="4" borderId="70" xfId="0" applyFont="1" applyFill="1" applyBorder="1" applyAlignment="1" applyProtection="1">
      <alignment horizontal="center" vertical="center" shrinkToFit="1"/>
    </xf>
    <xf numFmtId="183" fontId="58" fillId="0" borderId="125" xfId="0" applyNumberFormat="1" applyFont="1" applyFill="1" applyBorder="1" applyAlignment="1" applyProtection="1">
      <alignment horizontal="right" vertical="center"/>
    </xf>
    <xf numFmtId="183" fontId="58" fillId="0" borderId="168" xfId="0" applyNumberFormat="1" applyFont="1" applyFill="1" applyBorder="1" applyAlignment="1" applyProtection="1">
      <alignment horizontal="right" vertical="center"/>
    </xf>
    <xf numFmtId="183" fontId="58" fillId="2" borderId="166" xfId="6" applyNumberFormat="1" applyFont="1" applyFill="1" applyBorder="1" applyAlignment="1" applyProtection="1">
      <alignment horizontal="right" vertical="center"/>
    </xf>
    <xf numFmtId="38" fontId="58" fillId="2" borderId="169" xfId="6" applyFont="1" applyFill="1" applyBorder="1" applyAlignment="1" applyProtection="1">
      <alignment horizontal="center" vertical="center"/>
    </xf>
    <xf numFmtId="183" fontId="58" fillId="2" borderId="170" xfId="6" applyNumberFormat="1" applyFont="1" applyFill="1" applyBorder="1" applyAlignment="1" applyProtection="1">
      <alignment horizontal="right" vertical="center"/>
    </xf>
    <xf numFmtId="183" fontId="58" fillId="0" borderId="20" xfId="1" applyNumberFormat="1" applyFont="1" applyBorder="1" applyAlignment="1" applyProtection="1">
      <alignment horizontal="right" vertical="center"/>
    </xf>
    <xf numFmtId="183" fontId="58" fillId="0" borderId="21" xfId="1" applyNumberFormat="1" applyFont="1" applyBorder="1" applyAlignment="1" applyProtection="1">
      <alignment horizontal="right" vertical="center"/>
    </xf>
    <xf numFmtId="183" fontId="58" fillId="0" borderId="65" xfId="1" applyNumberFormat="1" applyFont="1" applyBorder="1" applyAlignment="1" applyProtection="1">
      <alignment horizontal="right" vertical="center"/>
    </xf>
    <xf numFmtId="183" fontId="58" fillId="0" borderId="26" xfId="1" applyNumberFormat="1" applyFont="1" applyBorder="1" applyAlignment="1" applyProtection="1">
      <alignment horizontal="right" vertical="center"/>
    </xf>
    <xf numFmtId="183" fontId="58" fillId="0" borderId="25" xfId="1" applyNumberFormat="1" applyFont="1" applyBorder="1" applyAlignment="1" applyProtection="1">
      <alignment horizontal="right" vertical="center"/>
    </xf>
    <xf numFmtId="183" fontId="58" fillId="0" borderId="27" xfId="1" applyNumberFormat="1" applyFont="1" applyBorder="1" applyAlignment="1" applyProtection="1">
      <alignment horizontal="right" vertical="center"/>
    </xf>
    <xf numFmtId="176" fontId="58" fillId="0" borderId="158" xfId="14" applyNumberFormat="1" applyFont="1" applyBorder="1" applyAlignment="1" applyProtection="1">
      <alignment horizontal="right" vertical="center"/>
    </xf>
    <xf numFmtId="176" fontId="58" fillId="0" borderId="159" xfId="14" applyNumberFormat="1" applyFont="1" applyBorder="1" applyAlignment="1" applyProtection="1">
      <alignment horizontal="right" vertical="center"/>
    </xf>
    <xf numFmtId="176" fontId="58" fillId="0" borderId="160" xfId="14" applyNumberFormat="1" applyFont="1" applyBorder="1" applyAlignment="1" applyProtection="1">
      <alignment horizontal="right" vertical="center"/>
    </xf>
    <xf numFmtId="176" fontId="58" fillId="0" borderId="172" xfId="14" applyNumberFormat="1" applyFont="1" applyBorder="1" applyAlignment="1" applyProtection="1">
      <alignment horizontal="right" vertical="center"/>
    </xf>
    <xf numFmtId="10" fontId="123" fillId="2" borderId="78" xfId="0" applyNumberFormat="1" applyFont="1" applyFill="1" applyBorder="1" applyAlignment="1" applyProtection="1">
      <alignment horizontal="right" vertical="center"/>
    </xf>
    <xf numFmtId="10" fontId="123" fillId="2" borderId="77" xfId="0" applyNumberFormat="1" applyFont="1" applyFill="1" applyBorder="1" applyAlignment="1" applyProtection="1">
      <alignment horizontal="right" vertical="center"/>
    </xf>
    <xf numFmtId="10" fontId="123" fillId="2" borderId="30" xfId="0" applyNumberFormat="1" applyFont="1" applyFill="1" applyBorder="1" applyAlignment="1" applyProtection="1">
      <alignment horizontal="right" vertical="center"/>
    </xf>
    <xf numFmtId="10" fontId="123" fillId="2" borderId="32" xfId="0" applyNumberFormat="1" applyFont="1" applyFill="1" applyBorder="1" applyAlignment="1" applyProtection="1">
      <alignment horizontal="right" vertical="center"/>
    </xf>
    <xf numFmtId="179" fontId="122" fillId="2" borderId="0" xfId="14"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xf>
    <xf numFmtId="183" fontId="58" fillId="0" borderId="28" xfId="1" applyNumberFormat="1" applyFont="1" applyBorder="1" applyAlignment="1" applyProtection="1">
      <alignment horizontal="right" vertical="center"/>
    </xf>
    <xf numFmtId="183" fontId="58" fillId="0" borderId="64" xfId="0" applyNumberFormat="1" applyFont="1" applyBorder="1" applyAlignment="1" applyProtection="1">
      <alignment horizontal="center" vertical="center" wrapText="1"/>
    </xf>
    <xf numFmtId="183" fontId="58" fillId="0" borderId="59" xfId="0" applyNumberFormat="1" applyFont="1" applyBorder="1" applyAlignment="1" applyProtection="1">
      <alignment horizontal="center" vertical="center" wrapText="1"/>
    </xf>
    <xf numFmtId="183" fontId="58" fillId="0" borderId="164" xfId="0" applyNumberFormat="1" applyFont="1" applyBorder="1" applyAlignment="1" applyProtection="1">
      <alignment horizontal="center" vertical="center" wrapText="1"/>
    </xf>
    <xf numFmtId="183" fontId="58" fillId="2" borderId="27" xfId="0" applyNumberFormat="1" applyFont="1" applyFill="1" applyBorder="1" applyAlignment="1" applyProtection="1">
      <alignment horizontal="right" vertical="center"/>
    </xf>
    <xf numFmtId="183" fontId="58" fillId="2" borderId="63" xfId="0" applyNumberFormat="1" applyFont="1" applyFill="1" applyBorder="1" applyAlignment="1" applyProtection="1">
      <alignment horizontal="right" vertical="center"/>
    </xf>
    <xf numFmtId="38" fontId="56" fillId="2" borderId="7" xfId="0" applyNumberFormat="1" applyFont="1" applyFill="1" applyBorder="1" applyAlignment="1" applyProtection="1">
      <alignment horizontal="center" vertical="center"/>
    </xf>
    <xf numFmtId="38" fontId="56" fillId="2" borderId="5" xfId="0" applyNumberFormat="1" applyFont="1" applyFill="1" applyBorder="1" applyAlignment="1" applyProtection="1">
      <alignment horizontal="center" vertical="center"/>
    </xf>
    <xf numFmtId="38" fontId="56" fillId="2" borderId="8" xfId="0" applyNumberFormat="1" applyFont="1" applyFill="1" applyBorder="1" applyAlignment="1" applyProtection="1">
      <alignment horizontal="center" vertical="center"/>
    </xf>
    <xf numFmtId="0" fontId="58" fillId="4" borderId="18" xfId="0" applyFont="1" applyFill="1" applyBorder="1" applyAlignment="1" applyProtection="1">
      <alignment horizontal="center" vertical="center" shrinkToFit="1"/>
    </xf>
    <xf numFmtId="0" fontId="58" fillId="4" borderId="17" xfId="0" applyFont="1" applyFill="1" applyBorder="1" applyAlignment="1" applyProtection="1">
      <alignment horizontal="center" vertical="center" shrinkToFit="1"/>
    </xf>
    <xf numFmtId="0" fontId="58" fillId="4" borderId="23" xfId="0" applyFont="1" applyFill="1" applyBorder="1" applyAlignment="1" applyProtection="1">
      <alignment horizontal="center" vertical="center" shrinkToFit="1"/>
    </xf>
    <xf numFmtId="185" fontId="58" fillId="4" borderId="72" xfId="1" applyNumberFormat="1" applyFont="1" applyFill="1" applyBorder="1" applyAlignment="1" applyProtection="1">
      <alignment horizontal="right" vertical="center"/>
    </xf>
    <xf numFmtId="185" fontId="58" fillId="4" borderId="26" xfId="1" applyNumberFormat="1" applyFont="1" applyFill="1" applyBorder="1" applyAlignment="1" applyProtection="1">
      <alignment horizontal="right" vertical="center"/>
    </xf>
    <xf numFmtId="183" fontId="58" fillId="4" borderId="26" xfId="6" applyNumberFormat="1" applyFont="1" applyFill="1" applyBorder="1" applyAlignment="1" applyProtection="1">
      <alignment horizontal="center" vertical="center"/>
    </xf>
    <xf numFmtId="183" fontId="58" fillId="4" borderId="25" xfId="6" applyNumberFormat="1" applyFont="1" applyFill="1" applyBorder="1" applyAlignment="1" applyProtection="1">
      <alignment horizontal="center" vertical="center"/>
    </xf>
    <xf numFmtId="183" fontId="58" fillId="4" borderId="28" xfId="6" applyNumberFormat="1" applyFont="1" applyFill="1" applyBorder="1" applyAlignment="1" applyProtection="1">
      <alignment horizontal="center" vertical="center"/>
    </xf>
    <xf numFmtId="183" fontId="58" fillId="4" borderId="26" xfId="0" applyNumberFormat="1" applyFont="1" applyFill="1" applyBorder="1" applyAlignment="1" applyProtection="1">
      <alignment horizontal="center" vertical="center"/>
    </xf>
    <xf numFmtId="183" fontId="58" fillId="4" borderId="25" xfId="0" applyNumberFormat="1" applyFont="1" applyFill="1" applyBorder="1" applyAlignment="1" applyProtection="1">
      <alignment horizontal="center" vertical="center"/>
    </xf>
    <xf numFmtId="183" fontId="58" fillId="2" borderId="72" xfId="6" applyNumberFormat="1" applyFont="1" applyFill="1" applyBorder="1" applyAlignment="1" applyProtection="1">
      <alignment horizontal="center" vertical="center"/>
    </xf>
    <xf numFmtId="183" fontId="58" fillId="2" borderId="85" xfId="6" applyNumberFormat="1" applyFont="1" applyFill="1" applyBorder="1" applyAlignment="1" applyProtection="1">
      <alignment horizontal="center" vertical="center"/>
    </xf>
    <xf numFmtId="183" fontId="58" fillId="4" borderId="140" xfId="0" applyNumberFormat="1" applyFont="1" applyFill="1" applyBorder="1" applyAlignment="1" applyProtection="1">
      <alignment horizontal="center" vertical="center"/>
    </xf>
    <xf numFmtId="183" fontId="58" fillId="2" borderId="140" xfId="0" applyNumberFormat="1" applyFont="1" applyFill="1" applyBorder="1" applyAlignment="1" applyProtection="1">
      <alignment horizontal="center" vertical="center"/>
    </xf>
    <xf numFmtId="185" fontId="58" fillId="2" borderId="89" xfId="1" applyNumberFormat="1" applyFont="1" applyFill="1" applyBorder="1" applyAlignment="1" applyProtection="1">
      <alignment horizontal="right" vertical="center"/>
    </xf>
    <xf numFmtId="185" fontId="58" fillId="2" borderId="54" xfId="1" applyNumberFormat="1" applyFont="1" applyFill="1" applyBorder="1" applyAlignment="1" applyProtection="1">
      <alignment horizontal="right" vertical="center"/>
    </xf>
    <xf numFmtId="0" fontId="58" fillId="4" borderId="0" xfId="0" applyFont="1" applyFill="1" applyBorder="1" applyAlignment="1" applyProtection="1">
      <alignment horizontal="center" vertical="center"/>
    </xf>
    <xf numFmtId="0" fontId="55" fillId="2" borderId="162" xfId="0" applyFont="1" applyFill="1" applyBorder="1" applyAlignment="1" applyProtection="1">
      <alignment horizontal="center" vertical="center" wrapText="1"/>
    </xf>
    <xf numFmtId="0" fontId="113" fillId="2" borderId="162"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0" fontId="55" fillId="2" borderId="18" xfId="0" applyFont="1" applyFill="1" applyBorder="1" applyAlignment="1" applyProtection="1">
      <alignment horizontal="center" vertical="center" shrinkToFit="1"/>
    </xf>
    <xf numFmtId="0" fontId="55" fillId="2" borderId="17" xfId="0" applyFont="1" applyFill="1" applyBorder="1" applyAlignment="1" applyProtection="1">
      <alignment horizontal="center" vertical="center" shrinkToFit="1"/>
    </xf>
    <xf numFmtId="0" fontId="55" fillId="2" borderId="23" xfId="0" applyFont="1" applyFill="1" applyBorder="1" applyAlignment="1" applyProtection="1">
      <alignment horizontal="center" vertical="center" shrinkToFit="1"/>
    </xf>
    <xf numFmtId="0" fontId="55" fillId="2" borderId="64" xfId="0" applyFont="1" applyFill="1" applyBorder="1" applyAlignment="1" applyProtection="1">
      <alignment horizontal="center" vertical="center" shrinkToFit="1"/>
    </xf>
    <xf numFmtId="0" fontId="55" fillId="2" borderId="59" xfId="0" applyFont="1" applyFill="1" applyBorder="1" applyAlignment="1" applyProtection="1">
      <alignment horizontal="center" vertical="center" shrinkToFit="1"/>
    </xf>
    <xf numFmtId="0" fontId="55" fillId="2" borderId="61" xfId="0" applyFont="1" applyFill="1" applyBorder="1" applyAlignment="1" applyProtection="1">
      <alignment horizontal="center" vertical="center" shrinkToFit="1"/>
    </xf>
    <xf numFmtId="185" fontId="58" fillId="4" borderId="64" xfId="1" applyNumberFormat="1" applyFont="1" applyFill="1" applyBorder="1" applyAlignment="1" applyProtection="1">
      <alignment horizontal="right" vertical="center"/>
    </xf>
    <xf numFmtId="185" fontId="58" fillId="4" borderId="59" xfId="1" applyNumberFormat="1" applyFont="1" applyFill="1" applyBorder="1" applyAlignment="1" applyProtection="1">
      <alignment horizontal="right" vertical="center"/>
    </xf>
    <xf numFmtId="0" fontId="55" fillId="4" borderId="24" xfId="0" applyFont="1" applyFill="1" applyBorder="1" applyAlignment="1" applyProtection="1">
      <alignment horizontal="center" vertical="center"/>
    </xf>
    <xf numFmtId="0" fontId="55" fillId="4" borderId="25" xfId="0" applyFont="1" applyFill="1" applyBorder="1" applyAlignment="1" applyProtection="1">
      <alignment horizontal="center" vertical="center"/>
    </xf>
    <xf numFmtId="0" fontId="55" fillId="4" borderId="28" xfId="0" applyFont="1" applyFill="1" applyBorder="1" applyAlignment="1" applyProtection="1">
      <alignment horizontal="center" vertical="center"/>
    </xf>
    <xf numFmtId="183" fontId="55" fillId="4" borderId="26" xfId="6" applyNumberFormat="1" applyFont="1" applyFill="1" applyBorder="1" applyAlignment="1" applyProtection="1">
      <alignment horizontal="right" vertical="center"/>
    </xf>
    <xf numFmtId="183" fontId="55" fillId="4" borderId="25" xfId="6" applyNumberFormat="1" applyFont="1" applyFill="1" applyBorder="1" applyAlignment="1" applyProtection="1">
      <alignment horizontal="right" vertical="center"/>
    </xf>
    <xf numFmtId="183" fontId="55" fillId="4" borderId="28" xfId="6" applyNumberFormat="1" applyFont="1" applyFill="1" applyBorder="1" applyAlignment="1" applyProtection="1">
      <alignment horizontal="right" vertical="center"/>
    </xf>
    <xf numFmtId="183" fontId="55" fillId="4" borderId="72" xfId="6" applyNumberFormat="1" applyFont="1" applyFill="1" applyBorder="1" applyAlignment="1" applyProtection="1">
      <alignment horizontal="right" vertical="center"/>
    </xf>
    <xf numFmtId="183" fontId="55" fillId="2" borderId="26" xfId="6" applyNumberFormat="1" applyFont="1" applyFill="1" applyBorder="1" applyAlignment="1" applyProtection="1">
      <alignment horizontal="right" vertical="center"/>
    </xf>
    <xf numFmtId="183" fontId="55" fillId="2" borderId="133" xfId="6" applyNumberFormat="1" applyFont="1" applyFill="1" applyBorder="1" applyAlignment="1" applyProtection="1">
      <alignment horizontal="right" vertical="center"/>
    </xf>
    <xf numFmtId="183" fontId="55" fillId="2" borderId="85" xfId="6" applyNumberFormat="1" applyFont="1" applyFill="1" applyBorder="1" applyAlignment="1" applyProtection="1">
      <alignment horizontal="right" vertical="center"/>
    </xf>
    <xf numFmtId="0" fontId="113" fillId="2" borderId="178" xfId="0" applyFont="1" applyFill="1" applyBorder="1" applyAlignment="1" applyProtection="1">
      <alignment horizontal="center" vertical="center" wrapText="1"/>
    </xf>
    <xf numFmtId="0" fontId="113" fillId="2" borderId="179"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xf>
    <xf numFmtId="0" fontId="55" fillId="4" borderId="17" xfId="0" applyFont="1" applyFill="1" applyBorder="1" applyAlignment="1" applyProtection="1">
      <alignment horizontal="center" vertical="center"/>
    </xf>
    <xf numFmtId="0" fontId="55" fillId="4" borderId="23" xfId="0" applyFont="1" applyFill="1" applyBorder="1" applyAlignment="1" applyProtection="1">
      <alignment horizontal="center" vertical="center"/>
    </xf>
    <xf numFmtId="183" fontId="55" fillId="4" borderId="18" xfId="6" applyNumberFormat="1" applyFont="1" applyFill="1" applyBorder="1" applyAlignment="1" applyProtection="1">
      <alignment horizontal="right" vertical="center"/>
    </xf>
    <xf numFmtId="183" fontId="55" fillId="4" borderId="17" xfId="6" applyNumberFormat="1" applyFont="1" applyFill="1" applyBorder="1" applyAlignment="1" applyProtection="1">
      <alignment horizontal="right" vertical="center"/>
    </xf>
    <xf numFmtId="183" fontId="55" fillId="4" borderId="23" xfId="6" applyNumberFormat="1" applyFont="1" applyFill="1" applyBorder="1" applyAlignment="1" applyProtection="1">
      <alignment horizontal="right" vertical="center"/>
    </xf>
    <xf numFmtId="183" fontId="55" fillId="4" borderId="75" xfId="6" applyNumberFormat="1" applyFont="1" applyFill="1" applyBorder="1" applyAlignment="1" applyProtection="1">
      <alignment horizontal="right" vertical="center"/>
    </xf>
    <xf numFmtId="183" fontId="55" fillId="2" borderId="75" xfId="6" applyNumberFormat="1" applyFont="1" applyFill="1" applyBorder="1" applyAlignment="1" applyProtection="1">
      <alignment horizontal="right" vertical="center"/>
    </xf>
    <xf numFmtId="183" fontId="55" fillId="2" borderId="18" xfId="6" applyNumberFormat="1" applyFont="1" applyFill="1" applyBorder="1" applyAlignment="1" applyProtection="1">
      <alignment horizontal="right" vertical="center"/>
    </xf>
    <xf numFmtId="183" fontId="55" fillId="2" borderId="134" xfId="6" applyNumberFormat="1" applyFont="1" applyFill="1" applyBorder="1" applyAlignment="1" applyProtection="1">
      <alignment horizontal="right" vertical="center"/>
    </xf>
    <xf numFmtId="183" fontId="55" fillId="2" borderId="124" xfId="6" applyNumberFormat="1" applyFont="1" applyFill="1" applyBorder="1" applyAlignment="1" applyProtection="1">
      <alignment horizontal="right" vertical="center"/>
    </xf>
    <xf numFmtId="183" fontId="55" fillId="2" borderId="176" xfId="6" applyNumberFormat="1" applyFont="1" applyFill="1" applyBorder="1" applyAlignment="1" applyProtection="1">
      <alignment horizontal="right" vertical="center"/>
    </xf>
    <xf numFmtId="0" fontId="58" fillId="2" borderId="0" xfId="0" applyFont="1" applyFill="1" applyBorder="1" applyAlignment="1" applyProtection="1">
      <alignment horizontal="center" vertical="center"/>
    </xf>
    <xf numFmtId="0" fontId="55" fillId="4" borderId="193" xfId="0" applyFont="1" applyFill="1" applyBorder="1" applyAlignment="1" applyProtection="1">
      <alignment horizontal="center" vertical="center"/>
    </xf>
    <xf numFmtId="0" fontId="55" fillId="4" borderId="130" xfId="0" applyFont="1" applyFill="1" applyBorder="1" applyAlignment="1" applyProtection="1">
      <alignment horizontal="center" vertical="center"/>
    </xf>
    <xf numFmtId="0" fontId="55" fillId="4" borderId="131" xfId="0" applyFont="1" applyFill="1" applyBorder="1" applyAlignment="1" applyProtection="1">
      <alignment horizontal="center" vertical="center"/>
    </xf>
    <xf numFmtId="183" fontId="55" fillId="4" borderId="129" xfId="6" applyNumberFormat="1" applyFont="1" applyFill="1" applyBorder="1" applyAlignment="1" applyProtection="1">
      <alignment horizontal="right" vertical="center"/>
    </xf>
    <xf numFmtId="183" fontId="55" fillId="4" borderId="130" xfId="6" applyNumberFormat="1" applyFont="1" applyFill="1" applyBorder="1" applyAlignment="1" applyProtection="1">
      <alignment horizontal="right" vertical="center"/>
    </xf>
    <xf numFmtId="183" fontId="55" fillId="4" borderId="131" xfId="6" applyNumberFormat="1" applyFont="1" applyFill="1" applyBorder="1" applyAlignment="1" applyProtection="1">
      <alignment horizontal="right" vertical="center"/>
    </xf>
    <xf numFmtId="183" fontId="55" fillId="4" borderId="132" xfId="6" applyNumberFormat="1" applyFont="1" applyFill="1" applyBorder="1" applyAlignment="1" applyProtection="1">
      <alignment horizontal="right" vertical="center"/>
    </xf>
    <xf numFmtId="183" fontId="55" fillId="2" borderId="132" xfId="6" applyNumberFormat="1" applyFont="1" applyFill="1" applyBorder="1" applyAlignment="1" applyProtection="1">
      <alignment horizontal="right" vertical="center"/>
    </xf>
    <xf numFmtId="183" fontId="55" fillId="2" borderId="129" xfId="6" applyNumberFormat="1" applyFont="1" applyFill="1" applyBorder="1" applyAlignment="1" applyProtection="1">
      <alignment horizontal="right" vertical="center"/>
    </xf>
    <xf numFmtId="183" fontId="55" fillId="2" borderId="135" xfId="6" applyNumberFormat="1" applyFont="1" applyFill="1" applyBorder="1" applyAlignment="1" applyProtection="1">
      <alignment horizontal="right" vertical="center"/>
    </xf>
    <xf numFmtId="183" fontId="55" fillId="2" borderId="194" xfId="6" applyNumberFormat="1" applyFont="1" applyFill="1" applyBorder="1" applyAlignment="1" applyProtection="1">
      <alignment horizontal="right" vertical="center"/>
    </xf>
    <xf numFmtId="0" fontId="55" fillId="2" borderId="143" xfId="0" applyFont="1" applyFill="1" applyBorder="1" applyAlignment="1" applyProtection="1">
      <alignment horizontal="center" vertical="center" wrapText="1"/>
    </xf>
    <xf numFmtId="38" fontId="55" fillId="2" borderId="143" xfId="1" applyFont="1" applyFill="1" applyBorder="1" applyAlignment="1" applyProtection="1">
      <alignment horizontal="center" vertical="center" wrapText="1"/>
    </xf>
    <xf numFmtId="38" fontId="55" fillId="2" borderId="20" xfId="1" applyFont="1" applyFill="1" applyBorder="1" applyAlignment="1" applyProtection="1">
      <alignment horizontal="center" vertical="center"/>
    </xf>
    <xf numFmtId="38" fontId="55" fillId="2" borderId="21" xfId="1" applyFont="1" applyFill="1" applyBorder="1" applyAlignment="1" applyProtection="1">
      <alignment horizontal="center" vertical="center"/>
    </xf>
    <xf numFmtId="38" fontId="55" fillId="2" borderId="152" xfId="1" applyFont="1" applyFill="1" applyBorder="1" applyAlignment="1" applyProtection="1">
      <alignment horizontal="center" vertical="center"/>
    </xf>
    <xf numFmtId="183" fontId="114" fillId="2" borderId="154" xfId="1" applyNumberFormat="1" applyFont="1" applyFill="1" applyBorder="1" applyAlignment="1" applyProtection="1">
      <alignment horizontal="right" vertical="center"/>
    </xf>
    <xf numFmtId="183" fontId="114" fillId="2" borderId="155" xfId="1" applyNumberFormat="1" applyFont="1" applyFill="1" applyBorder="1" applyAlignment="1" applyProtection="1">
      <alignment horizontal="right" vertical="center"/>
    </xf>
    <xf numFmtId="0" fontId="49" fillId="0" borderId="0" xfId="0" applyFont="1" applyFill="1" applyAlignment="1" applyProtection="1">
      <alignment horizontal="left" shrinkToFit="1"/>
    </xf>
    <xf numFmtId="0" fontId="52" fillId="2" borderId="0" xfId="0" applyFont="1" applyFill="1" applyAlignment="1" applyProtection="1">
      <alignment horizontal="left" wrapText="1"/>
    </xf>
    <xf numFmtId="183" fontId="55" fillId="0" borderId="26" xfId="1" applyNumberFormat="1" applyFont="1" applyFill="1" applyBorder="1" applyAlignment="1" applyProtection="1">
      <alignment horizontal="right" vertical="center"/>
    </xf>
    <xf numFmtId="183" fontId="55" fillId="0" borderId="25" xfId="1" applyNumberFormat="1" applyFont="1" applyFill="1" applyBorder="1" applyAlignment="1" applyProtection="1">
      <alignment horizontal="right" vertical="center"/>
    </xf>
    <xf numFmtId="183" fontId="55" fillId="0" borderId="28" xfId="1" applyNumberFormat="1" applyFont="1" applyFill="1" applyBorder="1" applyAlignment="1" applyProtection="1">
      <alignment horizontal="right" vertical="center"/>
    </xf>
    <xf numFmtId="183" fontId="55" fillId="0" borderId="64" xfId="1" applyNumberFormat="1" applyFont="1" applyFill="1" applyBorder="1" applyAlignment="1" applyProtection="1">
      <alignment horizontal="right" vertical="center"/>
    </xf>
    <xf numFmtId="183" fontId="55" fillId="0" borderId="59" xfId="1" applyNumberFormat="1" applyFont="1" applyFill="1" applyBorder="1" applyAlignment="1" applyProtection="1">
      <alignment horizontal="right" vertical="center"/>
    </xf>
    <xf numFmtId="183" fontId="55" fillId="0" borderId="61" xfId="1" applyNumberFormat="1" applyFont="1" applyFill="1" applyBorder="1" applyAlignment="1" applyProtection="1">
      <alignment horizontal="right" vertical="center"/>
    </xf>
    <xf numFmtId="0" fontId="52" fillId="2" borderId="26" xfId="0" applyFont="1" applyFill="1" applyBorder="1" applyAlignment="1" applyProtection="1">
      <alignment horizontal="center" vertical="center" wrapText="1"/>
    </xf>
    <xf numFmtId="0" fontId="52" fillId="2" borderId="25"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76" fontId="108" fillId="0" borderId="150" xfId="14" applyNumberFormat="1" applyFont="1" applyFill="1" applyBorder="1" applyAlignment="1" applyProtection="1">
      <alignment horizontal="center" vertical="center"/>
    </xf>
    <xf numFmtId="176" fontId="108" fillId="0" borderId="151" xfId="14" applyNumberFormat="1" applyFont="1" applyFill="1" applyBorder="1" applyAlignment="1" applyProtection="1">
      <alignment horizontal="center" vertical="center"/>
    </xf>
    <xf numFmtId="183" fontId="114" fillId="0" borderId="154" xfId="1" applyNumberFormat="1" applyFont="1" applyFill="1" applyBorder="1" applyAlignment="1" applyProtection="1">
      <alignment horizontal="right" vertical="center"/>
    </xf>
    <xf numFmtId="183" fontId="114" fillId="0" borderId="155" xfId="1" applyNumberFormat="1" applyFont="1" applyFill="1" applyBorder="1" applyAlignment="1" applyProtection="1">
      <alignment horizontal="right" vertical="center"/>
    </xf>
    <xf numFmtId="0" fontId="200" fillId="0" borderId="9" xfId="0" applyFont="1" applyBorder="1" applyAlignment="1" applyProtection="1">
      <alignment horizontal="left" vertical="center" wrapText="1"/>
    </xf>
    <xf numFmtId="0" fontId="200" fillId="0" borderId="10" xfId="0" applyFont="1" applyBorder="1" applyAlignment="1" applyProtection="1">
      <alignment horizontal="left" vertical="center" wrapText="1"/>
    </xf>
    <xf numFmtId="0" fontId="200" fillId="0" borderId="11" xfId="0" applyFont="1" applyBorder="1" applyAlignment="1" applyProtection="1">
      <alignment horizontal="left" vertical="center" wrapText="1"/>
    </xf>
    <xf numFmtId="0" fontId="200" fillId="0" borderId="29" xfId="0" applyFont="1" applyBorder="1" applyAlignment="1" applyProtection="1">
      <alignment horizontal="left" vertical="center" wrapText="1"/>
    </xf>
    <xf numFmtId="0" fontId="200" fillId="0" borderId="30" xfId="0" applyFont="1" applyBorder="1" applyAlignment="1" applyProtection="1">
      <alignment horizontal="left" vertical="center" wrapText="1"/>
    </xf>
    <xf numFmtId="0" fontId="200" fillId="0" borderId="31" xfId="0" applyFont="1" applyBorder="1" applyAlignment="1" applyProtection="1">
      <alignment horizontal="left" vertical="center" wrapText="1"/>
    </xf>
    <xf numFmtId="183" fontId="55" fillId="2" borderId="25" xfId="6" applyNumberFormat="1" applyFont="1" applyFill="1" applyBorder="1" applyAlignment="1" applyProtection="1">
      <alignment horizontal="right" vertical="center"/>
    </xf>
    <xf numFmtId="183" fontId="55" fillId="2" borderId="28" xfId="6" applyNumberFormat="1" applyFont="1" applyFill="1" applyBorder="1" applyAlignment="1" applyProtection="1">
      <alignment horizontal="right" vertical="center"/>
    </xf>
    <xf numFmtId="0" fontId="55" fillId="2" borderId="18"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55" fillId="2" borderId="21" xfId="0" applyFont="1" applyFill="1" applyBorder="1" applyAlignment="1" applyProtection="1">
      <alignment horizontal="center" vertical="center" wrapText="1"/>
    </xf>
    <xf numFmtId="0" fontId="55" fillId="2" borderId="65" xfId="0" applyFont="1" applyFill="1" applyBorder="1" applyAlignment="1" applyProtection="1">
      <alignment horizontal="center" vertical="center" wrapText="1"/>
    </xf>
    <xf numFmtId="38" fontId="55" fillId="2" borderId="26" xfId="1" applyFont="1" applyFill="1" applyBorder="1" applyAlignment="1" applyProtection="1">
      <alignment horizontal="center" vertical="center"/>
    </xf>
    <xf numFmtId="38" fontId="55" fillId="2" borderId="25" xfId="1" applyFont="1" applyFill="1" applyBorder="1" applyAlignment="1" applyProtection="1">
      <alignment horizontal="center" vertical="center"/>
    </xf>
    <xf numFmtId="38" fontId="55" fillId="2" borderId="18" xfId="1" applyFont="1" applyFill="1" applyBorder="1" applyAlignment="1" applyProtection="1">
      <alignment horizontal="center" vertical="center"/>
    </xf>
    <xf numFmtId="38" fontId="55" fillId="2" borderId="17" xfId="1" applyFont="1" applyFill="1" applyBorder="1" applyAlignment="1" applyProtection="1">
      <alignment horizontal="center" vertical="center"/>
    </xf>
    <xf numFmtId="38" fontId="55" fillId="2" borderId="23" xfId="1" applyFont="1" applyFill="1" applyBorder="1" applyAlignment="1" applyProtection="1">
      <alignment horizontal="center" vertical="center"/>
    </xf>
    <xf numFmtId="183" fontId="55" fillId="2" borderId="26" xfId="1" applyNumberFormat="1" applyFont="1" applyFill="1" applyBorder="1" applyAlignment="1" applyProtection="1">
      <alignment horizontal="center" vertical="center"/>
    </xf>
    <xf numFmtId="183" fontId="55" fillId="2" borderId="25" xfId="1" applyNumberFormat="1" applyFont="1" applyFill="1" applyBorder="1" applyAlignment="1" applyProtection="1">
      <alignment horizontal="center" vertical="center"/>
    </xf>
    <xf numFmtId="183" fontId="55" fillId="2" borderId="28" xfId="1" applyNumberFormat="1" applyFont="1" applyFill="1" applyBorder="1" applyAlignment="1" applyProtection="1">
      <alignment horizontal="center" vertical="center"/>
    </xf>
    <xf numFmtId="176" fontId="108" fillId="2" borderId="26" xfId="14" applyNumberFormat="1" applyFont="1" applyFill="1" applyBorder="1" applyAlignment="1" applyProtection="1">
      <alignment horizontal="right" vertical="center"/>
    </xf>
    <xf numFmtId="176" fontId="108" fillId="2" borderId="25" xfId="14" applyNumberFormat="1" applyFont="1" applyFill="1" applyBorder="1" applyAlignment="1" applyProtection="1">
      <alignment horizontal="right" vertical="center"/>
    </xf>
    <xf numFmtId="10" fontId="263" fillId="2" borderId="25" xfId="14" applyNumberFormat="1" applyFont="1" applyFill="1" applyBorder="1" applyAlignment="1" applyProtection="1">
      <alignment horizontal="center" vertical="center"/>
    </xf>
    <xf numFmtId="10" fontId="263" fillId="2" borderId="28" xfId="14" applyNumberFormat="1" applyFont="1" applyFill="1" applyBorder="1" applyAlignment="1" applyProtection="1">
      <alignment horizontal="center" vertical="center"/>
    </xf>
    <xf numFmtId="0" fontId="55" fillId="4" borderId="26" xfId="0" applyFont="1" applyFill="1" applyBorder="1" applyAlignment="1" applyProtection="1">
      <alignment horizontal="left" vertical="center"/>
      <protection locked="0"/>
    </xf>
    <xf numFmtId="0" fontId="55" fillId="4" borderId="64" xfId="0" applyFont="1" applyFill="1" applyBorder="1" applyAlignment="1" applyProtection="1">
      <alignment horizontal="left" vertical="center"/>
      <protection locked="0"/>
    </xf>
    <xf numFmtId="0" fontId="55" fillId="4" borderId="59" xfId="0" applyFont="1" applyFill="1" applyBorder="1" applyAlignment="1" applyProtection="1">
      <alignment horizontal="left" vertical="center"/>
      <protection locked="0"/>
    </xf>
    <xf numFmtId="0" fontId="55" fillId="4" borderId="61" xfId="0" applyFont="1" applyFill="1" applyBorder="1" applyAlignment="1" applyProtection="1">
      <alignment horizontal="left" vertical="center"/>
      <protection locked="0"/>
    </xf>
    <xf numFmtId="49" fontId="180" fillId="2" borderId="0" xfId="0" applyNumberFormat="1" applyFont="1" applyFill="1" applyAlignment="1" applyProtection="1">
      <alignment horizontal="center" vertical="center"/>
    </xf>
    <xf numFmtId="0" fontId="50" fillId="2" borderId="72" xfId="0" applyFont="1" applyFill="1" applyBorder="1" applyAlignment="1" applyProtection="1">
      <alignment horizontal="center" vertical="center" wrapText="1"/>
    </xf>
    <xf numFmtId="183" fontId="55" fillId="2" borderId="26" xfId="0" applyNumberFormat="1" applyFont="1" applyFill="1" applyBorder="1" applyAlignment="1" applyProtection="1">
      <alignment horizontal="center" vertical="center" wrapText="1"/>
    </xf>
    <xf numFmtId="183" fontId="55" fillId="2" borderId="25" xfId="0" applyNumberFormat="1" applyFont="1" applyFill="1" applyBorder="1" applyAlignment="1" applyProtection="1">
      <alignment horizontal="center" vertical="center" wrapText="1"/>
    </xf>
    <xf numFmtId="183" fontId="55" fillId="2" borderId="28" xfId="0" applyNumberFormat="1" applyFont="1" applyFill="1" applyBorder="1" applyAlignment="1" applyProtection="1">
      <alignment horizontal="center" vertical="center" wrapText="1"/>
    </xf>
    <xf numFmtId="183" fontId="55" fillId="4" borderId="64" xfId="1" applyNumberFormat="1" applyFont="1" applyFill="1" applyBorder="1" applyAlignment="1" applyProtection="1">
      <alignment horizontal="right" vertical="center"/>
      <protection locked="0"/>
    </xf>
    <xf numFmtId="183" fontId="55" fillId="4" borderId="59" xfId="1" applyNumberFormat="1" applyFont="1" applyFill="1" applyBorder="1" applyAlignment="1" applyProtection="1">
      <alignment horizontal="right" vertical="center"/>
      <protection locked="0"/>
    </xf>
    <xf numFmtId="0" fontId="55" fillId="2" borderId="0" xfId="0" applyFont="1" applyFill="1" applyBorder="1" applyAlignment="1" applyProtection="1">
      <alignment horizontal="right" vertical="center"/>
    </xf>
    <xf numFmtId="0" fontId="55" fillId="2" borderId="0" xfId="0" applyFont="1" applyFill="1" applyAlignment="1" applyProtection="1">
      <alignment horizontal="left" vertical="center" wrapText="1"/>
    </xf>
    <xf numFmtId="183" fontId="55" fillId="4" borderId="72" xfId="1" applyNumberFormat="1" applyFont="1" applyFill="1" applyBorder="1" applyAlignment="1" applyProtection="1">
      <alignment horizontal="right" vertical="center"/>
      <protection locked="0"/>
    </xf>
    <xf numFmtId="183" fontId="55" fillId="4" borderId="26" xfId="1" applyNumberFormat="1" applyFont="1" applyFill="1" applyBorder="1" applyAlignment="1" applyProtection="1">
      <alignment horizontal="right" vertical="center"/>
      <protection locked="0"/>
    </xf>
    <xf numFmtId="38" fontId="55" fillId="2" borderId="65" xfId="1" applyFont="1" applyFill="1" applyBorder="1" applyAlignment="1" applyProtection="1">
      <alignment horizontal="center" vertical="center"/>
    </xf>
    <xf numFmtId="0" fontId="50" fillId="2" borderId="35" xfId="0" applyFont="1" applyFill="1" applyBorder="1" applyAlignment="1" applyProtection="1">
      <alignment horizontal="center" vertical="center" wrapText="1" shrinkToFit="1"/>
    </xf>
    <xf numFmtId="0" fontId="50" fillId="2" borderId="10" xfId="0" applyFont="1" applyFill="1" applyBorder="1" applyAlignment="1" applyProtection="1">
      <alignment horizontal="center" vertical="center" wrapText="1" shrinkToFit="1"/>
    </xf>
    <xf numFmtId="0" fontId="50" fillId="2" borderId="11" xfId="0" applyFont="1" applyFill="1" applyBorder="1" applyAlignment="1" applyProtection="1">
      <alignment horizontal="center" vertical="center" wrapText="1" shrinkToFit="1"/>
    </xf>
    <xf numFmtId="176" fontId="114" fillId="2" borderId="26" xfId="14" applyNumberFormat="1" applyFont="1" applyFill="1" applyBorder="1" applyAlignment="1" applyProtection="1">
      <alignment horizontal="right" vertical="center"/>
    </xf>
    <xf numFmtId="176" fontId="114" fillId="2" borderId="25" xfId="14" applyNumberFormat="1" applyFont="1" applyFill="1" applyBorder="1" applyAlignment="1" applyProtection="1">
      <alignment horizontal="right" vertical="center"/>
    </xf>
    <xf numFmtId="183" fontId="62" fillId="2" borderId="25" xfId="0" applyNumberFormat="1" applyFont="1" applyFill="1" applyBorder="1" applyAlignment="1" applyProtection="1">
      <alignment horizontal="center" vertical="center"/>
    </xf>
    <xf numFmtId="183" fontId="62" fillId="2" borderId="28" xfId="0" applyNumberFormat="1" applyFont="1" applyFill="1" applyBorder="1" applyAlignment="1" applyProtection="1">
      <alignment horizontal="center" vertical="center"/>
    </xf>
    <xf numFmtId="183" fontId="52" fillId="2" borderId="38" xfId="6" applyNumberFormat="1" applyFont="1" applyFill="1" applyBorder="1" applyAlignment="1" applyProtection="1">
      <alignment horizontal="right" vertical="center"/>
    </xf>
    <xf numFmtId="183" fontId="52" fillId="2" borderId="30" xfId="6" applyNumberFormat="1" applyFont="1" applyFill="1" applyBorder="1" applyAlignment="1" applyProtection="1">
      <alignment horizontal="right" vertical="center"/>
    </xf>
    <xf numFmtId="183" fontId="52" fillId="2" borderId="32" xfId="6" applyNumberFormat="1" applyFont="1" applyFill="1" applyBorder="1" applyAlignment="1" applyProtection="1">
      <alignment horizontal="right" vertical="center"/>
    </xf>
    <xf numFmtId="0" fontId="52" fillId="2" borderId="10" xfId="0" applyFont="1" applyFill="1" applyBorder="1" applyAlignment="1" applyProtection="1">
      <alignment horizontal="center" vertical="center" shrinkToFit="1"/>
    </xf>
    <xf numFmtId="0" fontId="52" fillId="2" borderId="173" xfId="0" applyFont="1" applyFill="1" applyBorder="1" applyAlignment="1" applyProtection="1">
      <alignment horizontal="center" vertical="center" shrinkToFit="1"/>
    </xf>
    <xf numFmtId="0" fontId="52" fillId="2" borderId="35" xfId="0" applyFont="1" applyFill="1" applyBorder="1" applyAlignment="1" applyProtection="1">
      <alignment horizontal="center" vertical="center" wrapText="1" shrinkToFit="1"/>
    </xf>
    <xf numFmtId="183" fontId="52" fillId="2" borderId="89" xfId="6" applyNumberFormat="1" applyFont="1" applyFill="1" applyBorder="1" applyAlignment="1" applyProtection="1">
      <alignment horizontal="right" vertical="center"/>
    </xf>
    <xf numFmtId="183" fontId="52" fillId="2" borderId="54" xfId="6" applyNumberFormat="1" applyFont="1" applyFill="1" applyBorder="1" applyAlignment="1" applyProtection="1">
      <alignment horizontal="right" vertical="center"/>
    </xf>
    <xf numFmtId="183" fontId="52" fillId="2" borderId="90" xfId="6" applyNumberFormat="1" applyFont="1" applyFill="1" applyBorder="1" applyAlignment="1" applyProtection="1">
      <alignment horizontal="right"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73" xfId="0" applyFont="1" applyFill="1" applyBorder="1" applyAlignment="1" applyProtection="1">
      <alignment horizontal="center" vertical="center"/>
    </xf>
    <xf numFmtId="0" fontId="55" fillId="2" borderId="35"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73" xfId="0" applyFont="1" applyFill="1" applyBorder="1" applyAlignment="1" applyProtection="1">
      <alignment horizontal="center" vertical="center" wrapText="1"/>
    </xf>
    <xf numFmtId="183" fontId="55" fillId="4" borderId="26" xfId="0" applyNumberFormat="1" applyFont="1" applyFill="1" applyBorder="1" applyAlignment="1" applyProtection="1">
      <alignment horizontal="right" vertical="center"/>
      <protection locked="0"/>
    </xf>
    <xf numFmtId="183" fontId="55" fillId="4" borderId="25" xfId="0" applyNumberFormat="1" applyFont="1" applyFill="1" applyBorder="1" applyAlignment="1" applyProtection="1">
      <alignment horizontal="right" vertical="center"/>
      <protection locked="0"/>
    </xf>
    <xf numFmtId="183" fontId="55" fillId="4" borderId="28" xfId="0" applyNumberFormat="1" applyFont="1" applyFill="1" applyBorder="1" applyAlignment="1" applyProtection="1">
      <alignment horizontal="right" vertical="center"/>
      <protection locked="0"/>
    </xf>
    <xf numFmtId="183" fontId="55" fillId="2" borderId="25" xfId="0" applyNumberFormat="1" applyFont="1" applyFill="1" applyBorder="1" applyAlignment="1" applyProtection="1">
      <alignment horizontal="right" vertical="center" shrinkToFit="1"/>
    </xf>
    <xf numFmtId="183" fontId="55" fillId="2" borderId="28" xfId="0" applyNumberFormat="1" applyFont="1" applyFill="1" applyBorder="1" applyAlignment="1" applyProtection="1">
      <alignment horizontal="right" vertical="center" shrinkToFit="1"/>
    </xf>
    <xf numFmtId="183" fontId="55" fillId="2" borderId="26" xfId="0" applyNumberFormat="1" applyFont="1" applyFill="1" applyBorder="1" applyAlignment="1" applyProtection="1">
      <alignment horizontal="right" vertical="center" shrinkToFit="1"/>
    </xf>
    <xf numFmtId="183" fontId="55" fillId="0" borderId="26" xfId="0" applyNumberFormat="1" applyFont="1" applyFill="1" applyBorder="1" applyAlignment="1" applyProtection="1">
      <alignment horizontal="right" vertical="center"/>
    </xf>
    <xf numFmtId="183" fontId="55" fillId="0" borderId="25" xfId="0" applyNumberFormat="1" applyFont="1" applyFill="1" applyBorder="1" applyAlignment="1" applyProtection="1">
      <alignment horizontal="right" vertical="center"/>
    </xf>
    <xf numFmtId="183" fontId="55" fillId="0" borderId="27" xfId="0" applyNumberFormat="1" applyFont="1" applyFill="1" applyBorder="1" applyAlignment="1" applyProtection="1">
      <alignment horizontal="right" vertical="center"/>
    </xf>
    <xf numFmtId="183" fontId="55" fillId="2" borderId="64" xfId="0" applyNumberFormat="1" applyFont="1" applyFill="1" applyBorder="1" applyAlignment="1" applyProtection="1">
      <alignment horizontal="right" vertical="center" shrinkToFit="1"/>
    </xf>
    <xf numFmtId="183" fontId="55" fillId="2" borderId="59" xfId="0" applyNumberFormat="1" applyFont="1" applyFill="1" applyBorder="1" applyAlignment="1" applyProtection="1">
      <alignment horizontal="right" vertical="center" shrinkToFit="1"/>
    </xf>
    <xf numFmtId="183" fontId="55" fillId="2" borderId="61" xfId="0" applyNumberFormat="1" applyFont="1" applyFill="1" applyBorder="1" applyAlignment="1" applyProtection="1">
      <alignment horizontal="right" vertical="center" shrinkToFit="1"/>
    </xf>
    <xf numFmtId="38" fontId="55" fillId="2" borderId="352" xfId="6" applyFont="1" applyFill="1" applyBorder="1" applyAlignment="1" applyProtection="1">
      <alignment horizontal="center" vertical="center"/>
    </xf>
    <xf numFmtId="38" fontId="55" fillId="2" borderId="353" xfId="6" applyFont="1" applyFill="1" applyBorder="1" applyAlignment="1" applyProtection="1">
      <alignment horizontal="center" vertical="center"/>
    </xf>
    <xf numFmtId="38" fontId="55" fillId="2" borderId="354" xfId="6" applyFont="1" applyFill="1" applyBorder="1" applyAlignment="1" applyProtection="1">
      <alignment horizontal="center" vertical="center"/>
    </xf>
    <xf numFmtId="183" fontId="55" fillId="4" borderId="64" xfId="0" applyNumberFormat="1" applyFont="1" applyFill="1" applyBorder="1" applyAlignment="1" applyProtection="1">
      <alignment horizontal="right" vertical="center"/>
      <protection locked="0"/>
    </xf>
    <xf numFmtId="183" fontId="55" fillId="4" borderId="59" xfId="0" applyNumberFormat="1" applyFont="1" applyFill="1" applyBorder="1" applyAlignment="1" applyProtection="1">
      <alignment horizontal="right" vertical="center"/>
      <protection locked="0"/>
    </xf>
    <xf numFmtId="183" fontId="55" fillId="4" borderId="61" xfId="0" applyNumberFormat="1" applyFont="1" applyFill="1" applyBorder="1" applyAlignment="1" applyProtection="1">
      <alignment horizontal="right" vertical="center"/>
      <protection locked="0"/>
    </xf>
    <xf numFmtId="0" fontId="94" fillId="2" borderId="162" xfId="0" applyFont="1" applyFill="1" applyBorder="1" applyAlignment="1" applyProtection="1">
      <alignment horizontal="center" vertical="center" wrapText="1"/>
    </xf>
    <xf numFmtId="0" fontId="94" fillId="2" borderId="179" xfId="0" applyFont="1" applyFill="1" applyBorder="1" applyAlignment="1" applyProtection="1">
      <alignment horizontal="center" vertical="center" wrapText="1"/>
    </xf>
    <xf numFmtId="0" fontId="94" fillId="2" borderId="72" xfId="0" applyFont="1" applyFill="1" applyBorder="1" applyAlignment="1" applyProtection="1">
      <alignment horizontal="center" vertical="center" wrapText="1"/>
    </xf>
    <xf numFmtId="0" fontId="94" fillId="2" borderId="85" xfId="0" applyFont="1" applyFill="1" applyBorder="1" applyAlignment="1" applyProtection="1">
      <alignment horizontal="center" vertical="center" wrapText="1"/>
    </xf>
    <xf numFmtId="0" fontId="104" fillId="2" borderId="205"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183" fontId="55" fillId="2" borderId="207" xfId="6" applyNumberFormat="1" applyFont="1" applyFill="1" applyBorder="1" applyAlignment="1" applyProtection="1">
      <alignment horizontal="center" vertical="center"/>
    </xf>
    <xf numFmtId="183" fontId="55" fillId="2" borderId="140" xfId="6" applyNumberFormat="1" applyFont="1" applyFill="1" applyBorder="1" applyAlignment="1" applyProtection="1">
      <alignment horizontal="center" vertical="center"/>
    </xf>
    <xf numFmtId="183" fontId="55" fillId="2" borderId="177" xfId="6" applyNumberFormat="1" applyFont="1" applyFill="1" applyBorder="1" applyAlignment="1" applyProtection="1">
      <alignment horizontal="center" vertical="center"/>
    </xf>
    <xf numFmtId="0" fontId="55" fillId="2" borderId="206" xfId="0" applyFont="1" applyFill="1" applyBorder="1" applyAlignment="1" applyProtection="1">
      <alignment horizontal="center" vertical="center"/>
    </xf>
    <xf numFmtId="0" fontId="55" fillId="2" borderId="205" xfId="0" applyFont="1" applyFill="1" applyBorder="1" applyAlignment="1" applyProtection="1">
      <alignment horizontal="center" vertical="center"/>
    </xf>
    <xf numFmtId="183" fontId="55" fillId="2" borderId="191" xfId="6" applyNumberFormat="1" applyFont="1" applyFill="1" applyBorder="1" applyAlignment="1" applyProtection="1">
      <alignment horizontal="center" vertical="center"/>
    </xf>
    <xf numFmtId="183" fontId="55" fillId="2" borderId="185" xfId="6" applyNumberFormat="1" applyFont="1" applyFill="1" applyBorder="1" applyAlignment="1" applyProtection="1">
      <alignment horizontal="center" vertical="center"/>
    </xf>
    <xf numFmtId="183" fontId="55" fillId="2" borderId="192" xfId="6" applyNumberFormat="1" applyFont="1" applyFill="1" applyBorder="1" applyAlignment="1" applyProtection="1">
      <alignment horizontal="center" vertical="center"/>
    </xf>
    <xf numFmtId="183" fontId="55" fillId="2" borderId="206" xfId="6" applyNumberFormat="1" applyFont="1" applyFill="1" applyBorder="1" applyAlignment="1" applyProtection="1">
      <alignment horizontal="center" vertical="center"/>
      <protection locked="0"/>
    </xf>
    <xf numFmtId="183" fontId="55" fillId="2" borderId="25" xfId="6" applyNumberFormat="1" applyFont="1" applyFill="1" applyBorder="1" applyAlignment="1" applyProtection="1">
      <alignment horizontal="center" vertical="center"/>
      <protection locked="0"/>
    </xf>
    <xf numFmtId="183" fontId="55" fillId="2" borderId="27" xfId="6" applyNumberFormat="1" applyFont="1" applyFill="1" applyBorder="1" applyAlignment="1" applyProtection="1">
      <alignment horizontal="center" vertical="center"/>
      <protection locked="0"/>
    </xf>
    <xf numFmtId="183" fontId="55" fillId="2" borderId="72" xfId="0" applyNumberFormat="1" applyFont="1" applyFill="1" applyBorder="1" applyAlignment="1" applyProtection="1">
      <alignment horizontal="center" vertical="center"/>
    </xf>
    <xf numFmtId="183" fontId="55" fillId="4" borderId="72" xfId="0" applyNumberFormat="1" applyFont="1" applyFill="1" applyBorder="1" applyAlignment="1" applyProtection="1">
      <alignment horizontal="center" vertical="center"/>
      <protection locked="0"/>
    </xf>
    <xf numFmtId="183" fontId="55" fillId="2" borderId="140" xfId="1" applyNumberFormat="1" applyFont="1" applyFill="1" applyBorder="1" applyAlignment="1" applyProtection="1">
      <alignment horizontal="right" vertical="center"/>
    </xf>
    <xf numFmtId="183" fontId="55" fillId="2" borderId="140" xfId="0" applyNumberFormat="1" applyFont="1" applyFill="1" applyBorder="1" applyAlignment="1" applyProtection="1">
      <alignment horizontal="right" vertical="center"/>
    </xf>
    <xf numFmtId="0" fontId="50" fillId="2" borderId="72" xfId="0" applyFont="1" applyFill="1" applyBorder="1" applyAlignment="1" applyProtection="1">
      <alignment horizontal="center" vertical="center"/>
    </xf>
    <xf numFmtId="0" fontId="50" fillId="2" borderId="162" xfId="0" applyFont="1" applyFill="1" applyBorder="1" applyAlignment="1" applyProtection="1">
      <alignment horizontal="center" vertical="center"/>
    </xf>
    <xf numFmtId="183" fontId="55" fillId="4" borderId="140" xfId="0" applyNumberFormat="1" applyFont="1" applyFill="1" applyBorder="1" applyAlignment="1" applyProtection="1">
      <alignment horizontal="right" vertical="center"/>
      <protection locked="0"/>
    </xf>
    <xf numFmtId="0" fontId="50" fillId="2" borderId="162" xfId="0" applyFont="1" applyFill="1" applyBorder="1" applyAlignment="1" applyProtection="1">
      <alignment horizontal="center" vertical="center" shrinkToFit="1"/>
    </xf>
    <xf numFmtId="0" fontId="50" fillId="2" borderId="72" xfId="0" applyFont="1" applyFill="1" applyBorder="1" applyAlignment="1" applyProtection="1">
      <alignment horizontal="center" vertical="center" shrinkToFit="1"/>
    </xf>
    <xf numFmtId="0" fontId="56" fillId="2" borderId="0" xfId="0" applyFont="1" applyFill="1" applyAlignment="1" applyProtection="1">
      <alignment horizontal="center" vertical="center" wrapText="1"/>
    </xf>
    <xf numFmtId="0" fontId="55" fillId="2" borderId="11" xfId="0" applyFont="1" applyFill="1" applyBorder="1" applyAlignment="1" applyProtection="1">
      <alignment horizontal="center" vertical="center"/>
    </xf>
    <xf numFmtId="0" fontId="55" fillId="2" borderId="0" xfId="0" applyFont="1" applyFill="1" applyAlignment="1" applyProtection="1">
      <alignment horizontal="right" vertical="center"/>
    </xf>
    <xf numFmtId="183" fontId="96" fillId="2" borderId="89" xfId="6" applyNumberFormat="1" applyFont="1" applyFill="1" applyBorder="1" applyAlignment="1" applyProtection="1">
      <alignment horizontal="right" vertical="center"/>
    </xf>
    <xf numFmtId="183" fontId="96" fillId="2" borderId="54" xfId="6" applyNumberFormat="1" applyFont="1" applyFill="1" applyBorder="1" applyAlignment="1" applyProtection="1">
      <alignment horizontal="right" vertical="center"/>
    </xf>
    <xf numFmtId="183" fontId="96" fillId="2" borderId="90" xfId="6" applyNumberFormat="1" applyFont="1" applyFill="1" applyBorder="1" applyAlignment="1" applyProtection="1">
      <alignment horizontal="right" vertical="center"/>
    </xf>
    <xf numFmtId="0" fontId="55" fillId="0" borderId="18" xfId="0" applyFont="1" applyBorder="1" applyAlignment="1" applyProtection="1">
      <alignment horizontal="center"/>
    </xf>
    <xf numFmtId="0" fontId="55" fillId="0" borderId="17" xfId="0" applyFont="1" applyBorder="1" applyAlignment="1" applyProtection="1">
      <alignment horizontal="center"/>
    </xf>
    <xf numFmtId="0" fontId="55" fillId="0" borderId="23" xfId="0" applyFont="1" applyBorder="1" applyAlignment="1" applyProtection="1">
      <alignment horizontal="center"/>
    </xf>
    <xf numFmtId="0" fontId="55" fillId="0" borderId="26" xfId="0" applyFont="1" applyBorder="1" applyAlignment="1" applyProtection="1">
      <alignment horizontal="center"/>
    </xf>
    <xf numFmtId="0" fontId="55" fillId="0" borderId="25" xfId="0" applyFont="1" applyBorder="1" applyAlignment="1" applyProtection="1">
      <alignment horizontal="center"/>
    </xf>
    <xf numFmtId="0" fontId="55" fillId="0" borderId="27" xfId="0" applyFont="1" applyBorder="1" applyAlignment="1" applyProtection="1">
      <alignment horizontal="center"/>
    </xf>
    <xf numFmtId="0" fontId="55" fillId="2" borderId="1" xfId="0" applyFont="1" applyFill="1" applyBorder="1" applyAlignment="1" applyProtection="1">
      <alignment horizontal="left"/>
    </xf>
    <xf numFmtId="0" fontId="55" fillId="2" borderId="2" xfId="0" applyFont="1" applyFill="1" applyBorder="1" applyAlignment="1" applyProtection="1">
      <alignment horizontal="left"/>
    </xf>
    <xf numFmtId="0" fontId="55" fillId="2" borderId="3" xfId="0" applyFont="1" applyFill="1" applyBorder="1" applyAlignment="1" applyProtection="1">
      <alignment horizontal="left"/>
    </xf>
    <xf numFmtId="0" fontId="49" fillId="0" borderId="345" xfId="0" applyFont="1" applyBorder="1" applyAlignment="1" applyProtection="1">
      <alignment vertical="top" wrapText="1"/>
    </xf>
    <xf numFmtId="0" fontId="49" fillId="0" borderId="346" xfId="0" applyFont="1" applyBorder="1" applyAlignment="1" applyProtection="1">
      <alignment vertical="top" wrapText="1"/>
    </xf>
    <xf numFmtId="0" fontId="49" fillId="0" borderId="347" xfId="0" applyFont="1" applyBorder="1" applyAlignment="1" applyProtection="1">
      <alignment vertical="top" wrapText="1"/>
    </xf>
    <xf numFmtId="0" fontId="49" fillId="0" borderId="337" xfId="0" applyFont="1" applyBorder="1" applyAlignment="1" applyProtection="1">
      <alignment vertical="top" wrapText="1"/>
    </xf>
    <xf numFmtId="0" fontId="49" fillId="0" borderId="338" xfId="0" applyFont="1" applyBorder="1" applyAlignment="1" applyProtection="1">
      <alignment vertical="top" wrapText="1"/>
    </xf>
    <xf numFmtId="0" fontId="49" fillId="0" borderId="339" xfId="0" applyFont="1" applyBorder="1" applyAlignment="1" applyProtection="1">
      <alignment vertical="top" wrapText="1"/>
    </xf>
    <xf numFmtId="0" fontId="49" fillId="0" borderId="348" xfId="0" applyFont="1" applyBorder="1" applyAlignment="1" applyProtection="1">
      <alignment vertical="top" wrapText="1"/>
    </xf>
    <xf numFmtId="0" fontId="49" fillId="0" borderId="349" xfId="0" applyFont="1" applyBorder="1" applyAlignment="1" applyProtection="1">
      <alignment vertical="top" wrapText="1"/>
    </xf>
    <xf numFmtId="0" fontId="49" fillId="0" borderId="350" xfId="0" applyFont="1" applyBorder="1" applyAlignment="1" applyProtection="1">
      <alignment vertical="top" wrapText="1"/>
    </xf>
    <xf numFmtId="0" fontId="55" fillId="0" borderId="7" xfId="0" applyFont="1" applyBorder="1" applyAlignment="1" applyProtection="1">
      <alignment horizontal="center"/>
    </xf>
    <xf numFmtId="0" fontId="55" fillId="0" borderId="5" xfId="0" applyFont="1" applyBorder="1" applyAlignment="1" applyProtection="1">
      <alignment horizontal="center"/>
    </xf>
    <xf numFmtId="0" fontId="55" fillId="0" borderId="8" xfId="0" applyFont="1" applyBorder="1" applyAlignment="1" applyProtection="1">
      <alignment horizontal="center"/>
    </xf>
    <xf numFmtId="0" fontId="50" fillId="4" borderId="59" xfId="0" applyFont="1" applyFill="1" applyBorder="1" applyAlignment="1" applyProtection="1">
      <alignment horizontal="left" vertical="center"/>
      <protection locked="0"/>
    </xf>
    <xf numFmtId="0" fontId="50" fillId="4" borderId="61" xfId="0" applyFont="1" applyFill="1" applyBorder="1" applyAlignment="1" applyProtection="1">
      <alignment horizontal="left" vertical="center"/>
      <protection locked="0"/>
    </xf>
    <xf numFmtId="183" fontId="50" fillId="4" borderId="26" xfId="6" applyNumberFormat="1" applyFont="1" applyFill="1" applyBorder="1" applyAlignment="1" applyProtection="1">
      <alignment horizontal="right" vertical="center"/>
      <protection locked="0"/>
    </xf>
    <xf numFmtId="183" fontId="50" fillId="4" borderId="25" xfId="6" applyNumberFormat="1" applyFont="1" applyFill="1" applyBorder="1" applyAlignment="1" applyProtection="1">
      <alignment horizontal="right" vertical="center"/>
      <protection locked="0"/>
    </xf>
    <xf numFmtId="183" fontId="50" fillId="4" borderId="28" xfId="6" applyNumberFormat="1" applyFont="1" applyFill="1" applyBorder="1" applyAlignment="1" applyProtection="1">
      <alignment horizontal="right" vertical="center"/>
      <protection locked="0"/>
    </xf>
    <xf numFmtId="176" fontId="50" fillId="4" borderId="26" xfId="4" applyNumberFormat="1" applyFont="1" applyFill="1" applyBorder="1" applyAlignment="1" applyProtection="1">
      <alignment horizontal="left" vertical="center"/>
      <protection locked="0"/>
    </xf>
    <xf numFmtId="176" fontId="50" fillId="4" borderId="25" xfId="4" applyNumberFormat="1" applyFont="1" applyFill="1" applyBorder="1" applyAlignment="1" applyProtection="1">
      <alignment horizontal="left" vertical="center"/>
      <protection locked="0"/>
    </xf>
    <xf numFmtId="176" fontId="50" fillId="4" borderId="27" xfId="4" applyNumberFormat="1" applyFont="1" applyFill="1" applyBorder="1" applyAlignment="1" applyProtection="1">
      <alignment horizontal="left" vertical="center"/>
      <protection locked="0"/>
    </xf>
    <xf numFmtId="181" fontId="55" fillId="2" borderId="0" xfId="14" applyNumberFormat="1" applyFont="1" applyFill="1" applyBorder="1" applyAlignment="1" applyProtection="1">
      <alignment horizontal="center" vertical="center"/>
    </xf>
    <xf numFmtId="0" fontId="52" fillId="4" borderId="26" xfId="0" applyFont="1" applyFill="1" applyBorder="1" applyAlignment="1" applyProtection="1">
      <alignment vertical="center"/>
      <protection locked="0"/>
    </xf>
    <xf numFmtId="0" fontId="52" fillId="4" borderId="25" xfId="0" applyFont="1" applyFill="1" applyBorder="1" applyAlignment="1" applyProtection="1">
      <alignment vertical="center"/>
      <protection locked="0"/>
    </xf>
    <xf numFmtId="0" fontId="52" fillId="4" borderId="128" xfId="0" applyFont="1" applyFill="1" applyBorder="1" applyAlignment="1" applyProtection="1">
      <alignment vertical="center"/>
      <protection locked="0"/>
    </xf>
    <xf numFmtId="38" fontId="52" fillId="2" borderId="0" xfId="6" applyFont="1" applyFill="1" applyBorder="1" applyAlignment="1" applyProtection="1">
      <alignment horizontal="center" vertical="center"/>
    </xf>
    <xf numFmtId="183" fontId="55" fillId="2" borderId="377" xfId="0" applyNumberFormat="1" applyFont="1" applyFill="1" applyBorder="1" applyAlignment="1" applyProtection="1">
      <alignment horizontal="center" vertical="center" shrinkToFit="1"/>
    </xf>
    <xf numFmtId="183" fontId="55" fillId="2" borderId="378" xfId="0" applyNumberFormat="1" applyFont="1" applyFill="1" applyBorder="1" applyAlignment="1" applyProtection="1">
      <alignment horizontal="center" vertical="center" shrinkToFit="1"/>
    </xf>
    <xf numFmtId="183" fontId="55" fillId="2" borderId="379" xfId="0" applyNumberFormat="1" applyFont="1" applyFill="1" applyBorder="1" applyAlignment="1" applyProtection="1">
      <alignment horizontal="center" vertical="center" shrinkToFit="1"/>
    </xf>
    <xf numFmtId="183" fontId="55" fillId="2" borderId="380" xfId="0" applyNumberFormat="1" applyFont="1" applyFill="1" applyBorder="1" applyAlignment="1" applyProtection="1">
      <alignment horizontal="center" vertical="center" shrinkToFit="1"/>
    </xf>
    <xf numFmtId="183" fontId="55" fillId="2" borderId="381" xfId="0" applyNumberFormat="1" applyFont="1" applyFill="1" applyBorder="1" applyAlignment="1" applyProtection="1">
      <alignment horizontal="center" vertical="center" shrinkToFit="1"/>
    </xf>
    <xf numFmtId="183" fontId="55" fillId="2" borderId="382" xfId="0" applyNumberFormat="1" applyFont="1" applyFill="1" applyBorder="1" applyAlignment="1" applyProtection="1">
      <alignment horizontal="center" vertical="center" shrinkToFit="1"/>
    </xf>
    <xf numFmtId="183" fontId="55" fillId="2" borderId="383" xfId="0" applyNumberFormat="1" applyFont="1" applyFill="1" applyBorder="1" applyAlignment="1" applyProtection="1">
      <alignment horizontal="center" vertical="center" shrinkToFit="1"/>
    </xf>
    <xf numFmtId="183" fontId="55" fillId="2" borderId="384" xfId="0" applyNumberFormat="1" applyFont="1" applyFill="1" applyBorder="1" applyAlignment="1" applyProtection="1">
      <alignment horizontal="center" vertical="center" shrinkToFit="1"/>
    </xf>
    <xf numFmtId="183" fontId="55" fillId="2" borderId="385" xfId="0" applyNumberFormat="1" applyFont="1" applyFill="1" applyBorder="1" applyAlignment="1" applyProtection="1">
      <alignment horizontal="center" vertical="center" shrinkToFit="1"/>
    </xf>
    <xf numFmtId="0" fontId="52" fillId="2" borderId="7" xfId="0" applyFont="1" applyFill="1" applyBorder="1" applyAlignment="1" applyProtection="1">
      <alignment horizontal="center" vertical="center" wrapText="1"/>
    </xf>
    <xf numFmtId="183" fontId="52" fillId="2" borderId="63" xfId="6" applyNumberFormat="1" applyFont="1" applyFill="1" applyBorder="1" applyAlignment="1" applyProtection="1">
      <alignment horizontal="right" vertical="center"/>
    </xf>
    <xf numFmtId="0" fontId="67" fillId="2" borderId="12" xfId="0" applyFont="1" applyFill="1" applyBorder="1" applyAlignment="1" applyProtection="1">
      <alignment horizontal="left" vertical="top" wrapText="1"/>
    </xf>
    <xf numFmtId="0" fontId="67" fillId="2" borderId="0" xfId="0" applyFont="1" applyFill="1" applyBorder="1" applyAlignment="1" applyProtection="1">
      <alignment horizontal="left" vertical="top" wrapText="1"/>
    </xf>
    <xf numFmtId="0" fontId="55" fillId="0" borderId="86" xfId="0" applyFont="1" applyBorder="1" applyAlignment="1" applyProtection="1">
      <alignment horizontal="left" vertical="center" wrapText="1"/>
    </xf>
    <xf numFmtId="0" fontId="55" fillId="0" borderId="78" xfId="0" applyFont="1" applyBorder="1" applyAlignment="1" applyProtection="1">
      <alignment horizontal="left" vertical="center" wrapText="1"/>
    </xf>
    <xf numFmtId="0" fontId="55" fillId="0" borderId="29" xfId="0" applyFont="1" applyBorder="1" applyAlignment="1" applyProtection="1">
      <alignment horizontal="left" vertical="center" wrapText="1"/>
    </xf>
    <xf numFmtId="0" fontId="55" fillId="0" borderId="30" xfId="0" applyFont="1" applyBorder="1" applyAlignment="1" applyProtection="1">
      <alignment horizontal="left" vertical="center" wrapText="1"/>
    </xf>
    <xf numFmtId="176" fontId="108" fillId="2" borderId="78" xfId="0" applyNumberFormat="1" applyFont="1" applyFill="1" applyBorder="1" applyAlignment="1" applyProtection="1">
      <alignment horizontal="right" vertical="center"/>
    </xf>
    <xf numFmtId="176" fontId="108" fillId="2" borderId="77" xfId="0" applyNumberFormat="1" applyFont="1" applyFill="1" applyBorder="1" applyAlignment="1" applyProtection="1">
      <alignment horizontal="right" vertical="center"/>
    </xf>
    <xf numFmtId="176" fontId="108" fillId="2" borderId="30" xfId="0" applyNumberFormat="1" applyFont="1" applyFill="1" applyBorder="1" applyAlignment="1" applyProtection="1">
      <alignment horizontal="right" vertical="center"/>
    </xf>
    <xf numFmtId="176" fontId="108" fillId="2" borderId="32" xfId="0" applyNumberFormat="1" applyFont="1" applyFill="1" applyBorder="1" applyAlignment="1" applyProtection="1">
      <alignment horizontal="right" vertical="center"/>
    </xf>
    <xf numFmtId="0" fontId="55" fillId="2" borderId="30" xfId="0" applyFont="1" applyFill="1" applyBorder="1" applyAlignment="1" applyProtection="1">
      <alignment horizontal="right" vertical="center"/>
    </xf>
    <xf numFmtId="181" fontId="98" fillId="2" borderId="0" xfId="14" applyNumberFormat="1" applyFont="1" applyFill="1" applyBorder="1" applyAlignment="1" applyProtection="1">
      <alignment horizontal="left" vertical="center" wrapText="1"/>
    </xf>
    <xf numFmtId="0" fontId="55" fillId="0" borderId="126" xfId="0" applyFont="1" applyBorder="1" applyAlignment="1" applyProtection="1">
      <alignment horizontal="center" vertical="center" textRotation="255"/>
    </xf>
    <xf numFmtId="0" fontId="55" fillId="0" borderId="127" xfId="0" applyFont="1" applyBorder="1" applyAlignment="1" applyProtection="1">
      <alignment horizontal="center" vertical="center" textRotation="255"/>
    </xf>
    <xf numFmtId="0" fontId="55" fillId="0" borderId="199" xfId="0" applyFont="1" applyBorder="1" applyAlignment="1" applyProtection="1">
      <alignment horizontal="center" vertical="center" textRotation="255"/>
    </xf>
    <xf numFmtId="0" fontId="52" fillId="4" borderId="196" xfId="0" applyFont="1" applyFill="1" applyBorder="1" applyAlignment="1" applyProtection="1">
      <alignment vertical="center"/>
      <protection locked="0"/>
    </xf>
    <xf numFmtId="0" fontId="52" fillId="4" borderId="197" xfId="0" applyFont="1" applyFill="1" applyBorder="1" applyAlignment="1" applyProtection="1">
      <alignment vertical="center"/>
      <protection locked="0"/>
    </xf>
    <xf numFmtId="0" fontId="52" fillId="4" borderId="198" xfId="0" applyFont="1" applyFill="1" applyBorder="1" applyAlignment="1" applyProtection="1">
      <alignment vertical="center"/>
      <protection locked="0"/>
    </xf>
    <xf numFmtId="0" fontId="55" fillId="2" borderId="0" xfId="0" applyFont="1" applyFill="1" applyAlignment="1" applyProtection="1">
      <alignment horizontal="left" wrapText="1"/>
    </xf>
    <xf numFmtId="0" fontId="56" fillId="2" borderId="0" xfId="0" applyFont="1" applyFill="1" applyAlignment="1" applyProtection="1">
      <alignment horizontal="left" vertical="center" wrapText="1"/>
    </xf>
    <xf numFmtId="0" fontId="69" fillId="2" borderId="4"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183" fontId="67" fillId="2" borderId="89" xfId="6" applyNumberFormat="1" applyFont="1" applyFill="1" applyBorder="1" applyAlignment="1" applyProtection="1">
      <alignment horizontal="right" vertical="center"/>
    </xf>
    <xf numFmtId="183" fontId="67" fillId="2" borderId="54" xfId="6" applyNumberFormat="1" applyFont="1" applyFill="1" applyBorder="1" applyAlignment="1" applyProtection="1">
      <alignment horizontal="right" vertical="center"/>
    </xf>
    <xf numFmtId="183" fontId="67" fillId="2" borderId="90" xfId="6" applyNumberFormat="1" applyFont="1" applyFill="1" applyBorder="1" applyAlignment="1" applyProtection="1">
      <alignment horizontal="right" vertical="center"/>
    </xf>
    <xf numFmtId="0" fontId="58" fillId="4" borderId="26" xfId="0" applyFont="1" applyFill="1" applyBorder="1" applyAlignment="1" applyProtection="1">
      <alignment horizontal="left" vertical="center"/>
    </xf>
    <xf numFmtId="0" fontId="58" fillId="4" borderId="64" xfId="0" applyFont="1" applyFill="1" applyBorder="1" applyAlignment="1" applyProtection="1">
      <alignment horizontal="left" vertical="center"/>
    </xf>
    <xf numFmtId="0" fontId="58" fillId="4" borderId="59" xfId="0" applyFont="1" applyFill="1" applyBorder="1" applyAlignment="1" applyProtection="1">
      <alignment horizontal="left" vertical="center"/>
    </xf>
    <xf numFmtId="0" fontId="58" fillId="4" borderId="61" xfId="0" applyFont="1" applyFill="1" applyBorder="1" applyAlignment="1" applyProtection="1">
      <alignment horizontal="left" vertical="center"/>
    </xf>
    <xf numFmtId="0" fontId="56" fillId="2" borderId="5" xfId="0" applyFont="1" applyFill="1" applyBorder="1" applyAlignment="1" applyProtection="1">
      <alignment horizontal="center" vertical="center" wrapText="1"/>
    </xf>
    <xf numFmtId="0" fontId="59" fillId="4" borderId="59" xfId="0" applyFont="1" applyFill="1" applyBorder="1" applyAlignment="1" applyProtection="1">
      <alignment horizontal="left" vertical="center"/>
    </xf>
    <xf numFmtId="0" fontId="59" fillId="4" borderId="61" xfId="0" applyFont="1" applyFill="1" applyBorder="1" applyAlignment="1" applyProtection="1">
      <alignment horizontal="left" vertical="center"/>
    </xf>
    <xf numFmtId="183" fontId="59" fillId="4" borderId="26" xfId="6" applyNumberFormat="1" applyFont="1" applyFill="1" applyBorder="1" applyAlignment="1" applyProtection="1">
      <alignment horizontal="right" vertical="center"/>
    </xf>
    <xf numFmtId="183" fontId="59" fillId="4" borderId="25" xfId="6" applyNumberFormat="1" applyFont="1" applyFill="1" applyBorder="1" applyAlignment="1" applyProtection="1">
      <alignment horizontal="right" vertical="center"/>
    </xf>
    <xf numFmtId="183" fontId="59" fillId="4" borderId="28" xfId="6" applyNumberFormat="1" applyFont="1" applyFill="1" applyBorder="1" applyAlignment="1" applyProtection="1">
      <alignment horizontal="right" vertical="center"/>
    </xf>
    <xf numFmtId="176" fontId="50" fillId="2" borderId="26" xfId="4" applyNumberFormat="1" applyFont="1" applyFill="1" applyBorder="1" applyAlignment="1" applyProtection="1">
      <alignment horizontal="center" vertical="center"/>
    </xf>
    <xf numFmtId="176" fontId="50" fillId="2" borderId="25" xfId="4" applyNumberFormat="1" applyFont="1" applyFill="1" applyBorder="1" applyAlignment="1" applyProtection="1">
      <alignment horizontal="center" vertical="center"/>
    </xf>
    <xf numFmtId="176" fontId="50" fillId="2" borderId="28" xfId="4" applyNumberFormat="1" applyFont="1" applyFill="1" applyBorder="1" applyAlignment="1" applyProtection="1">
      <alignment horizontal="center" vertical="center"/>
    </xf>
    <xf numFmtId="176" fontId="59" fillId="4" borderId="26" xfId="4" applyNumberFormat="1" applyFont="1" applyFill="1" applyBorder="1" applyAlignment="1" applyProtection="1">
      <alignment horizontal="left" vertical="center"/>
    </xf>
    <xf numFmtId="176" fontId="59" fillId="4" borderId="25" xfId="4" applyNumberFormat="1" applyFont="1" applyFill="1" applyBorder="1" applyAlignment="1" applyProtection="1">
      <alignment horizontal="left" vertical="center"/>
    </xf>
    <xf numFmtId="176" fontId="59" fillId="4" borderId="27" xfId="4" applyNumberFormat="1" applyFont="1" applyFill="1" applyBorder="1" applyAlignment="1" applyProtection="1">
      <alignment horizontal="left" vertical="center"/>
    </xf>
    <xf numFmtId="0" fontId="56" fillId="2" borderId="0" xfId="0" applyFont="1" applyFill="1" applyAlignment="1" applyProtection="1">
      <alignment horizontal="left" wrapText="1"/>
    </xf>
    <xf numFmtId="0" fontId="28" fillId="4" borderId="26" xfId="0" applyFont="1" applyFill="1" applyBorder="1" applyAlignment="1" applyProtection="1">
      <alignment vertical="center"/>
    </xf>
    <xf numFmtId="0" fontId="28" fillId="4" borderId="25" xfId="0" applyFont="1" applyFill="1" applyBorder="1" applyAlignment="1" applyProtection="1">
      <alignment vertical="center"/>
    </xf>
    <xf numFmtId="0" fontId="28" fillId="4" borderId="128" xfId="0" applyFont="1" applyFill="1" applyBorder="1" applyAlignment="1" applyProtection="1">
      <alignment vertical="center"/>
    </xf>
    <xf numFmtId="0" fontId="28" fillId="4" borderId="196" xfId="0" applyFont="1" applyFill="1" applyBorder="1" applyAlignment="1" applyProtection="1">
      <alignment vertical="center"/>
    </xf>
    <xf numFmtId="0" fontId="28" fillId="4" borderId="197" xfId="0" applyFont="1" applyFill="1" applyBorder="1" applyAlignment="1" applyProtection="1">
      <alignment vertical="center"/>
    </xf>
    <xf numFmtId="0" fontId="28" fillId="4" borderId="198" xfId="0" applyFont="1" applyFill="1" applyBorder="1" applyAlignment="1" applyProtection="1">
      <alignment vertical="center"/>
    </xf>
    <xf numFmtId="176" fontId="123" fillId="2" borderId="78" xfId="0" applyNumberFormat="1" applyFont="1" applyFill="1" applyBorder="1" applyAlignment="1" applyProtection="1">
      <alignment horizontal="right" vertical="center"/>
    </xf>
    <xf numFmtId="176" fontId="123" fillId="2" borderId="77" xfId="0" applyNumberFormat="1" applyFont="1" applyFill="1" applyBorder="1" applyAlignment="1" applyProtection="1">
      <alignment horizontal="right" vertical="center"/>
    </xf>
    <xf numFmtId="176" fontId="123" fillId="2" borderId="30" xfId="0" applyNumberFormat="1" applyFont="1" applyFill="1" applyBorder="1" applyAlignment="1" applyProtection="1">
      <alignment horizontal="right" vertical="center"/>
    </xf>
    <xf numFmtId="176" fontId="123" fillId="2" borderId="32" xfId="0" applyNumberFormat="1" applyFont="1" applyFill="1" applyBorder="1" applyAlignment="1" applyProtection="1">
      <alignment horizontal="right" vertical="center"/>
    </xf>
    <xf numFmtId="38" fontId="56" fillId="2" borderId="75" xfId="1" applyFont="1" applyFill="1" applyBorder="1" applyAlignment="1" applyProtection="1">
      <alignment horizontal="center" vertical="center"/>
    </xf>
    <xf numFmtId="38" fontId="56" fillId="2" borderId="68" xfId="1" applyFont="1" applyFill="1" applyBorder="1" applyAlignment="1" applyProtection="1">
      <alignment horizontal="center" vertical="center"/>
    </xf>
    <xf numFmtId="183" fontId="58" fillId="2" borderId="72" xfId="1" applyNumberFormat="1" applyFont="1" applyFill="1" applyBorder="1" applyAlignment="1" applyProtection="1">
      <alignment horizontal="center" vertical="center"/>
    </xf>
    <xf numFmtId="176" fontId="123" fillId="2" borderId="26" xfId="14" applyNumberFormat="1" applyFont="1" applyFill="1" applyBorder="1" applyAlignment="1" applyProtection="1">
      <alignment horizontal="right" vertical="center"/>
    </xf>
    <xf numFmtId="176" fontId="123" fillId="2" borderId="25" xfId="14" applyNumberFormat="1" applyFont="1" applyFill="1" applyBorder="1" applyAlignment="1" applyProtection="1">
      <alignment horizontal="right" vertical="center"/>
    </xf>
    <xf numFmtId="10" fontId="126" fillId="2" borderId="25" xfId="14" applyNumberFormat="1" applyFont="1" applyFill="1" applyBorder="1" applyAlignment="1" applyProtection="1">
      <alignment horizontal="center" vertical="center"/>
    </xf>
    <xf numFmtId="10" fontId="126" fillId="2" borderId="28" xfId="14" applyNumberFormat="1" applyFont="1" applyFill="1" applyBorder="1" applyAlignment="1" applyProtection="1">
      <alignment horizontal="center" vertical="center"/>
    </xf>
    <xf numFmtId="183" fontId="58" fillId="2" borderId="26" xfId="0" applyNumberFormat="1" applyFont="1" applyFill="1" applyBorder="1" applyAlignment="1" applyProtection="1">
      <alignment horizontal="center" vertical="center" wrapText="1"/>
    </xf>
    <xf numFmtId="183" fontId="58" fillId="2" borderId="25" xfId="0" applyNumberFormat="1" applyFont="1" applyFill="1" applyBorder="1" applyAlignment="1" applyProtection="1">
      <alignment horizontal="center" vertical="center" wrapText="1"/>
    </xf>
    <xf numFmtId="183" fontId="58" fillId="2" borderId="28" xfId="0" applyNumberFormat="1" applyFont="1" applyFill="1" applyBorder="1" applyAlignment="1" applyProtection="1">
      <alignment horizontal="center" vertical="center" wrapText="1"/>
    </xf>
    <xf numFmtId="176" fontId="122" fillId="2" borderId="26" xfId="14" applyNumberFormat="1" applyFont="1" applyFill="1" applyBorder="1" applyAlignment="1" applyProtection="1">
      <alignment horizontal="right" vertical="center"/>
    </xf>
    <xf numFmtId="176" fontId="122" fillId="2" borderId="25" xfId="14" applyNumberFormat="1" applyFont="1" applyFill="1" applyBorder="1" applyAlignment="1" applyProtection="1">
      <alignment horizontal="right" vertical="center"/>
    </xf>
    <xf numFmtId="183" fontId="58" fillId="4" borderId="72" xfId="1" applyNumberFormat="1" applyFont="1" applyFill="1" applyBorder="1" applyAlignment="1" applyProtection="1">
      <alignment horizontal="right" vertical="center"/>
    </xf>
    <xf numFmtId="183" fontId="58" fillId="4" borderId="64" xfId="1" applyNumberFormat="1" applyFont="1" applyFill="1" applyBorder="1" applyAlignment="1" applyProtection="1">
      <alignment horizontal="right" vertical="center"/>
    </xf>
    <xf numFmtId="183" fontId="58" fillId="2" borderId="26" xfId="6" applyNumberFormat="1" applyFont="1" applyFill="1" applyBorder="1" applyAlignment="1" applyProtection="1">
      <alignment horizontal="right" vertical="center"/>
    </xf>
    <xf numFmtId="183" fontId="58" fillId="2" borderId="25" xfId="6" applyNumberFormat="1" applyFont="1" applyFill="1" applyBorder="1" applyAlignment="1" applyProtection="1">
      <alignment horizontal="right" vertical="center"/>
    </xf>
    <xf numFmtId="183" fontId="58" fillId="2" borderId="28" xfId="6" applyNumberFormat="1" applyFont="1" applyFill="1" applyBorder="1" applyAlignment="1" applyProtection="1">
      <alignment horizontal="right" vertical="center"/>
    </xf>
    <xf numFmtId="183" fontId="58" fillId="2" borderId="26" xfId="0" applyNumberFormat="1" applyFont="1" applyFill="1" applyBorder="1" applyAlignment="1" applyProtection="1">
      <alignment horizontal="right" vertical="center" shrinkToFit="1"/>
    </xf>
    <xf numFmtId="183" fontId="58" fillId="2" borderId="25" xfId="0" applyNumberFormat="1" applyFont="1" applyFill="1" applyBorder="1" applyAlignment="1" applyProtection="1">
      <alignment horizontal="right" vertical="center" shrinkToFit="1"/>
    </xf>
    <xf numFmtId="183" fontId="58" fillId="2" borderId="28" xfId="0" applyNumberFormat="1" applyFont="1" applyFill="1" applyBorder="1" applyAlignment="1" applyProtection="1">
      <alignment horizontal="right" vertical="center" shrinkToFit="1"/>
    </xf>
    <xf numFmtId="183" fontId="58" fillId="4" borderId="26" xfId="0" applyNumberFormat="1" applyFont="1" applyFill="1" applyBorder="1" applyAlignment="1" applyProtection="1">
      <alignment horizontal="right" vertical="center"/>
    </xf>
    <xf numFmtId="183" fontId="58" fillId="4" borderId="25" xfId="0" applyNumberFormat="1" applyFont="1" applyFill="1" applyBorder="1" applyAlignment="1" applyProtection="1">
      <alignment horizontal="right" vertical="center"/>
    </xf>
    <xf numFmtId="183" fontId="58" fillId="4" borderId="28" xfId="0" applyNumberFormat="1" applyFont="1" applyFill="1" applyBorder="1" applyAlignment="1" applyProtection="1">
      <alignment horizontal="right" vertical="center"/>
    </xf>
    <xf numFmtId="183" fontId="58" fillId="0" borderId="26" xfId="0" applyNumberFormat="1" applyFont="1" applyFill="1" applyBorder="1" applyAlignment="1" applyProtection="1">
      <alignment horizontal="right" vertical="center"/>
    </xf>
    <xf numFmtId="183" fontId="58" fillId="0" borderId="25" xfId="0" applyNumberFormat="1" applyFont="1" applyFill="1" applyBorder="1" applyAlignment="1" applyProtection="1">
      <alignment horizontal="right" vertical="center"/>
    </xf>
    <xf numFmtId="183" fontId="58" fillId="0" borderId="27" xfId="0" applyNumberFormat="1" applyFont="1" applyFill="1" applyBorder="1" applyAlignment="1" applyProtection="1">
      <alignment horizontal="right" vertical="center"/>
    </xf>
    <xf numFmtId="183" fontId="58" fillId="2" borderId="18" xfId="0" applyNumberFormat="1" applyFont="1" applyFill="1" applyBorder="1" applyAlignment="1" applyProtection="1">
      <alignment horizontal="center" vertical="center" shrinkToFit="1"/>
    </xf>
    <xf numFmtId="183" fontId="58" fillId="2" borderId="17" xfId="0" applyNumberFormat="1" applyFont="1" applyFill="1" applyBorder="1" applyAlignment="1" applyProtection="1">
      <alignment horizontal="center" vertical="center" shrinkToFit="1"/>
    </xf>
    <xf numFmtId="183" fontId="58" fillId="2" borderId="23" xfId="0" applyNumberFormat="1" applyFont="1" applyFill="1" applyBorder="1" applyAlignment="1" applyProtection="1">
      <alignment horizontal="center" vertical="center" shrinkToFit="1"/>
    </xf>
    <xf numFmtId="183" fontId="58" fillId="2" borderId="14" xfId="0" applyNumberFormat="1" applyFont="1" applyFill="1" applyBorder="1" applyAlignment="1" applyProtection="1">
      <alignment horizontal="center" vertical="center" shrinkToFit="1"/>
    </xf>
    <xf numFmtId="183" fontId="58" fillId="2" borderId="0" xfId="0" applyNumberFormat="1" applyFont="1" applyFill="1" applyBorder="1" applyAlignment="1" applyProtection="1">
      <alignment horizontal="center" vertical="center" shrinkToFit="1"/>
    </xf>
    <xf numFmtId="183" fontId="58" fillId="2" borderId="13" xfId="0" applyNumberFormat="1" applyFont="1" applyFill="1" applyBorder="1" applyAlignment="1" applyProtection="1">
      <alignment horizontal="center" vertical="center" shrinkToFit="1"/>
    </xf>
    <xf numFmtId="183" fontId="58" fillId="2" borderId="87" xfId="0" applyNumberFormat="1" applyFont="1" applyFill="1" applyBorder="1" applyAlignment="1" applyProtection="1">
      <alignment horizontal="center" vertical="center" shrinkToFit="1"/>
    </xf>
    <xf numFmtId="183" fontId="58" fillId="2" borderId="81" xfId="0" applyNumberFormat="1" applyFont="1" applyFill="1" applyBorder="1" applyAlignment="1" applyProtection="1">
      <alignment horizontal="center" vertical="center" shrinkToFit="1"/>
    </xf>
    <xf numFmtId="183" fontId="58" fillId="2" borderId="88" xfId="0" applyNumberFormat="1" applyFont="1" applyFill="1" applyBorder="1" applyAlignment="1" applyProtection="1">
      <alignment horizontal="center" vertical="center" shrinkToFit="1"/>
    </xf>
    <xf numFmtId="183" fontId="58" fillId="2" borderId="64" xfId="0" applyNumberFormat="1" applyFont="1" applyFill="1" applyBorder="1" applyAlignment="1" applyProtection="1">
      <alignment horizontal="right" vertical="center" shrinkToFit="1"/>
    </xf>
    <xf numFmtId="183" fontId="58" fillId="2" borderId="59" xfId="0" applyNumberFormat="1" applyFont="1" applyFill="1" applyBorder="1" applyAlignment="1" applyProtection="1">
      <alignment horizontal="right" vertical="center" shrinkToFit="1"/>
    </xf>
    <xf numFmtId="183" fontId="58" fillId="2" borderId="61" xfId="0" applyNumberFormat="1" applyFont="1" applyFill="1" applyBorder="1" applyAlignment="1" applyProtection="1">
      <alignment horizontal="right" vertical="center" shrinkToFit="1"/>
    </xf>
    <xf numFmtId="183" fontId="58" fillId="4" borderId="64" xfId="0" applyNumberFormat="1" applyFont="1" applyFill="1" applyBorder="1" applyAlignment="1" applyProtection="1">
      <alignment horizontal="right" vertical="center"/>
    </xf>
    <xf numFmtId="183" fontId="58" fillId="4" borderId="59" xfId="0" applyNumberFormat="1" applyFont="1" applyFill="1" applyBorder="1" applyAlignment="1" applyProtection="1">
      <alignment horizontal="right" vertical="center"/>
    </xf>
    <xf numFmtId="183" fontId="58" fillId="4" borderId="61" xfId="0" applyNumberFormat="1" applyFont="1" applyFill="1" applyBorder="1" applyAlignment="1" applyProtection="1">
      <alignment horizontal="right" vertical="center"/>
    </xf>
    <xf numFmtId="183" fontId="28" fillId="2" borderId="89" xfId="6" applyNumberFormat="1" applyFont="1" applyFill="1" applyBorder="1" applyAlignment="1" applyProtection="1">
      <alignment horizontal="right" vertical="center"/>
    </xf>
    <xf numFmtId="183" fontId="28" fillId="2" borderId="54" xfId="6" applyNumberFormat="1" applyFont="1" applyFill="1" applyBorder="1" applyAlignment="1" applyProtection="1">
      <alignment horizontal="right" vertical="center"/>
    </xf>
    <xf numFmtId="183" fontId="28" fillId="2" borderId="90" xfId="6" applyNumberFormat="1" applyFont="1" applyFill="1" applyBorder="1" applyAlignment="1" applyProtection="1">
      <alignment horizontal="right" vertical="center"/>
    </xf>
    <xf numFmtId="183" fontId="28" fillId="2" borderId="38" xfId="6" applyNumberFormat="1" applyFont="1" applyFill="1" applyBorder="1" applyAlignment="1" applyProtection="1">
      <alignment horizontal="right" vertical="center"/>
    </xf>
    <xf numFmtId="183" fontId="28" fillId="2" borderId="30" xfId="6" applyNumberFormat="1" applyFont="1" applyFill="1" applyBorder="1" applyAlignment="1" applyProtection="1">
      <alignment horizontal="right" vertical="center"/>
    </xf>
    <xf numFmtId="183" fontId="28" fillId="2" borderId="32" xfId="6" applyNumberFormat="1" applyFont="1" applyFill="1" applyBorder="1" applyAlignment="1" applyProtection="1">
      <alignment horizontal="right" vertical="center"/>
    </xf>
    <xf numFmtId="38" fontId="58" fillId="2" borderId="352" xfId="6" applyFont="1" applyFill="1" applyBorder="1" applyAlignment="1" applyProtection="1">
      <alignment horizontal="center" vertical="center"/>
    </xf>
    <xf numFmtId="38" fontId="58" fillId="2" borderId="353" xfId="6" applyFont="1" applyFill="1" applyBorder="1" applyAlignment="1" applyProtection="1">
      <alignment horizontal="center" vertical="center"/>
    </xf>
    <xf numFmtId="38" fontId="58" fillId="2" borderId="354" xfId="6" applyFont="1" applyFill="1" applyBorder="1" applyAlignment="1" applyProtection="1">
      <alignment horizontal="center" vertical="center"/>
    </xf>
    <xf numFmtId="183" fontId="28" fillId="2" borderId="63" xfId="6" applyNumberFormat="1" applyFont="1" applyFill="1" applyBorder="1" applyAlignment="1" applyProtection="1">
      <alignment horizontal="right" vertical="center"/>
    </xf>
    <xf numFmtId="183" fontId="58" fillId="2" borderId="72" xfId="0" applyNumberFormat="1" applyFont="1" applyFill="1" applyBorder="1" applyAlignment="1" applyProtection="1">
      <alignment horizontal="center" vertical="center"/>
    </xf>
    <xf numFmtId="183" fontId="58" fillId="4" borderId="72" xfId="0" applyNumberFormat="1" applyFont="1" applyFill="1" applyBorder="1" applyAlignment="1" applyProtection="1">
      <alignment horizontal="center" vertical="center"/>
    </xf>
    <xf numFmtId="183" fontId="58" fillId="2" borderId="140" xfId="1" applyNumberFormat="1" applyFont="1" applyFill="1" applyBorder="1" applyAlignment="1" applyProtection="1">
      <alignment horizontal="right" vertical="center"/>
    </xf>
    <xf numFmtId="183" fontId="58" fillId="2" borderId="140" xfId="0" applyNumberFormat="1" applyFont="1" applyFill="1" applyBorder="1" applyAlignment="1" applyProtection="1">
      <alignment horizontal="right" vertical="center"/>
    </xf>
    <xf numFmtId="183" fontId="58" fillId="4" borderId="140" xfId="0" applyNumberFormat="1" applyFont="1" applyFill="1" applyBorder="1" applyAlignment="1" applyProtection="1">
      <alignment horizontal="right" vertical="center"/>
    </xf>
    <xf numFmtId="0" fontId="113" fillId="2" borderId="205"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183" fontId="55" fillId="2" borderId="206" xfId="6" applyNumberFormat="1" applyFont="1" applyFill="1" applyBorder="1" applyAlignment="1" applyProtection="1">
      <alignment horizontal="center" vertical="center"/>
    </xf>
    <xf numFmtId="183" fontId="55" fillId="2" borderId="25" xfId="6" applyNumberFormat="1" applyFont="1" applyFill="1" applyBorder="1" applyAlignment="1" applyProtection="1">
      <alignment horizontal="center" vertical="center"/>
    </xf>
    <xf numFmtId="183" fontId="55" fillId="2" borderId="27" xfId="6" applyNumberFormat="1" applyFont="1" applyFill="1" applyBorder="1" applyAlignment="1" applyProtection="1">
      <alignment horizontal="center" vertical="center"/>
    </xf>
    <xf numFmtId="0" fontId="20" fillId="0" borderId="211" xfId="0" applyFont="1" applyBorder="1" applyAlignment="1">
      <alignment horizontal="center" vertical="center" wrapText="1"/>
    </xf>
    <xf numFmtId="0" fontId="20" fillId="0" borderId="210" xfId="0" applyFont="1" applyBorder="1" applyAlignment="1">
      <alignment horizontal="center" vertical="center"/>
    </xf>
    <xf numFmtId="0" fontId="20" fillId="0" borderId="297" xfId="0" applyFont="1" applyBorder="1" applyAlignment="1">
      <alignment horizontal="center" vertical="center"/>
    </xf>
    <xf numFmtId="0" fontId="20" fillId="0" borderId="211" xfId="0" applyFont="1" applyBorder="1" applyAlignment="1">
      <alignment horizontal="center" vertical="center"/>
    </xf>
    <xf numFmtId="0" fontId="20" fillId="0" borderId="210" xfId="0" applyFont="1" applyBorder="1" applyAlignment="1">
      <alignment horizontal="center" vertical="center" wrapText="1"/>
    </xf>
    <xf numFmtId="0" fontId="20" fillId="0" borderId="297" xfId="0" applyFont="1" applyBorder="1" applyAlignment="1">
      <alignment horizontal="center" vertical="center" wrapText="1"/>
    </xf>
    <xf numFmtId="0" fontId="20" fillId="0" borderId="58" xfId="0" applyFont="1" applyBorder="1" applyAlignment="1">
      <alignment horizontal="center" vertical="center"/>
    </xf>
    <xf numFmtId="0" fontId="21" fillId="0" borderId="0" xfId="0" applyFont="1" applyAlignment="1">
      <alignment horizontal="left" vertical="center" wrapText="1"/>
    </xf>
    <xf numFmtId="0" fontId="165" fillId="0" borderId="0" xfId="0" applyFont="1" applyAlignment="1">
      <alignment horizontal="center"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88" fillId="4" borderId="0" xfId="0" applyFont="1" applyFill="1" applyAlignment="1" applyProtection="1">
      <alignment horizontal="left" vertical="center"/>
      <protection locked="0"/>
    </xf>
    <xf numFmtId="0" fontId="188" fillId="0" borderId="0" xfId="0" applyFont="1" applyFill="1" applyAlignment="1">
      <alignment horizontal="left" vertical="center" shrinkToFit="1"/>
    </xf>
    <xf numFmtId="0" fontId="188" fillId="2" borderId="0" xfId="0" applyFont="1" applyFill="1" applyBorder="1" applyAlignment="1">
      <alignment horizontal="left" vertical="center" shrinkToFit="1"/>
    </xf>
    <xf numFmtId="0" fontId="188" fillId="4" borderId="0" xfId="0" applyFont="1" applyFill="1" applyAlignment="1" applyProtection="1">
      <alignment horizontal="left" vertical="center" wrapText="1"/>
      <protection locked="0"/>
    </xf>
    <xf numFmtId="0" fontId="188" fillId="4" borderId="0" xfId="0" applyFont="1" applyFill="1" applyAlignment="1" applyProtection="1">
      <alignment horizontal="left" vertical="center" shrinkToFit="1"/>
      <protection locked="0"/>
    </xf>
    <xf numFmtId="0" fontId="158" fillId="2" borderId="0" xfId="0" applyFont="1" applyFill="1" applyAlignment="1">
      <alignment horizontal="center" vertical="center"/>
    </xf>
    <xf numFmtId="0" fontId="27" fillId="2" borderId="0" xfId="0" applyFont="1" applyFill="1" applyAlignment="1">
      <alignment vertical="center" wrapText="1"/>
    </xf>
    <xf numFmtId="0" fontId="27" fillId="4" borderId="0" xfId="0" applyFont="1" applyFill="1" applyAlignment="1" applyProtection="1">
      <alignment vertical="top" wrapText="1"/>
      <protection locked="0"/>
    </xf>
    <xf numFmtId="0" fontId="160" fillId="2" borderId="0" xfId="0" applyFont="1" applyFill="1" applyAlignment="1">
      <alignment vertical="top" wrapText="1"/>
    </xf>
    <xf numFmtId="0" fontId="27" fillId="4" borderId="0" xfId="0" applyFont="1" applyFill="1" applyAlignment="1" applyProtection="1">
      <alignment horizontal="left" vertical="center" wrapText="1"/>
      <protection locked="0"/>
    </xf>
    <xf numFmtId="0" fontId="160" fillId="2" borderId="0" xfId="0" applyFont="1" applyFill="1" applyAlignment="1">
      <alignment vertical="center" wrapText="1"/>
    </xf>
    <xf numFmtId="0" fontId="6" fillId="0" borderId="0" xfId="0" applyFont="1" applyFill="1" applyAlignment="1" applyProtection="1">
      <alignment horizontal="left" vertical="center" wrapText="1"/>
    </xf>
    <xf numFmtId="0" fontId="70" fillId="0" borderId="0" xfId="0" applyFont="1" applyFill="1" applyAlignment="1" applyProtection="1">
      <alignment horizontal="left" vertical="center" wrapText="1"/>
    </xf>
    <xf numFmtId="0" fontId="27" fillId="2" borderId="0" xfId="0" applyFont="1" applyFill="1" applyAlignment="1" applyProtection="1">
      <alignment vertical="center"/>
    </xf>
    <xf numFmtId="0" fontId="181" fillId="0" borderId="0" xfId="0" applyFont="1" applyFill="1" applyAlignment="1" applyProtection="1">
      <alignment horizontal="left" vertical="center" wrapText="1"/>
    </xf>
    <xf numFmtId="0" fontId="188" fillId="4" borderId="0" xfId="0" applyFont="1" applyFill="1" applyAlignment="1" applyProtection="1">
      <alignment vertical="center"/>
      <protection locked="0"/>
    </xf>
    <xf numFmtId="0" fontId="27" fillId="2" borderId="0" xfId="0" applyFont="1" applyFill="1" applyAlignment="1" applyProtection="1">
      <alignment horizontal="left" vertical="center" wrapText="1"/>
    </xf>
    <xf numFmtId="0" fontId="27" fillId="2" borderId="0" xfId="0" applyFont="1" applyFill="1" applyAlignment="1" applyProtection="1">
      <alignment horizontal="left" vertical="center"/>
    </xf>
  </cellXfs>
  <cellStyles count="17">
    <cellStyle name="パーセント" xfId="14" builtinId="5"/>
    <cellStyle name="パーセント 2" xfId="4"/>
    <cellStyle name="ハイパーリンク" xfId="2" builtinId="8"/>
    <cellStyle name="ハイパーリンク 2" xfId="5"/>
    <cellStyle name="桁区切り" xfId="1" builtinId="6"/>
    <cellStyle name="桁区切り 2" xfId="6"/>
    <cellStyle name="通貨" xfId="15" builtinId="7"/>
    <cellStyle name="標準" xfId="0" builtinId="0"/>
    <cellStyle name="標準 2" xfId="7"/>
    <cellStyle name="標準 2 2" xfId="8"/>
    <cellStyle name="標準 2 2 2" xfId="9"/>
    <cellStyle name="標準 2 3" xfId="10"/>
    <cellStyle name="標準 2 3 2" xfId="11"/>
    <cellStyle name="標準 2 4" xfId="12"/>
    <cellStyle name="標準 3" xfId="13"/>
    <cellStyle name="標準_Sheet1" xfId="16"/>
    <cellStyle name="標準_ｼｽﾃﾑ提案記載例16年（建築物）040302" xfId="3"/>
  </cellStyles>
  <dxfs count="0"/>
  <tableStyles count="0" defaultTableStyle="TableStyleMedium2" defaultPivotStyle="PivotStyleLight16"/>
  <colors>
    <mruColors>
      <color rgb="FFFFFF00"/>
      <color rgb="FFFF0000"/>
      <color rgb="FFFF7C80"/>
      <color rgb="FFFFFF66"/>
      <color rgb="FFCCFFFF"/>
      <color rgb="FFFFFFCC"/>
      <color rgb="FF3648F2"/>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134</xdr:col>
      <xdr:colOff>158354</xdr:colOff>
      <xdr:row>58</xdr:row>
      <xdr:rowOff>133349</xdr:rowOff>
    </xdr:from>
    <xdr:to>
      <xdr:col>175</xdr:col>
      <xdr:colOff>16669</xdr:colOff>
      <xdr:row>71</xdr:row>
      <xdr:rowOff>142874</xdr:rowOff>
    </xdr:to>
    <xdr:sp macro="" textlink="">
      <xdr:nvSpPr>
        <xdr:cNvPr id="6" name="正方形/長方形 5"/>
        <xdr:cNvSpPr/>
      </xdr:nvSpPr>
      <xdr:spPr>
        <a:xfrm>
          <a:off x="7417061" y="10895504"/>
          <a:ext cx="8025729" cy="2045904"/>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latin typeface="ＭＳ Ｐ明朝" pitchFamily="18" charset="-128"/>
              <a:ea typeface="ＭＳ Ｐ明朝" pitchFamily="18" charset="-128"/>
            </a:rPr>
            <a:t>・ＺＥＢ実現に資する採用システムは、今回導入する設備及び既に導入している設備を記入。</a:t>
          </a:r>
          <a:r>
            <a:rPr kumimoji="1" lang="en-US" altLang="ja-JP" sz="1400">
              <a:solidFill>
                <a:srgbClr val="FF0000"/>
              </a:solidFill>
              <a:latin typeface="ＭＳ Ｐ明朝" pitchFamily="18" charset="-128"/>
              <a:ea typeface="ＭＳ Ｐ明朝" pitchFamily="18" charset="-128"/>
            </a:rPr>
            <a:t/>
          </a:r>
          <a:br>
            <a:rPr kumimoji="1" lang="en-US" altLang="ja-JP" sz="1400">
              <a:solidFill>
                <a:srgbClr val="FF0000"/>
              </a:solidFill>
              <a:latin typeface="ＭＳ Ｐ明朝" pitchFamily="18" charset="-128"/>
              <a:ea typeface="ＭＳ Ｐ明朝" pitchFamily="18" charset="-128"/>
            </a:rPr>
          </a:br>
          <a:r>
            <a:rPr kumimoji="1" lang="ja-JP" altLang="en-US" sz="1400">
              <a:solidFill>
                <a:srgbClr val="FF0000"/>
              </a:solidFill>
              <a:latin typeface="ＭＳ Ｐ明朝" pitchFamily="18" charset="-128"/>
              <a:ea typeface="ＭＳ Ｐ明朝" pitchFamily="18" charset="-128"/>
            </a:rPr>
            <a:t>・区分欄には、今回導入する設備に</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新規</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、既に導入している設備には</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既存</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a:t>
          </a:r>
          <a:endParaRPr kumimoji="1" lang="en-US" altLang="ja-JP" sz="1400">
            <a:solidFill>
              <a:srgbClr val="FF0000"/>
            </a:solidFill>
            <a:latin typeface="ＭＳ Ｐ明朝" pitchFamily="18" charset="-128"/>
            <a:ea typeface="ＭＳ Ｐ明朝" pitchFamily="18" charset="-128"/>
          </a:endParaRPr>
        </a:p>
        <a:p>
          <a:pPr algn="l"/>
          <a:r>
            <a:rPr kumimoji="1" lang="ja-JP" altLang="en-US" sz="1400">
              <a:solidFill>
                <a:srgbClr val="FF0000"/>
              </a:solidFill>
              <a:latin typeface="ＭＳ Ｐ明朝" pitchFamily="18" charset="-128"/>
              <a:ea typeface="ＭＳ Ｐ明朝" pitchFamily="18" charset="-128"/>
            </a:rPr>
            <a:t>　中期計画にて導入予定している設備には</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中期</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を選択。</a:t>
          </a:r>
          <a:endParaRPr kumimoji="1" lang="en-US" altLang="ja-JP" sz="1400">
            <a:solidFill>
              <a:srgbClr val="FF0000"/>
            </a:solidFill>
            <a:latin typeface="ＭＳ Ｐ明朝" pitchFamily="18" charset="-128"/>
            <a:ea typeface="ＭＳ Ｐ明朝" pitchFamily="18" charset="-128"/>
          </a:endParaRPr>
        </a:p>
        <a:p>
          <a:pPr algn="l"/>
          <a:r>
            <a:rPr kumimoji="1" lang="ja-JP" altLang="en-US" sz="1400">
              <a:solidFill>
                <a:srgbClr val="FF0000"/>
              </a:solidFill>
              <a:latin typeface="ＭＳ Ｐ明朝" pitchFamily="18" charset="-128"/>
              <a:ea typeface="ＭＳ Ｐ明朝" pitchFamily="18" charset="-128"/>
            </a:rPr>
            <a:t>・補助対象欄には、Ｐ</a:t>
          </a:r>
          <a:r>
            <a:rPr kumimoji="1" lang="en-US" altLang="ja-JP" sz="1400">
              <a:solidFill>
                <a:srgbClr val="FF0000"/>
              </a:solidFill>
              <a:latin typeface="ＭＳ Ｐ明朝" pitchFamily="18" charset="-128"/>
              <a:ea typeface="ＭＳ Ｐ明朝" pitchFamily="18" charset="-128"/>
            </a:rPr>
            <a:t>12</a:t>
          </a:r>
          <a:r>
            <a:rPr kumimoji="1" lang="ja-JP" altLang="en-US" sz="1400">
              <a:solidFill>
                <a:srgbClr val="FF0000"/>
              </a:solidFill>
              <a:latin typeface="ＭＳ Ｐ明朝" pitchFamily="18" charset="-128"/>
              <a:ea typeface="ＭＳ Ｐ明朝" pitchFamily="18" charset="-128"/>
            </a:rPr>
            <a:t>～Ｐ</a:t>
          </a:r>
          <a:r>
            <a:rPr kumimoji="1" lang="en-US" altLang="ja-JP" sz="1400">
              <a:solidFill>
                <a:srgbClr val="FF0000"/>
              </a:solidFill>
              <a:latin typeface="ＭＳ Ｐ明朝" pitchFamily="18" charset="-128"/>
              <a:ea typeface="ＭＳ Ｐ明朝" pitchFamily="18" charset="-128"/>
            </a:rPr>
            <a:t>13</a:t>
          </a:r>
          <a:r>
            <a:rPr kumimoji="1" lang="ja-JP" altLang="en-US" sz="1400">
              <a:solidFill>
                <a:srgbClr val="FF0000"/>
              </a:solidFill>
              <a:latin typeface="ＭＳ Ｐ明朝" pitchFamily="18" charset="-128"/>
              <a:ea typeface="ＭＳ Ｐ明朝" pitchFamily="18" charset="-128"/>
            </a:rPr>
            <a:t>記載の補助対象範囲等にある場合は</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それ以外もしくは、</a:t>
          </a:r>
          <a:endParaRPr kumimoji="1" lang="en-US" altLang="ja-JP" sz="1400">
            <a:solidFill>
              <a:srgbClr val="FF0000"/>
            </a:solidFill>
            <a:latin typeface="ＭＳ Ｐ明朝" pitchFamily="18" charset="-128"/>
            <a:ea typeface="ＭＳ Ｐ明朝" pitchFamily="18" charset="-128"/>
          </a:endParaRPr>
        </a:p>
        <a:p>
          <a:pPr algn="l"/>
          <a:r>
            <a:rPr kumimoji="1" lang="ja-JP" altLang="en-US" sz="1400">
              <a:solidFill>
                <a:srgbClr val="FF0000"/>
              </a:solidFill>
              <a:latin typeface="ＭＳ Ｐ明朝" pitchFamily="18" charset="-128"/>
              <a:ea typeface="ＭＳ Ｐ明朝" pitchFamily="18" charset="-128"/>
            </a:rPr>
            <a:t>　既に導入している設備については</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a:t>
          </a:r>
          <a:r>
            <a:rPr kumimoji="1" lang="en-US" altLang="ja-JP" sz="1400">
              <a:solidFill>
                <a:srgbClr val="FF0000"/>
              </a:solidFill>
              <a:latin typeface="ＭＳ Ｐ明朝" pitchFamily="18" charset="-128"/>
              <a:ea typeface="ＭＳ Ｐ明朝" pitchFamily="18" charset="-128"/>
            </a:rPr>
            <a:t>】</a:t>
          </a:r>
          <a:r>
            <a:rPr kumimoji="1" lang="ja-JP" altLang="en-US" sz="1400">
              <a:solidFill>
                <a:srgbClr val="FF0000"/>
              </a:solidFill>
              <a:latin typeface="ＭＳ Ｐ明朝" pitchFamily="18" charset="-128"/>
              <a:ea typeface="ＭＳ Ｐ明朝" pitchFamily="18" charset="-128"/>
            </a:rPr>
            <a:t>を選択。</a:t>
          </a:r>
          <a:endParaRPr kumimoji="1" lang="en-US" altLang="ja-JP" sz="1400">
            <a:solidFill>
              <a:srgbClr val="FF0000"/>
            </a:solidFill>
            <a:latin typeface="ＭＳ Ｐ明朝" pitchFamily="18" charset="-128"/>
            <a:ea typeface="ＭＳ Ｐ明朝" pitchFamily="18" charset="-128"/>
          </a:endParaRPr>
        </a:p>
        <a:p>
          <a:pPr algn="l"/>
          <a:endParaRPr kumimoji="1" lang="en-US" altLang="ja-JP" sz="1100">
            <a:solidFill>
              <a:srgbClr val="FF0000"/>
            </a:solidFill>
          </a:endParaRPr>
        </a:p>
        <a:p>
          <a:pPr algn="l"/>
          <a:endParaRPr kumimoji="1" lang="en-US" altLang="ja-JP" sz="1100"/>
        </a:p>
        <a:p>
          <a:pPr algn="l"/>
          <a:endParaRPr kumimoji="1" lang="ja-JP" altLang="en-US" sz="1100"/>
        </a:p>
      </xdr:txBody>
    </xdr:sp>
    <xdr:clientData/>
  </xdr:twoCellAnchor>
  <xdr:twoCellAnchor>
    <xdr:from>
      <xdr:col>83</xdr:col>
      <xdr:colOff>166687</xdr:colOff>
      <xdr:row>8</xdr:row>
      <xdr:rowOff>119063</xdr:rowOff>
    </xdr:from>
    <xdr:to>
      <xdr:col>93</xdr:col>
      <xdr:colOff>263307</xdr:colOff>
      <xdr:row>10</xdr:row>
      <xdr:rowOff>189204</xdr:rowOff>
    </xdr:to>
    <xdr:sp macro="" textlink="">
      <xdr:nvSpPr>
        <xdr:cNvPr id="8" name="右矢印 7"/>
        <xdr:cNvSpPr/>
      </xdr:nvSpPr>
      <xdr:spPr>
        <a:xfrm>
          <a:off x="16954500" y="2667001"/>
          <a:ext cx="2418338" cy="451141"/>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242454</xdr:colOff>
      <xdr:row>261</xdr:row>
      <xdr:rowOff>173181</xdr:rowOff>
    </xdr:from>
    <xdr:to>
      <xdr:col>31</xdr:col>
      <xdr:colOff>77931</xdr:colOff>
      <xdr:row>261</xdr:row>
      <xdr:rowOff>173184</xdr:rowOff>
    </xdr:to>
    <xdr:cxnSp macro="">
      <xdr:nvCxnSpPr>
        <xdr:cNvPr id="5" name="直線コネクタ 4"/>
        <xdr:cNvCxnSpPr/>
      </xdr:nvCxnSpPr>
      <xdr:spPr>
        <a:xfrm flipV="1">
          <a:off x="7074477" y="81646567"/>
          <a:ext cx="632113" cy="3"/>
        </a:xfrm>
        <a:prstGeom prst="line">
          <a:avLst/>
        </a:prstGeom>
        <a:ln w="825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51955</xdr:colOff>
      <xdr:row>272</xdr:row>
      <xdr:rowOff>181840</xdr:rowOff>
    </xdr:from>
    <xdr:to>
      <xdr:col>30</xdr:col>
      <xdr:colOff>684068</xdr:colOff>
      <xdr:row>272</xdr:row>
      <xdr:rowOff>181843</xdr:rowOff>
    </xdr:to>
    <xdr:cxnSp macro="">
      <xdr:nvCxnSpPr>
        <xdr:cNvPr id="6" name="直線コネクタ 5"/>
        <xdr:cNvCxnSpPr/>
      </xdr:nvCxnSpPr>
      <xdr:spPr>
        <a:xfrm flipV="1">
          <a:off x="6883978" y="84833113"/>
          <a:ext cx="632113" cy="3"/>
        </a:xfrm>
        <a:prstGeom prst="line">
          <a:avLst/>
        </a:prstGeom>
        <a:ln w="825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36</xdr:col>
      <xdr:colOff>180975</xdr:colOff>
      <xdr:row>11</xdr:row>
      <xdr:rowOff>19050</xdr:rowOff>
    </xdr:from>
    <xdr:ext cx="184731" cy="264560"/>
    <xdr:sp macro="" textlink="">
      <xdr:nvSpPr>
        <xdr:cNvPr id="33" name="テキスト ボックス 32"/>
        <xdr:cNvSpPr txBox="1"/>
      </xdr:nvSpPr>
      <xdr:spPr>
        <a:xfrm>
          <a:off x="8753475" y="222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9</xdr:col>
      <xdr:colOff>31202</xdr:colOff>
      <xdr:row>9</xdr:row>
      <xdr:rowOff>74558</xdr:rowOff>
    </xdr:from>
    <xdr:to>
      <xdr:col>9</xdr:col>
      <xdr:colOff>97877</xdr:colOff>
      <xdr:row>10</xdr:row>
      <xdr:rowOff>37115</xdr:rowOff>
    </xdr:to>
    <xdr:sp macro="" textlink="">
      <xdr:nvSpPr>
        <xdr:cNvPr id="248" name="Rectangle 350"/>
        <xdr:cNvSpPr>
          <a:spLocks noChangeArrowheads="1"/>
        </xdr:cNvSpPr>
      </xdr:nvSpPr>
      <xdr:spPr bwMode="auto">
        <a:xfrm>
          <a:off x="5851305" y="1500024"/>
          <a:ext cx="666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142875</xdr:colOff>
      <xdr:row>69</xdr:row>
      <xdr:rowOff>152399</xdr:rowOff>
    </xdr:from>
    <xdr:to>
      <xdr:col>29</xdr:col>
      <xdr:colOff>381000</xdr:colOff>
      <xdr:row>111</xdr:row>
      <xdr:rowOff>95249</xdr:rowOff>
    </xdr:to>
    <xdr:sp macro="" textlink="">
      <xdr:nvSpPr>
        <xdr:cNvPr id="2" name="右中かっこ 1"/>
        <xdr:cNvSpPr/>
      </xdr:nvSpPr>
      <xdr:spPr>
        <a:xfrm>
          <a:off x="8562975" y="14392274"/>
          <a:ext cx="238125" cy="6543675"/>
        </a:xfrm>
        <a:prstGeom prst="rightBrac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63034</xdr:colOff>
      <xdr:row>23</xdr:row>
      <xdr:rowOff>63033</xdr:rowOff>
    </xdr:from>
    <xdr:to>
      <xdr:col>29</xdr:col>
      <xdr:colOff>357188</xdr:colOff>
      <xdr:row>35</xdr:row>
      <xdr:rowOff>98052</xdr:rowOff>
    </xdr:to>
    <xdr:sp macro="" textlink="">
      <xdr:nvSpPr>
        <xdr:cNvPr id="4" name="右中かっこ 3"/>
        <xdr:cNvSpPr/>
      </xdr:nvSpPr>
      <xdr:spPr>
        <a:xfrm>
          <a:off x="8397409" y="5988143"/>
          <a:ext cx="294154" cy="2052078"/>
        </a:xfrm>
        <a:prstGeom prst="rightBrace">
          <a:avLst>
            <a:gd name="adj1" fmla="val 8333"/>
            <a:gd name="adj2" fmla="val 11092"/>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32</xdr:col>
      <xdr:colOff>77932</xdr:colOff>
      <xdr:row>29</xdr:row>
      <xdr:rowOff>78797</xdr:rowOff>
    </xdr:from>
    <xdr:to>
      <xdr:col>35</xdr:col>
      <xdr:colOff>230331</xdr:colOff>
      <xdr:row>31</xdr:row>
      <xdr:rowOff>78456</xdr:rowOff>
    </xdr:to>
    <xdr:sp macro="" textlink="">
      <xdr:nvSpPr>
        <xdr:cNvPr id="6" name="右矢印 5"/>
        <xdr:cNvSpPr/>
      </xdr:nvSpPr>
      <xdr:spPr>
        <a:xfrm>
          <a:off x="10408227" y="7058024"/>
          <a:ext cx="2204604" cy="34602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476250</xdr:colOff>
      <xdr:row>3</xdr:row>
      <xdr:rowOff>99581</xdr:rowOff>
    </xdr:from>
    <xdr:to>
      <xdr:col>45</xdr:col>
      <xdr:colOff>112568</xdr:colOff>
      <xdr:row>4</xdr:row>
      <xdr:rowOff>106167</xdr:rowOff>
    </xdr:to>
    <xdr:sp macro="" textlink="">
      <xdr:nvSpPr>
        <xdr:cNvPr id="7" name="右矢印 6"/>
        <xdr:cNvSpPr/>
      </xdr:nvSpPr>
      <xdr:spPr>
        <a:xfrm>
          <a:off x="9677400" y="1842656"/>
          <a:ext cx="9647093" cy="339961"/>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38</xdr:col>
      <xdr:colOff>133350</xdr:colOff>
      <xdr:row>18</xdr:row>
      <xdr:rowOff>28575</xdr:rowOff>
    </xdr:from>
    <xdr:to>
      <xdr:col>45</xdr:col>
      <xdr:colOff>118525</xdr:colOff>
      <xdr:row>48</xdr:row>
      <xdr:rowOff>25996</xdr:rowOff>
    </xdr:to>
    <xdr:pic>
      <xdr:nvPicPr>
        <xdr:cNvPr id="11" name="図 10"/>
        <xdr:cNvPicPr>
          <a:picLocks noChangeAspect="1"/>
        </xdr:cNvPicPr>
      </xdr:nvPicPr>
      <xdr:blipFill>
        <a:blip xmlns:r="http://schemas.openxmlformats.org/officeDocument/2006/relationships" r:embed="rId1"/>
        <a:stretch>
          <a:fillRect/>
        </a:stretch>
      </xdr:blipFill>
      <xdr:spPr>
        <a:xfrm>
          <a:off x="14944725" y="4991100"/>
          <a:ext cx="4785775" cy="5407621"/>
        </a:xfrm>
        <a:prstGeom prst="rect">
          <a:avLst/>
        </a:prstGeom>
      </xdr:spPr>
    </xdr:pic>
    <xdr:clientData/>
  </xdr:twoCellAnchor>
  <xdr:twoCellAnchor>
    <xdr:from>
      <xdr:col>29</xdr:col>
      <xdr:colOff>0</xdr:colOff>
      <xdr:row>48</xdr:row>
      <xdr:rowOff>1</xdr:rowOff>
    </xdr:from>
    <xdr:to>
      <xdr:col>29</xdr:col>
      <xdr:colOff>294154</xdr:colOff>
      <xdr:row>55</xdr:row>
      <xdr:rowOff>1</xdr:rowOff>
    </xdr:to>
    <xdr:sp macro="" textlink="">
      <xdr:nvSpPr>
        <xdr:cNvPr id="8" name="右中かっこ 7"/>
        <xdr:cNvSpPr/>
      </xdr:nvSpPr>
      <xdr:spPr>
        <a:xfrm>
          <a:off x="8020050" y="10372726"/>
          <a:ext cx="294154" cy="1257300"/>
        </a:xfrm>
        <a:prstGeom prst="rightBrace">
          <a:avLst>
            <a:gd name="adj1" fmla="val 8333"/>
            <a:gd name="adj2" fmla="val 1488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76200</xdr:colOff>
      <xdr:row>116</xdr:row>
      <xdr:rowOff>123825</xdr:rowOff>
    </xdr:from>
    <xdr:to>
      <xdr:col>29</xdr:col>
      <xdr:colOff>323851</xdr:colOff>
      <xdr:row>121</xdr:row>
      <xdr:rowOff>47625</xdr:rowOff>
    </xdr:to>
    <xdr:sp macro="" textlink="">
      <xdr:nvSpPr>
        <xdr:cNvPr id="9" name="右中かっこ 8"/>
        <xdr:cNvSpPr/>
      </xdr:nvSpPr>
      <xdr:spPr>
        <a:xfrm>
          <a:off x="8096250" y="21802725"/>
          <a:ext cx="247651" cy="685800"/>
        </a:xfrm>
        <a:prstGeom prst="rightBrace">
          <a:avLst>
            <a:gd name="adj1" fmla="val 8333"/>
            <a:gd name="adj2" fmla="val 38743"/>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232341</xdr:colOff>
      <xdr:row>124</xdr:row>
      <xdr:rowOff>11565</xdr:rowOff>
    </xdr:from>
    <xdr:to>
      <xdr:col>30</xdr:col>
      <xdr:colOff>79261</xdr:colOff>
      <xdr:row>135</xdr:row>
      <xdr:rowOff>88786</xdr:rowOff>
    </xdr:to>
    <xdr:sp macro="" textlink="">
      <xdr:nvSpPr>
        <xdr:cNvPr id="2" name="右中かっこ 1"/>
        <xdr:cNvSpPr/>
      </xdr:nvSpPr>
      <xdr:spPr>
        <a:xfrm>
          <a:off x="8541203" y="25142257"/>
          <a:ext cx="238125" cy="1752600"/>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30</xdr:col>
      <xdr:colOff>189820</xdr:colOff>
      <xdr:row>128</xdr:row>
      <xdr:rowOff>45584</xdr:rowOff>
    </xdr:from>
    <xdr:ext cx="5283754" cy="275717"/>
    <xdr:sp macro="" textlink="">
      <xdr:nvSpPr>
        <xdr:cNvPr id="3" name="テキスト ボックス 2"/>
        <xdr:cNvSpPr txBox="1"/>
      </xdr:nvSpPr>
      <xdr:spPr>
        <a:xfrm>
          <a:off x="8889887" y="25848129"/>
          <a:ext cx="528375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latin typeface="ＭＳ 明朝" pitchFamily="17" charset="-128"/>
              <a:ea typeface="ＭＳ 明朝" pitchFamily="17" charset="-128"/>
            </a:rPr>
            <a:t>年度毎に集計管理されている場合は、スタート月を年度開始月に変更しても良い</a:t>
          </a:r>
        </a:p>
      </xdr:txBody>
    </xdr:sp>
    <xdr:clientData/>
  </xdr:oneCellAnchor>
  <xdr:twoCellAnchor>
    <xdr:from>
      <xdr:col>31</xdr:col>
      <xdr:colOff>145257</xdr:colOff>
      <xdr:row>2</xdr:row>
      <xdr:rowOff>550409</xdr:rowOff>
    </xdr:from>
    <xdr:to>
      <xdr:col>50</xdr:col>
      <xdr:colOff>38100</xdr:colOff>
      <xdr:row>4</xdr:row>
      <xdr:rowOff>68036</xdr:rowOff>
    </xdr:to>
    <xdr:sp macro="" textlink="">
      <xdr:nvSpPr>
        <xdr:cNvPr id="4" name="右矢印 3"/>
        <xdr:cNvSpPr/>
      </xdr:nvSpPr>
      <xdr:spPr>
        <a:xfrm>
          <a:off x="9670257" y="2026784"/>
          <a:ext cx="9932193" cy="336777"/>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85044</xdr:colOff>
      <xdr:row>66</xdr:row>
      <xdr:rowOff>25514</xdr:rowOff>
    </xdr:from>
    <xdr:to>
      <xdr:col>29</xdr:col>
      <xdr:colOff>379198</xdr:colOff>
      <xdr:row>78</xdr:row>
      <xdr:rowOff>136071</xdr:rowOff>
    </xdr:to>
    <xdr:sp macro="" textlink="">
      <xdr:nvSpPr>
        <xdr:cNvPr id="8" name="右中かっこ 7"/>
        <xdr:cNvSpPr/>
      </xdr:nvSpPr>
      <xdr:spPr>
        <a:xfrm>
          <a:off x="8393906" y="13913304"/>
          <a:ext cx="294154" cy="2355736"/>
        </a:xfrm>
        <a:prstGeom prst="rightBrace">
          <a:avLst>
            <a:gd name="adj1" fmla="val 8333"/>
            <a:gd name="adj2" fmla="val 11092"/>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30</xdr:col>
      <xdr:colOff>7937</xdr:colOff>
      <xdr:row>73</xdr:row>
      <xdr:rowOff>23813</xdr:rowOff>
    </xdr:from>
    <xdr:to>
      <xdr:col>41</xdr:col>
      <xdr:colOff>382133</xdr:colOff>
      <xdr:row>74</xdr:row>
      <xdr:rowOff>179275</xdr:rowOff>
    </xdr:to>
    <xdr:sp macro="" textlink="">
      <xdr:nvSpPr>
        <xdr:cNvPr id="20" name="右矢印 19"/>
        <xdr:cNvSpPr/>
      </xdr:nvSpPr>
      <xdr:spPr>
        <a:xfrm>
          <a:off x="8548687" y="15454313"/>
          <a:ext cx="5255759" cy="345962"/>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42</xdr:col>
      <xdr:colOff>42522</xdr:colOff>
      <xdr:row>62</xdr:row>
      <xdr:rowOff>1</xdr:rowOff>
    </xdr:from>
    <xdr:to>
      <xdr:col>49</xdr:col>
      <xdr:colOff>6384</xdr:colOff>
      <xdr:row>89</xdr:row>
      <xdr:rowOff>170090</xdr:rowOff>
    </xdr:to>
    <xdr:pic>
      <xdr:nvPicPr>
        <xdr:cNvPr id="39" name="図 38"/>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30000" contrast="61000"/>
                  </a14:imgEffect>
                </a14:imgLayer>
              </a14:imgProps>
            </a:ext>
          </a:extLst>
        </a:blip>
        <a:stretch>
          <a:fillRect/>
        </a:stretch>
      </xdr:blipFill>
      <xdr:spPr>
        <a:xfrm>
          <a:off x="14338526" y="13173416"/>
          <a:ext cx="4785894" cy="5408839"/>
        </a:xfrm>
        <a:prstGeom prst="rect">
          <a:avLst/>
        </a:prstGeom>
      </xdr:spPr>
    </xdr:pic>
    <xdr:clientData/>
  </xdr:twoCellAnchor>
  <xdr:twoCellAnchor>
    <xdr:from>
      <xdr:col>29</xdr:col>
      <xdr:colOff>66675</xdr:colOff>
      <xdr:row>92</xdr:row>
      <xdr:rowOff>57150</xdr:rowOff>
    </xdr:from>
    <xdr:to>
      <xdr:col>29</xdr:col>
      <xdr:colOff>360829</xdr:colOff>
      <xdr:row>98</xdr:row>
      <xdr:rowOff>171450</xdr:rowOff>
    </xdr:to>
    <xdr:sp macro="" textlink="">
      <xdr:nvSpPr>
        <xdr:cNvPr id="9" name="右中かっこ 8"/>
        <xdr:cNvSpPr/>
      </xdr:nvSpPr>
      <xdr:spPr>
        <a:xfrm>
          <a:off x="8172450" y="19183350"/>
          <a:ext cx="294154" cy="1257300"/>
        </a:xfrm>
        <a:prstGeom prst="rightBrace">
          <a:avLst>
            <a:gd name="adj1" fmla="val 8333"/>
            <a:gd name="adj2" fmla="val 41396"/>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76200</xdr:colOff>
      <xdr:row>109</xdr:row>
      <xdr:rowOff>19050</xdr:rowOff>
    </xdr:from>
    <xdr:to>
      <xdr:col>29</xdr:col>
      <xdr:colOff>323851</xdr:colOff>
      <xdr:row>111</xdr:row>
      <xdr:rowOff>123825</xdr:rowOff>
    </xdr:to>
    <xdr:sp macro="" textlink="">
      <xdr:nvSpPr>
        <xdr:cNvPr id="10" name="右中かっこ 9"/>
        <xdr:cNvSpPr/>
      </xdr:nvSpPr>
      <xdr:spPr>
        <a:xfrm>
          <a:off x="8181975" y="22602825"/>
          <a:ext cx="247651" cy="485775"/>
        </a:xfrm>
        <a:prstGeom prst="rightBrace">
          <a:avLst>
            <a:gd name="adj1" fmla="val 8333"/>
            <a:gd name="adj2" fmla="val 52632"/>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29</xdr:col>
      <xdr:colOff>161925</xdr:colOff>
      <xdr:row>204</xdr:row>
      <xdr:rowOff>38100</xdr:rowOff>
    </xdr:from>
    <xdr:to>
      <xdr:col>30</xdr:col>
      <xdr:colOff>9525</xdr:colOff>
      <xdr:row>216</xdr:row>
      <xdr:rowOff>28575</xdr:rowOff>
    </xdr:to>
    <xdr:sp macro="" textlink="">
      <xdr:nvSpPr>
        <xdr:cNvPr id="2" name="右中かっこ 1"/>
        <xdr:cNvSpPr/>
      </xdr:nvSpPr>
      <xdr:spPr>
        <a:xfrm>
          <a:off x="8553450" y="39100125"/>
          <a:ext cx="238125" cy="1819275"/>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30</xdr:col>
      <xdr:colOff>152400</xdr:colOff>
      <xdr:row>209</xdr:row>
      <xdr:rowOff>28575</xdr:rowOff>
    </xdr:from>
    <xdr:ext cx="5283754" cy="275717"/>
    <xdr:sp macro="" textlink="">
      <xdr:nvSpPr>
        <xdr:cNvPr id="3" name="テキスト ボックス 2"/>
        <xdr:cNvSpPr txBox="1"/>
      </xdr:nvSpPr>
      <xdr:spPr>
        <a:xfrm>
          <a:off x="8934450" y="39852600"/>
          <a:ext cx="528375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latin typeface="ＭＳ 明朝" pitchFamily="17" charset="-128"/>
              <a:ea typeface="ＭＳ 明朝" pitchFamily="17" charset="-128"/>
            </a:rPr>
            <a:t>年度毎に集計管理されている場合は、スタート月を年度開始月に変更しても良い</a:t>
          </a:r>
        </a:p>
      </xdr:txBody>
    </xdr:sp>
    <xdr:clientData/>
  </xdr:oneCellAnchor>
  <xdr:twoCellAnchor>
    <xdr:from>
      <xdr:col>32</xdr:col>
      <xdr:colOff>95250</xdr:colOff>
      <xdr:row>6</xdr:row>
      <xdr:rowOff>209550</xdr:rowOff>
    </xdr:from>
    <xdr:to>
      <xdr:col>48</xdr:col>
      <xdr:colOff>400050</xdr:colOff>
      <xdr:row>8</xdr:row>
      <xdr:rowOff>57150</xdr:rowOff>
    </xdr:to>
    <xdr:sp macro="" textlink="">
      <xdr:nvSpPr>
        <xdr:cNvPr id="4" name="右矢印 3"/>
        <xdr:cNvSpPr/>
      </xdr:nvSpPr>
      <xdr:spPr>
        <a:xfrm>
          <a:off x="10210800" y="2743200"/>
          <a:ext cx="8667750" cy="4476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161745</xdr:colOff>
      <xdr:row>26</xdr:row>
      <xdr:rowOff>8986</xdr:rowOff>
    </xdr:from>
    <xdr:to>
      <xdr:col>17</xdr:col>
      <xdr:colOff>125802</xdr:colOff>
      <xdr:row>26</xdr:row>
      <xdr:rowOff>233632</xdr:rowOff>
    </xdr:to>
    <xdr:sp macro="" textlink="">
      <xdr:nvSpPr>
        <xdr:cNvPr id="5" name="正方形/長方形 4"/>
        <xdr:cNvSpPr/>
      </xdr:nvSpPr>
      <xdr:spPr bwMode="auto">
        <a:xfrm>
          <a:off x="3908844" y="6361981"/>
          <a:ext cx="1356864" cy="224646"/>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12</xdr:col>
      <xdr:colOff>161745</xdr:colOff>
      <xdr:row>66</xdr:row>
      <xdr:rowOff>17972</xdr:rowOff>
    </xdr:from>
    <xdr:to>
      <xdr:col>17</xdr:col>
      <xdr:colOff>125802</xdr:colOff>
      <xdr:row>67</xdr:row>
      <xdr:rowOff>0</xdr:rowOff>
    </xdr:to>
    <xdr:sp macro="" textlink="">
      <xdr:nvSpPr>
        <xdr:cNvPr id="7" name="正方形/長方形 6"/>
        <xdr:cNvSpPr/>
      </xdr:nvSpPr>
      <xdr:spPr bwMode="auto">
        <a:xfrm>
          <a:off x="3908844" y="14143727"/>
          <a:ext cx="1356864" cy="224646"/>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12</xdr:col>
      <xdr:colOff>170731</xdr:colOff>
      <xdr:row>137</xdr:row>
      <xdr:rowOff>0</xdr:rowOff>
    </xdr:from>
    <xdr:to>
      <xdr:col>17</xdr:col>
      <xdr:colOff>134788</xdr:colOff>
      <xdr:row>138</xdr:row>
      <xdr:rowOff>8986</xdr:rowOff>
    </xdr:to>
    <xdr:sp macro="" textlink="">
      <xdr:nvSpPr>
        <xdr:cNvPr id="8" name="正方形/長方形 7"/>
        <xdr:cNvSpPr/>
      </xdr:nvSpPr>
      <xdr:spPr bwMode="auto">
        <a:xfrm>
          <a:off x="3917830" y="26193750"/>
          <a:ext cx="1356864" cy="224646"/>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12</xdr:col>
      <xdr:colOff>38100</xdr:colOff>
      <xdr:row>155</xdr:row>
      <xdr:rowOff>8448</xdr:rowOff>
    </xdr:from>
    <xdr:to>
      <xdr:col>17</xdr:col>
      <xdr:colOff>257174</xdr:colOff>
      <xdr:row>156</xdr:row>
      <xdr:rowOff>9525</xdr:rowOff>
    </xdr:to>
    <xdr:sp macro="" textlink="">
      <xdr:nvSpPr>
        <xdr:cNvPr id="9" name="正方形/長方形 8"/>
        <xdr:cNvSpPr/>
      </xdr:nvSpPr>
      <xdr:spPr bwMode="auto">
        <a:xfrm>
          <a:off x="3762375" y="29345448"/>
          <a:ext cx="1600199" cy="239202"/>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29</xdr:col>
      <xdr:colOff>31629</xdr:colOff>
      <xdr:row>72</xdr:row>
      <xdr:rowOff>63441</xdr:rowOff>
    </xdr:from>
    <xdr:to>
      <xdr:col>29</xdr:col>
      <xdr:colOff>329917</xdr:colOff>
      <xdr:row>84</xdr:row>
      <xdr:rowOff>66745</xdr:rowOff>
    </xdr:to>
    <xdr:sp macro="" textlink="">
      <xdr:nvSpPr>
        <xdr:cNvPr id="10" name="右中かっこ 9"/>
        <xdr:cNvSpPr/>
      </xdr:nvSpPr>
      <xdr:spPr>
        <a:xfrm>
          <a:off x="8423154" y="15351066"/>
          <a:ext cx="298288" cy="2060704"/>
        </a:xfrm>
        <a:prstGeom prst="rightBrace">
          <a:avLst>
            <a:gd name="adj1" fmla="val 8333"/>
            <a:gd name="adj2" fmla="val 11092"/>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60</xdr:col>
      <xdr:colOff>161745</xdr:colOff>
      <xdr:row>26</xdr:row>
      <xdr:rowOff>8986</xdr:rowOff>
    </xdr:from>
    <xdr:to>
      <xdr:col>65</xdr:col>
      <xdr:colOff>125802</xdr:colOff>
      <xdr:row>26</xdr:row>
      <xdr:rowOff>233632</xdr:rowOff>
    </xdr:to>
    <xdr:sp macro="" textlink="">
      <xdr:nvSpPr>
        <xdr:cNvPr id="11" name="正方形/長方形 10"/>
        <xdr:cNvSpPr/>
      </xdr:nvSpPr>
      <xdr:spPr bwMode="auto">
        <a:xfrm>
          <a:off x="3886020" y="6390736"/>
          <a:ext cx="1345182" cy="224646"/>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60</xdr:col>
      <xdr:colOff>161745</xdr:colOff>
      <xdr:row>66</xdr:row>
      <xdr:rowOff>17972</xdr:rowOff>
    </xdr:from>
    <xdr:to>
      <xdr:col>65</xdr:col>
      <xdr:colOff>125802</xdr:colOff>
      <xdr:row>67</xdr:row>
      <xdr:rowOff>0</xdr:rowOff>
    </xdr:to>
    <xdr:sp macro="" textlink="">
      <xdr:nvSpPr>
        <xdr:cNvPr id="12" name="正方形/長方形 11"/>
        <xdr:cNvSpPr/>
      </xdr:nvSpPr>
      <xdr:spPr bwMode="auto">
        <a:xfrm>
          <a:off x="3886020" y="14219747"/>
          <a:ext cx="1345182" cy="220153"/>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60</xdr:col>
      <xdr:colOff>170731</xdr:colOff>
      <xdr:row>137</xdr:row>
      <xdr:rowOff>0</xdr:rowOff>
    </xdr:from>
    <xdr:to>
      <xdr:col>65</xdr:col>
      <xdr:colOff>134788</xdr:colOff>
      <xdr:row>138</xdr:row>
      <xdr:rowOff>8986</xdr:rowOff>
    </xdr:to>
    <xdr:sp macro="" textlink="">
      <xdr:nvSpPr>
        <xdr:cNvPr id="13" name="正方形/長方形 12"/>
        <xdr:cNvSpPr/>
      </xdr:nvSpPr>
      <xdr:spPr bwMode="auto">
        <a:xfrm>
          <a:off x="3895006" y="26308050"/>
          <a:ext cx="1345182" cy="228061"/>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xdr:from>
      <xdr:col>60</xdr:col>
      <xdr:colOff>38100</xdr:colOff>
      <xdr:row>155</xdr:row>
      <xdr:rowOff>8448</xdr:rowOff>
    </xdr:from>
    <xdr:to>
      <xdr:col>65</xdr:col>
      <xdr:colOff>257174</xdr:colOff>
      <xdr:row>156</xdr:row>
      <xdr:rowOff>9525</xdr:rowOff>
    </xdr:to>
    <xdr:sp macro="" textlink="">
      <xdr:nvSpPr>
        <xdr:cNvPr id="14" name="正方形/長方形 13"/>
        <xdr:cNvSpPr/>
      </xdr:nvSpPr>
      <xdr:spPr bwMode="auto">
        <a:xfrm>
          <a:off x="3762375" y="29345448"/>
          <a:ext cx="1600199" cy="239202"/>
        </a:xfrm>
        <a:prstGeom prst="rect">
          <a:avLst/>
        </a:prstGeom>
        <a:noFill/>
        <a:ln w="19050" cap="rnd">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endParaRPr kumimoji="1" lang="ja-JP" altLang="en-US" sz="1100"/>
        </a:p>
      </xdr:txBody>
    </xdr:sp>
    <xdr:clientData/>
  </xdr:twoCellAnchor>
  <xdr:twoCellAnchor editAs="oneCell">
    <xdr:from>
      <xdr:col>42</xdr:col>
      <xdr:colOff>114300</xdr:colOff>
      <xdr:row>69</xdr:row>
      <xdr:rowOff>28575</xdr:rowOff>
    </xdr:from>
    <xdr:to>
      <xdr:col>49</xdr:col>
      <xdr:colOff>99475</xdr:colOff>
      <xdr:row>101</xdr:row>
      <xdr:rowOff>140296</xdr:rowOff>
    </xdr:to>
    <xdr:pic>
      <xdr:nvPicPr>
        <xdr:cNvPr id="17" name="図 16"/>
        <xdr:cNvPicPr>
          <a:picLocks noChangeAspect="1"/>
        </xdr:cNvPicPr>
      </xdr:nvPicPr>
      <xdr:blipFill>
        <a:blip xmlns:r="http://schemas.openxmlformats.org/officeDocument/2006/relationships" r:embed="rId1"/>
        <a:stretch>
          <a:fillRect/>
        </a:stretch>
      </xdr:blipFill>
      <xdr:spPr>
        <a:xfrm>
          <a:off x="14478000" y="14820900"/>
          <a:ext cx="4785775" cy="5407621"/>
        </a:xfrm>
        <a:prstGeom prst="rect">
          <a:avLst/>
        </a:prstGeom>
      </xdr:spPr>
    </xdr:pic>
    <xdr:clientData/>
  </xdr:twoCellAnchor>
  <xdr:twoCellAnchor>
    <xdr:from>
      <xdr:col>30</xdr:col>
      <xdr:colOff>123825</xdr:colOff>
      <xdr:row>82</xdr:row>
      <xdr:rowOff>9525</xdr:rowOff>
    </xdr:from>
    <xdr:to>
      <xdr:col>41</xdr:col>
      <xdr:colOff>509247</xdr:colOff>
      <xdr:row>84</xdr:row>
      <xdr:rowOff>9185</xdr:rowOff>
    </xdr:to>
    <xdr:sp macro="" textlink="">
      <xdr:nvSpPr>
        <xdr:cNvPr id="19" name="右矢印 18"/>
        <xdr:cNvSpPr/>
      </xdr:nvSpPr>
      <xdr:spPr>
        <a:xfrm>
          <a:off x="8496300" y="16754475"/>
          <a:ext cx="5281272" cy="342560"/>
        </a:xfrm>
        <a:prstGeom prst="rightArrow">
          <a:avLst/>
        </a:prstGeom>
        <a:solidFill>
          <a:srgbClr val="FF0000"/>
        </a:solidFill>
        <a:ln w="25400" cap="flat" cmpd="sng" algn="ctr">
          <a:solidFill>
            <a:srgbClr val="FF0000"/>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xdr:from>
      <xdr:col>29</xdr:col>
      <xdr:colOff>104775</xdr:colOff>
      <xdr:row>98</xdr:row>
      <xdr:rowOff>0</xdr:rowOff>
    </xdr:from>
    <xdr:to>
      <xdr:col>30</xdr:col>
      <xdr:colOff>8404</xdr:colOff>
      <xdr:row>105</xdr:row>
      <xdr:rowOff>57150</xdr:rowOff>
    </xdr:to>
    <xdr:sp macro="" textlink="">
      <xdr:nvSpPr>
        <xdr:cNvPr id="16" name="右中かっこ 15"/>
        <xdr:cNvSpPr/>
      </xdr:nvSpPr>
      <xdr:spPr>
        <a:xfrm>
          <a:off x="8086725" y="19316700"/>
          <a:ext cx="294154" cy="1257300"/>
        </a:xfrm>
        <a:prstGeom prst="rightBrace">
          <a:avLst>
            <a:gd name="adj1" fmla="val 8333"/>
            <a:gd name="adj2" fmla="val 41396"/>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57150</xdr:colOff>
      <xdr:row>127</xdr:row>
      <xdr:rowOff>142875</xdr:rowOff>
    </xdr:from>
    <xdr:to>
      <xdr:col>29</xdr:col>
      <xdr:colOff>304801</xdr:colOff>
      <xdr:row>130</xdr:row>
      <xdr:rowOff>142875</xdr:rowOff>
    </xdr:to>
    <xdr:sp macro="" textlink="">
      <xdr:nvSpPr>
        <xdr:cNvPr id="18" name="右中かっこ 17"/>
        <xdr:cNvSpPr/>
      </xdr:nvSpPr>
      <xdr:spPr>
        <a:xfrm>
          <a:off x="8039100" y="24536400"/>
          <a:ext cx="247651" cy="485775"/>
        </a:xfrm>
        <a:prstGeom prst="rightBrace">
          <a:avLst>
            <a:gd name="adj1" fmla="val 8333"/>
            <a:gd name="adj2" fmla="val 52632"/>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173933</xdr:colOff>
      <xdr:row>9</xdr:row>
      <xdr:rowOff>41413</xdr:rowOff>
    </xdr:from>
    <xdr:to>
      <xdr:col>14</xdr:col>
      <xdr:colOff>492445</xdr:colOff>
      <xdr:row>10</xdr:row>
      <xdr:rowOff>235318</xdr:rowOff>
    </xdr:to>
    <xdr:sp macro="" textlink="">
      <xdr:nvSpPr>
        <xdr:cNvPr id="2" name="右矢印 1"/>
        <xdr:cNvSpPr/>
      </xdr:nvSpPr>
      <xdr:spPr>
        <a:xfrm>
          <a:off x="9715498" y="2633870"/>
          <a:ext cx="2654208" cy="4423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0" cap="rnd">
          <a:solidFill>
            <a:srgbClr val="FF0000"/>
          </a:solidFill>
          <a:round/>
          <a:headEnd/>
          <a:tailEnd/>
        </a:ln>
        <a:extLst>
          <a:ext uri="{909E8E84-426E-40DD-AFC4-6F175D3DCCD1}">
            <a14:hiddenFill xmlns:a14="http://schemas.microsoft.com/office/drawing/2010/main">
              <a:solidFill>
                <a:srgbClr val="FFFFFF"/>
              </a:solidFill>
            </a14:hiddenFill>
          </a:ext>
        </a:extLst>
      </a:spPr>
      <a:bodyPr vertOverflow="clip" horzOverflow="clip" rtlCol="0" anchor="t"/>
      <a:lstStyle>
        <a:defPPr algn="l">
          <a:defRPr kumimoji="1" sz="1100"/>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2"/>
  <sheetViews>
    <sheetView tabSelected="1" view="pageBreakPreview" zoomScaleNormal="85" zoomScaleSheetLayoutView="100" workbookViewId="0">
      <selection sqref="A1:F1"/>
    </sheetView>
  </sheetViews>
  <sheetFormatPr defaultRowHeight="13.5"/>
  <cols>
    <col min="1" max="2" width="3.625" style="64" customWidth="1"/>
    <col min="3" max="3" width="34.5" style="64" customWidth="1"/>
    <col min="4" max="4" width="51" style="64" customWidth="1"/>
    <col min="5" max="5" width="29.375" style="64" customWidth="1"/>
    <col min="6" max="6" width="7.5" style="64" customWidth="1"/>
    <col min="7" max="16384" width="9" style="64"/>
  </cols>
  <sheetData>
    <row r="1" spans="1:7" ht="48" customHeight="1">
      <c r="A1" s="1799" t="s">
        <v>1351</v>
      </c>
      <c r="B1" s="1799"/>
      <c r="C1" s="1799"/>
      <c r="D1" s="1799"/>
      <c r="E1" s="1799"/>
      <c r="F1" s="1799"/>
    </row>
    <row r="2" spans="1:7" ht="10.5" customHeight="1">
      <c r="A2" s="935"/>
      <c r="B2" s="935"/>
      <c r="C2" s="935"/>
      <c r="D2" s="935"/>
      <c r="E2" s="935"/>
      <c r="F2" s="935"/>
    </row>
    <row r="3" spans="1:7" ht="18" customHeight="1">
      <c r="A3" s="1793" t="s">
        <v>1352</v>
      </c>
      <c r="B3" s="1793"/>
      <c r="C3" s="1793"/>
      <c r="D3" s="1793"/>
      <c r="E3" s="1793"/>
      <c r="F3" s="1793"/>
    </row>
    <row r="4" spans="1:7" ht="18" customHeight="1">
      <c r="A4" s="1794" t="s">
        <v>1353</v>
      </c>
      <c r="B4" s="1794"/>
      <c r="C4" s="1794"/>
      <c r="D4" s="1794"/>
      <c r="E4" s="1794"/>
      <c r="F4" s="1794"/>
    </row>
    <row r="5" spans="1:7" ht="18" customHeight="1">
      <c r="A5" s="1794" t="s">
        <v>1829</v>
      </c>
      <c r="B5" s="1794"/>
      <c r="C5" s="1794"/>
      <c r="D5" s="1794"/>
      <c r="E5" s="1794"/>
      <c r="F5" s="1794"/>
    </row>
    <row r="6" spans="1:7" s="72" customFormat="1" ht="18" customHeight="1">
      <c r="A6" s="1793" t="s">
        <v>1830</v>
      </c>
      <c r="B6" s="1793"/>
      <c r="C6" s="1793"/>
      <c r="D6" s="1793"/>
      <c r="E6" s="1798"/>
      <c r="F6" s="937"/>
    </row>
    <row r="7" spans="1:7" s="72" customFormat="1" ht="48" customHeight="1">
      <c r="A7" s="1793" t="s">
        <v>1354</v>
      </c>
      <c r="B7" s="1793"/>
      <c r="C7" s="1793"/>
      <c r="D7" s="1793"/>
      <c r="E7" s="1798"/>
      <c r="F7" s="937"/>
    </row>
    <row r="8" spans="1:7" ht="32.25" customHeight="1">
      <c r="A8" s="1793" t="s">
        <v>1831</v>
      </c>
      <c r="B8" s="1793"/>
      <c r="C8" s="1793"/>
      <c r="D8" s="1793"/>
      <c r="E8" s="1793"/>
      <c r="F8" s="1793"/>
    </row>
    <row r="9" spans="1:7" ht="18" customHeight="1">
      <c r="A9" s="1793" t="s">
        <v>1355</v>
      </c>
      <c r="B9" s="1793"/>
      <c r="C9" s="1793"/>
      <c r="D9" s="1793"/>
      <c r="E9" s="1793"/>
      <c r="F9" s="1793"/>
      <c r="G9" s="938"/>
    </row>
    <row r="10" spans="1:7" s="72" customFormat="1" ht="18" customHeight="1">
      <c r="A10" s="1794" t="s">
        <v>1356</v>
      </c>
      <c r="B10" s="1794"/>
      <c r="C10" s="1794"/>
      <c r="D10" s="1794"/>
      <c r="E10" s="937"/>
      <c r="F10" s="937"/>
    </row>
    <row r="11" spans="1:7" ht="9.75" customHeight="1">
      <c r="A11" s="76"/>
      <c r="B11" s="76"/>
      <c r="C11" s="76"/>
      <c r="D11" s="76"/>
      <c r="E11" s="76"/>
      <c r="F11" s="76"/>
    </row>
    <row r="12" spans="1:7" ht="15.75" customHeight="1">
      <c r="A12" s="75" t="s">
        <v>581</v>
      </c>
      <c r="B12" s="75"/>
      <c r="C12" s="72"/>
      <c r="D12" s="72"/>
      <c r="E12" s="72"/>
      <c r="F12" s="939"/>
    </row>
    <row r="13" spans="1:7" ht="15.75" customHeight="1">
      <c r="A13" s="74"/>
      <c r="B13" s="74"/>
      <c r="D13" s="73" t="s">
        <v>580</v>
      </c>
      <c r="E13" s="72"/>
      <c r="F13" s="71"/>
    </row>
    <row r="14" spans="1:7" ht="18.75" customHeight="1" thickBot="1">
      <c r="A14" s="70"/>
      <c r="B14" s="940" t="s">
        <v>1357</v>
      </c>
      <c r="C14" s="70" t="s">
        <v>1358</v>
      </c>
      <c r="D14" s="70" t="s">
        <v>579</v>
      </c>
      <c r="E14" s="70" t="s">
        <v>269</v>
      </c>
      <c r="F14" s="940" t="s">
        <v>578</v>
      </c>
    </row>
    <row r="15" spans="1:7" ht="18" customHeight="1" thickTop="1">
      <c r="A15" s="1795" t="s">
        <v>1359</v>
      </c>
      <c r="B15" s="1796" t="s">
        <v>1360</v>
      </c>
      <c r="C15" s="1797" t="s">
        <v>1361</v>
      </c>
      <c r="D15" s="936" t="s">
        <v>577</v>
      </c>
      <c r="E15" s="941"/>
      <c r="F15" s="942" t="s">
        <v>524</v>
      </c>
    </row>
    <row r="16" spans="1:7" ht="18" customHeight="1">
      <c r="A16" s="1760"/>
      <c r="B16" s="1762"/>
      <c r="C16" s="1792"/>
      <c r="D16" s="1012" t="s">
        <v>576</v>
      </c>
      <c r="E16" s="1019"/>
      <c r="F16" s="943" t="s">
        <v>1362</v>
      </c>
    </row>
    <row r="17" spans="1:6" ht="18" customHeight="1">
      <c r="A17" s="1759" t="s">
        <v>1363</v>
      </c>
      <c r="B17" s="1761" t="s">
        <v>1364</v>
      </c>
      <c r="C17" s="1790" t="s">
        <v>575</v>
      </c>
      <c r="D17" s="1014" t="s">
        <v>1365</v>
      </c>
      <c r="E17" s="948"/>
      <c r="F17" s="944" t="s">
        <v>524</v>
      </c>
    </row>
    <row r="18" spans="1:6" ht="18" customHeight="1">
      <c r="A18" s="1783"/>
      <c r="B18" s="1765"/>
      <c r="C18" s="1791"/>
      <c r="D18" s="936" t="s">
        <v>1366</v>
      </c>
      <c r="E18" s="945"/>
      <c r="F18" s="943" t="s">
        <v>524</v>
      </c>
    </row>
    <row r="19" spans="1:6" ht="18" customHeight="1">
      <c r="A19" s="1783"/>
      <c r="B19" s="1762"/>
      <c r="C19" s="1792"/>
      <c r="D19" s="1013" t="s">
        <v>1367</v>
      </c>
      <c r="E19" s="946"/>
      <c r="F19" s="947" t="s">
        <v>524</v>
      </c>
    </row>
    <row r="20" spans="1:6" ht="18" customHeight="1">
      <c r="A20" s="1759" t="s">
        <v>1368</v>
      </c>
      <c r="B20" s="1761" t="s">
        <v>1369</v>
      </c>
      <c r="C20" s="1790" t="s">
        <v>574</v>
      </c>
      <c r="D20" s="1014" t="s">
        <v>1370</v>
      </c>
      <c r="E20" s="948" t="s">
        <v>1371</v>
      </c>
      <c r="F20" s="949" t="s">
        <v>524</v>
      </c>
    </row>
    <row r="21" spans="1:6" ht="18" customHeight="1">
      <c r="A21" s="1783"/>
      <c r="B21" s="1762"/>
      <c r="C21" s="1792"/>
      <c r="D21" s="936" t="s">
        <v>1372</v>
      </c>
      <c r="E21" s="946" t="s">
        <v>1373</v>
      </c>
      <c r="F21" s="947" t="s">
        <v>524</v>
      </c>
    </row>
    <row r="22" spans="1:6" ht="18" customHeight="1">
      <c r="A22" s="1759" t="s">
        <v>1368</v>
      </c>
      <c r="B22" s="1761" t="s">
        <v>1374</v>
      </c>
      <c r="C22" s="1784" t="s">
        <v>573</v>
      </c>
      <c r="D22" s="1014" t="s">
        <v>572</v>
      </c>
      <c r="E22" s="950"/>
      <c r="F22" s="951" t="s">
        <v>524</v>
      </c>
    </row>
    <row r="23" spans="1:6" ht="18" customHeight="1">
      <c r="A23" s="1783"/>
      <c r="B23" s="1765"/>
      <c r="C23" s="1785"/>
      <c r="D23" s="1012" t="s">
        <v>571</v>
      </c>
      <c r="E23" s="945"/>
      <c r="F23" s="943" t="s">
        <v>524</v>
      </c>
    </row>
    <row r="24" spans="1:6" ht="18" customHeight="1">
      <c r="A24" s="1783"/>
      <c r="B24" s="1765"/>
      <c r="C24" s="1785"/>
      <c r="D24" s="1012" t="s">
        <v>1375</v>
      </c>
      <c r="E24" s="952"/>
      <c r="F24" s="943" t="s">
        <v>524</v>
      </c>
    </row>
    <row r="25" spans="1:6" ht="18" customHeight="1">
      <c r="A25" s="1783"/>
      <c r="B25" s="1765"/>
      <c r="C25" s="1785"/>
      <c r="D25" s="1010" t="s">
        <v>570</v>
      </c>
      <c r="E25" s="945"/>
      <c r="F25" s="943" t="s">
        <v>524</v>
      </c>
    </row>
    <row r="26" spans="1:6" s="72" customFormat="1" ht="20.100000000000001" customHeight="1">
      <c r="A26" s="1783"/>
      <c r="B26" s="1765"/>
      <c r="C26" s="1785"/>
      <c r="D26" s="1011" t="s">
        <v>1424</v>
      </c>
      <c r="E26" s="953"/>
      <c r="F26" s="943" t="s">
        <v>524</v>
      </c>
    </row>
    <row r="27" spans="1:6" s="72" customFormat="1" ht="20.100000000000001" customHeight="1">
      <c r="A27" s="1783"/>
      <c r="B27" s="1765"/>
      <c r="C27" s="1785"/>
      <c r="D27" s="936" t="s">
        <v>1425</v>
      </c>
      <c r="E27" s="953"/>
      <c r="F27" s="943" t="s">
        <v>524</v>
      </c>
    </row>
    <row r="28" spans="1:6" ht="18" customHeight="1">
      <c r="A28" s="1783"/>
      <c r="B28" s="1765"/>
      <c r="C28" s="1785"/>
      <c r="D28" s="1016" t="s">
        <v>1429</v>
      </c>
      <c r="E28" s="945"/>
      <c r="F28" s="943" t="s">
        <v>524</v>
      </c>
    </row>
    <row r="29" spans="1:6" ht="18" customHeight="1">
      <c r="A29" s="1783"/>
      <c r="B29" s="1765"/>
      <c r="C29" s="1785"/>
      <c r="D29" s="1016" t="s">
        <v>1428</v>
      </c>
      <c r="E29" s="945"/>
      <c r="F29" s="943" t="s">
        <v>524</v>
      </c>
    </row>
    <row r="30" spans="1:6" ht="18" customHeight="1">
      <c r="A30" s="1783"/>
      <c r="B30" s="1765"/>
      <c r="C30" s="1785"/>
      <c r="D30" s="1016" t="s">
        <v>569</v>
      </c>
      <c r="E30" s="945"/>
      <c r="F30" s="943" t="s">
        <v>524</v>
      </c>
    </row>
    <row r="31" spans="1:6" ht="18" customHeight="1">
      <c r="A31" s="1783"/>
      <c r="B31" s="1765"/>
      <c r="C31" s="1785"/>
      <c r="D31" s="1017" t="s">
        <v>1376</v>
      </c>
      <c r="E31" s="945"/>
      <c r="F31" s="943" t="s">
        <v>524</v>
      </c>
    </row>
    <row r="32" spans="1:6" ht="18" customHeight="1">
      <c r="A32" s="1783"/>
      <c r="B32" s="1765"/>
      <c r="C32" s="1785"/>
      <c r="D32" s="1018" t="s">
        <v>1426</v>
      </c>
      <c r="E32" s="945" t="s">
        <v>568</v>
      </c>
      <c r="F32" s="66" t="s">
        <v>522</v>
      </c>
    </row>
    <row r="33" spans="1:6" ht="18" customHeight="1">
      <c r="A33" s="1783"/>
      <c r="B33" s="1765"/>
      <c r="C33" s="1785"/>
      <c r="D33" s="1018" t="s">
        <v>1427</v>
      </c>
      <c r="E33" s="945" t="s">
        <v>567</v>
      </c>
      <c r="F33" s="66" t="s">
        <v>522</v>
      </c>
    </row>
    <row r="34" spans="1:6" ht="18" customHeight="1">
      <c r="A34" s="1760"/>
      <c r="B34" s="1762"/>
      <c r="C34" s="1786"/>
      <c r="D34" s="936" t="s">
        <v>566</v>
      </c>
      <c r="E34" s="946"/>
      <c r="F34" s="947" t="s">
        <v>524</v>
      </c>
    </row>
    <row r="35" spans="1:6" ht="32.25" customHeight="1">
      <c r="A35" s="1028"/>
      <c r="B35" s="1029" t="s">
        <v>1377</v>
      </c>
      <c r="C35" s="954" t="s">
        <v>1378</v>
      </c>
      <c r="D35" s="1015" t="s">
        <v>565</v>
      </c>
      <c r="E35" s="955" t="s">
        <v>1379</v>
      </c>
      <c r="F35" s="956" t="s">
        <v>524</v>
      </c>
    </row>
    <row r="36" spans="1:6" ht="18" customHeight="1">
      <c r="A36" s="69"/>
      <c r="B36" s="957" t="s">
        <v>1380</v>
      </c>
      <c r="C36" s="958" t="s">
        <v>1381</v>
      </c>
      <c r="D36" s="999" t="s">
        <v>564</v>
      </c>
      <c r="E36" s="959" t="s">
        <v>1382</v>
      </c>
      <c r="F36" s="960" t="s">
        <v>524</v>
      </c>
    </row>
    <row r="37" spans="1:6" ht="18" customHeight="1">
      <c r="A37" s="1761"/>
      <c r="B37" s="1761" t="s">
        <v>1383</v>
      </c>
      <c r="C37" s="1766" t="s">
        <v>1384</v>
      </c>
      <c r="D37" s="1000" t="s">
        <v>563</v>
      </c>
      <c r="E37" s="1781" t="s">
        <v>562</v>
      </c>
      <c r="F37" s="1761" t="s">
        <v>522</v>
      </c>
    </row>
    <row r="38" spans="1:6" ht="18" customHeight="1">
      <c r="A38" s="1762"/>
      <c r="B38" s="1762"/>
      <c r="C38" s="1787"/>
      <c r="D38" s="1001" t="s">
        <v>561</v>
      </c>
      <c r="E38" s="1782"/>
      <c r="F38" s="1762"/>
    </row>
    <row r="39" spans="1:6" ht="18" customHeight="1">
      <c r="A39" s="1761"/>
      <c r="B39" s="1761" t="s">
        <v>1385</v>
      </c>
      <c r="C39" s="1766" t="s">
        <v>1386</v>
      </c>
      <c r="D39" s="1000" t="s">
        <v>560</v>
      </c>
      <c r="E39" s="1781" t="s">
        <v>102</v>
      </c>
      <c r="F39" s="1761" t="s">
        <v>522</v>
      </c>
    </row>
    <row r="40" spans="1:6" ht="18" customHeight="1">
      <c r="A40" s="1765"/>
      <c r="B40" s="1765"/>
      <c r="C40" s="1767"/>
      <c r="D40" s="1002" t="s">
        <v>559</v>
      </c>
      <c r="E40" s="1789"/>
      <c r="F40" s="1765"/>
    </row>
    <row r="41" spans="1:6" ht="18" customHeight="1">
      <c r="A41" s="1762"/>
      <c r="B41" s="1762"/>
      <c r="C41" s="1788"/>
      <c r="D41" s="961" t="s">
        <v>307</v>
      </c>
      <c r="E41" s="1782"/>
      <c r="F41" s="1762"/>
    </row>
    <row r="42" spans="1:6" ht="18" customHeight="1">
      <c r="A42" s="1761"/>
      <c r="B42" s="1761" t="s">
        <v>1387</v>
      </c>
      <c r="C42" s="1766" t="s">
        <v>1388</v>
      </c>
      <c r="D42" s="1000" t="s">
        <v>560</v>
      </c>
      <c r="E42" s="1781" t="s">
        <v>1389</v>
      </c>
      <c r="F42" s="1761" t="s">
        <v>522</v>
      </c>
    </row>
    <row r="43" spans="1:6" ht="18" customHeight="1">
      <c r="A43" s="1765"/>
      <c r="B43" s="1765"/>
      <c r="C43" s="1767"/>
      <c r="D43" s="1002" t="s">
        <v>1390</v>
      </c>
      <c r="E43" s="1789"/>
      <c r="F43" s="1765"/>
    </row>
    <row r="44" spans="1:6" ht="18" customHeight="1">
      <c r="A44" s="1027"/>
      <c r="B44" s="1762"/>
      <c r="C44" s="1030"/>
      <c r="D44" s="962" t="s">
        <v>307</v>
      </c>
      <c r="E44" s="1782"/>
      <c r="F44" s="1780"/>
    </row>
    <row r="45" spans="1:6" ht="18" customHeight="1">
      <c r="A45" s="1759" t="s">
        <v>1391</v>
      </c>
      <c r="B45" s="1761" t="s">
        <v>1392</v>
      </c>
      <c r="C45" s="1763" t="s">
        <v>558</v>
      </c>
      <c r="D45" s="936" t="s">
        <v>1393</v>
      </c>
      <c r="E45" s="963"/>
      <c r="F45" s="964" t="s">
        <v>524</v>
      </c>
    </row>
    <row r="46" spans="1:6" ht="18" customHeight="1">
      <c r="A46" s="1760"/>
      <c r="B46" s="1762"/>
      <c r="C46" s="1764"/>
      <c r="D46" s="965" t="s">
        <v>1394</v>
      </c>
      <c r="E46" s="963"/>
      <c r="F46" s="964" t="s">
        <v>524</v>
      </c>
    </row>
    <row r="47" spans="1:6" ht="18" customHeight="1">
      <c r="A47" s="68"/>
      <c r="B47" s="957" t="s">
        <v>1395</v>
      </c>
      <c r="C47" s="966" t="s">
        <v>557</v>
      </c>
      <c r="D47" s="967" t="s">
        <v>556</v>
      </c>
      <c r="E47" s="968"/>
      <c r="F47" s="960" t="s">
        <v>524</v>
      </c>
    </row>
    <row r="48" spans="1:6" ht="18" customHeight="1">
      <c r="A48" s="68"/>
      <c r="B48" s="957" t="s">
        <v>1396</v>
      </c>
      <c r="C48" s="966" t="s">
        <v>555</v>
      </c>
      <c r="D48" s="967" t="s">
        <v>554</v>
      </c>
      <c r="E48" s="968" t="s">
        <v>553</v>
      </c>
      <c r="F48" s="960" t="s">
        <v>524</v>
      </c>
    </row>
    <row r="49" spans="1:8" ht="18" customHeight="1">
      <c r="A49" s="68"/>
      <c r="B49" s="957" t="s">
        <v>1397</v>
      </c>
      <c r="C49" s="966" t="s">
        <v>552</v>
      </c>
      <c r="D49" s="967" t="s">
        <v>551</v>
      </c>
      <c r="E49" s="968" t="s">
        <v>550</v>
      </c>
      <c r="F49" s="960" t="s">
        <v>524</v>
      </c>
    </row>
    <row r="50" spans="1:8" ht="18" customHeight="1">
      <c r="A50" s="68"/>
      <c r="B50" s="957" t="s">
        <v>1398</v>
      </c>
      <c r="C50" s="969" t="s">
        <v>549</v>
      </c>
      <c r="D50" s="970" t="s">
        <v>548</v>
      </c>
      <c r="E50" s="968" t="s">
        <v>1399</v>
      </c>
      <c r="F50" s="957" t="s">
        <v>522</v>
      </c>
    </row>
    <row r="51" spans="1:8" ht="18" customHeight="1">
      <c r="A51" s="68"/>
      <c r="B51" s="957" t="s">
        <v>1400</v>
      </c>
      <c r="C51" s="969" t="s">
        <v>547</v>
      </c>
      <c r="D51" s="1020" t="s">
        <v>1401</v>
      </c>
      <c r="E51" s="971" t="s">
        <v>546</v>
      </c>
      <c r="F51" s="957" t="s">
        <v>522</v>
      </c>
    </row>
    <row r="52" spans="1:8" ht="24.95" customHeight="1">
      <c r="A52" s="1761"/>
      <c r="B52" s="1761" t="s">
        <v>1402</v>
      </c>
      <c r="C52" s="1770" t="s">
        <v>545</v>
      </c>
      <c r="D52" s="936" t="s">
        <v>1403</v>
      </c>
      <c r="E52" s="972" t="s">
        <v>1404</v>
      </c>
      <c r="F52" s="1761" t="s">
        <v>522</v>
      </c>
    </row>
    <row r="53" spans="1:8" ht="18" customHeight="1">
      <c r="A53" s="1765"/>
      <c r="B53" s="1765"/>
      <c r="C53" s="1779"/>
      <c r="D53" s="973" t="s">
        <v>544</v>
      </c>
      <c r="E53" s="963"/>
      <c r="F53" s="1765"/>
    </row>
    <row r="54" spans="1:8" ht="18" customHeight="1">
      <c r="A54" s="1762"/>
      <c r="B54" s="1762"/>
      <c r="C54" s="1771"/>
      <c r="D54" s="974" t="s">
        <v>543</v>
      </c>
      <c r="E54" s="975"/>
      <c r="F54" s="1762"/>
    </row>
    <row r="55" spans="1:8" ht="18" customHeight="1">
      <c r="A55" s="1761"/>
      <c r="B55" s="1761" t="s">
        <v>1405</v>
      </c>
      <c r="C55" s="1770" t="s">
        <v>1406</v>
      </c>
      <c r="D55" s="976" t="s">
        <v>542</v>
      </c>
      <c r="E55" s="1772" t="s">
        <v>541</v>
      </c>
      <c r="F55" s="1777" t="s">
        <v>1407</v>
      </c>
    </row>
    <row r="56" spans="1:8" ht="18" customHeight="1">
      <c r="A56" s="1762"/>
      <c r="B56" s="1762"/>
      <c r="C56" s="1771"/>
      <c r="D56" s="974" t="s">
        <v>540</v>
      </c>
      <c r="E56" s="1773"/>
      <c r="F56" s="1778"/>
    </row>
    <row r="57" spans="1:8" ht="18" customHeight="1">
      <c r="A57" s="1761"/>
      <c r="B57" s="1761" t="s">
        <v>1408</v>
      </c>
      <c r="C57" s="1770" t="s">
        <v>1409</v>
      </c>
      <c r="D57" s="976" t="s">
        <v>539</v>
      </c>
      <c r="E57" s="1772" t="s">
        <v>538</v>
      </c>
      <c r="F57" s="1777" t="s">
        <v>1410</v>
      </c>
    </row>
    <row r="58" spans="1:8" ht="18" customHeight="1">
      <c r="A58" s="1762"/>
      <c r="B58" s="1762"/>
      <c r="C58" s="1771"/>
      <c r="D58" s="974" t="s">
        <v>537</v>
      </c>
      <c r="E58" s="1773"/>
      <c r="F58" s="1778"/>
    </row>
    <row r="59" spans="1:8" ht="18" customHeight="1">
      <c r="A59" s="1761"/>
      <c r="B59" s="1761" t="s">
        <v>1411</v>
      </c>
      <c r="C59" s="1770" t="s">
        <v>536</v>
      </c>
      <c r="D59" s="977" t="s">
        <v>535</v>
      </c>
      <c r="E59" s="1772" t="s">
        <v>534</v>
      </c>
      <c r="F59" s="1777" t="s">
        <v>1412</v>
      </c>
    </row>
    <row r="60" spans="1:8" ht="18" customHeight="1">
      <c r="A60" s="1762"/>
      <c r="B60" s="1762"/>
      <c r="C60" s="1771"/>
      <c r="D60" s="974" t="s">
        <v>1413</v>
      </c>
      <c r="E60" s="1773"/>
      <c r="F60" s="1778"/>
    </row>
    <row r="61" spans="1:8" ht="18" customHeight="1">
      <c r="A61" s="67"/>
      <c r="B61" s="1761" t="s">
        <v>1414</v>
      </c>
      <c r="C61" s="1774" t="s">
        <v>533</v>
      </c>
      <c r="D61" s="978" t="s">
        <v>532</v>
      </c>
      <c r="E61" s="979"/>
      <c r="F61" s="980" t="s">
        <v>524</v>
      </c>
      <c r="H61" s="71"/>
    </row>
    <row r="62" spans="1:8" ht="18" customHeight="1">
      <c r="A62" s="67"/>
      <c r="B62" s="1765"/>
      <c r="C62" s="1775"/>
      <c r="D62" s="981" t="s">
        <v>531</v>
      </c>
      <c r="E62" s="963"/>
      <c r="F62" s="964" t="s">
        <v>524</v>
      </c>
    </row>
    <row r="63" spans="1:8" ht="18" customHeight="1">
      <c r="A63" s="67"/>
      <c r="B63" s="1765"/>
      <c r="C63" s="1775"/>
      <c r="D63" s="965" t="s">
        <v>530</v>
      </c>
      <c r="E63" s="963"/>
      <c r="F63" s="964" t="s">
        <v>524</v>
      </c>
    </row>
    <row r="64" spans="1:8" ht="18" customHeight="1">
      <c r="A64" s="67"/>
      <c r="B64" s="1762"/>
      <c r="C64" s="1776"/>
      <c r="D64" s="982" t="s">
        <v>529</v>
      </c>
      <c r="E64" s="975"/>
      <c r="F64" s="983" t="s">
        <v>524</v>
      </c>
    </row>
    <row r="65" spans="1:6" ht="18" customHeight="1">
      <c r="A65" s="1761"/>
      <c r="B65" s="1761" t="s">
        <v>1415</v>
      </c>
      <c r="C65" s="1775" t="s">
        <v>528</v>
      </c>
      <c r="D65" s="984" t="s">
        <v>527</v>
      </c>
      <c r="E65" s="1768" t="s">
        <v>1416</v>
      </c>
      <c r="F65" s="985" t="s">
        <v>524</v>
      </c>
    </row>
    <row r="66" spans="1:6" ht="18" customHeight="1">
      <c r="A66" s="1765"/>
      <c r="B66" s="1765"/>
      <c r="C66" s="1775"/>
      <c r="D66" s="986" t="s">
        <v>526</v>
      </c>
      <c r="E66" s="1768"/>
      <c r="F66" s="964" t="s">
        <v>524</v>
      </c>
    </row>
    <row r="67" spans="1:6" ht="18" customHeight="1">
      <c r="A67" s="1762"/>
      <c r="B67" s="1762"/>
      <c r="C67" s="1776"/>
      <c r="D67" s="987" t="s">
        <v>525</v>
      </c>
      <c r="E67" s="1769"/>
      <c r="F67" s="988" t="s">
        <v>524</v>
      </c>
    </row>
    <row r="68" spans="1:6" ht="18" customHeight="1">
      <c r="A68" s="970"/>
      <c r="B68" s="957" t="s">
        <v>1417</v>
      </c>
      <c r="C68" s="989" t="s">
        <v>42</v>
      </c>
      <c r="D68" s="990" t="s">
        <v>523</v>
      </c>
      <c r="E68" s="991"/>
      <c r="F68" s="957" t="s">
        <v>522</v>
      </c>
    </row>
    <row r="69" spans="1:6" ht="18" customHeight="1">
      <c r="A69" s="65"/>
      <c r="B69" s="992" t="s">
        <v>1418</v>
      </c>
      <c r="C69" s="993" t="s">
        <v>1419</v>
      </c>
      <c r="D69" s="994" t="s">
        <v>1420</v>
      </c>
      <c r="E69" s="995" t="s">
        <v>1421</v>
      </c>
      <c r="F69" s="996" t="s">
        <v>524</v>
      </c>
    </row>
    <row r="70" spans="1:6" ht="18" customHeight="1">
      <c r="D70" s="997" t="s">
        <v>1422</v>
      </c>
    </row>
    <row r="71" spans="1:6" ht="18" customHeight="1">
      <c r="D71" s="998" t="s">
        <v>1423</v>
      </c>
    </row>
    <row r="72" spans="1:6" ht="19.5" customHeight="1"/>
  </sheetData>
  <sheetProtection sheet="1" objects="1" scenarios="1" formatCells="0"/>
  <mergeCells count="64">
    <mergeCell ref="A7:E7"/>
    <mergeCell ref="A1:F1"/>
    <mergeCell ref="A3:F3"/>
    <mergeCell ref="A4:F4"/>
    <mergeCell ref="A5:F5"/>
    <mergeCell ref="A6:E6"/>
    <mergeCell ref="A8:F8"/>
    <mergeCell ref="A9:F9"/>
    <mergeCell ref="A10:D10"/>
    <mergeCell ref="A15:A16"/>
    <mergeCell ref="B15:B16"/>
    <mergeCell ref="C15:C16"/>
    <mergeCell ref="A17:A19"/>
    <mergeCell ref="B17:B19"/>
    <mergeCell ref="C17:C19"/>
    <mergeCell ref="A20:A21"/>
    <mergeCell ref="B20:B21"/>
    <mergeCell ref="C20:C21"/>
    <mergeCell ref="F42:F44"/>
    <mergeCell ref="E37:E38"/>
    <mergeCell ref="A22:A34"/>
    <mergeCell ref="B22:B34"/>
    <mergeCell ref="C22:C34"/>
    <mergeCell ref="A37:A38"/>
    <mergeCell ref="B37:B38"/>
    <mergeCell ref="C37:C38"/>
    <mergeCell ref="F37:F38"/>
    <mergeCell ref="A39:A41"/>
    <mergeCell ref="B39:B41"/>
    <mergeCell ref="C39:C41"/>
    <mergeCell ref="F39:F41"/>
    <mergeCell ref="E39:E41"/>
    <mergeCell ref="E42:E44"/>
    <mergeCell ref="F52:F54"/>
    <mergeCell ref="A55:A56"/>
    <mergeCell ref="B55:B56"/>
    <mergeCell ref="C55:C56"/>
    <mergeCell ref="E55:E56"/>
    <mergeCell ref="F55:F56"/>
    <mergeCell ref="A52:A54"/>
    <mergeCell ref="B52:B54"/>
    <mergeCell ref="C52:C54"/>
    <mergeCell ref="F57:F58"/>
    <mergeCell ref="A59:A60"/>
    <mergeCell ref="B59:B60"/>
    <mergeCell ref="C59:C60"/>
    <mergeCell ref="E59:E60"/>
    <mergeCell ref="F59:F60"/>
    <mergeCell ref="E65:E67"/>
    <mergeCell ref="A57:A58"/>
    <mergeCell ref="B57:B58"/>
    <mergeCell ref="C57:C58"/>
    <mergeCell ref="E57:E58"/>
    <mergeCell ref="B61:B64"/>
    <mergeCell ref="C61:C64"/>
    <mergeCell ref="A65:A67"/>
    <mergeCell ref="B65:B67"/>
    <mergeCell ref="C65:C67"/>
    <mergeCell ref="A45:A46"/>
    <mergeCell ref="B45:B46"/>
    <mergeCell ref="C45:C46"/>
    <mergeCell ref="A42:A43"/>
    <mergeCell ref="B42:B44"/>
    <mergeCell ref="C42:C43"/>
  </mergeCells>
  <phoneticPr fontId="3"/>
  <hyperlinks>
    <hyperlink ref="C26" location="'実施計画書1-7 '!A61" display="　　４-１　ＺＥＢ実現に資する基本要素"/>
    <hyperlink ref="C27" location="'実施計画書1-7 '!A61" display="　　４-１　ＺＥＢ実現に資する基本要素"/>
    <hyperlink ref="D17" location="'交付申請書（カガミ）'!A1" display="カガミ"/>
    <hyperlink ref="D19" location="別紙1!A1" display="別紙１）補助事業に要する経費、補助対象経費及び補助金の額並びに区分ごとの配分"/>
    <hyperlink ref="D20" location="'システム提案概要① '!A1" display="システム提案概要①"/>
    <hyperlink ref="D21" location="システム提案概要②!A1" display="システム提案概要②"/>
    <hyperlink ref="D22" location="'実施計画書1-9'!A3" display="１．申請者の概要"/>
    <hyperlink ref="D36" location="別添2.エネルギー計量計画図!A1" display="エネルギー計量計画図"/>
    <hyperlink ref="D37" location="別添3【新築】ＺＥＢ推進!A1" display="省エネルギー計算書【新築・増改築】"/>
    <hyperlink ref="D38" location="Ⅲ省エネ計算の根拠【新築】ＺＥＢ推進!A1" display="省エネルギー計算書の根拠【新築・増改築】"/>
    <hyperlink ref="D39" location="'（別添4）【既築】ＺＥＢ化推進'!A1" display="省エネルギー計算書【既築】"/>
    <hyperlink ref="D40" location="'Ⅳエネ計算の根拠 【既築】(ＺＥＢ化推進) '!A1" display="省エネルギー計算書の根拠【既築】"/>
    <hyperlink ref="D42" location="'（別添5） 【既築】ＢＥＭＳ単独導入'!A1" display="省エネルギー計算書【既築】"/>
    <hyperlink ref="D43" location="'Ⅴ省エネ計算の根拠 【既築】ＢＥＭＳ単独導入'!A1" display="省エネルギー計算書の根拠【既築】"/>
    <hyperlink ref="D45" location="'4.工事概略予算書'!A1" display="工事概略予算書"/>
    <hyperlink ref="D51" location="設備設置承諾書!A1" display="（５）設備所有者全員の設備設置承諾書"/>
    <hyperlink ref="D52" location="委任状!A1" display="（６）建築物所有者全員の委任状"/>
    <hyperlink ref="D35" location="システム概念図!A1" display="システム概念図"/>
    <hyperlink ref="D23" location="'実施計画書1-9'!A57" display="２．建物の概要"/>
    <hyperlink ref="D24" location="'実施計画書1-9'!A72" display="３．事業実施に関する事項"/>
    <hyperlink ref="D26" location="'実施計画書1-9'!A82" display="　　４-１　ＺＥＢ実現に資する基本要素"/>
    <hyperlink ref="D29" location="'実施計画書1-9'!A246" display="６．事業実施工程"/>
    <hyperlink ref="D30" location="'実施計画書1-9'!A283" display="７．資金調達計画"/>
    <hyperlink ref="D31" location="'実施計画書1-9'!A303" display="８．所要資金計画＜全体＞"/>
    <hyperlink ref="D32" location="'実施計画書1-9'!A343" display="　　＜H２５年度＞＜H２６年度＞＜H２７年度＞"/>
    <hyperlink ref="D33" location="'実施計画書1-9'!A446" display="　　＜中期計画＞"/>
    <hyperlink ref="D27" location="'実施計画書1-9'!A130" display="　　４-２　ＢＥＭＳ"/>
    <hyperlink ref="D28" location="'実施計画書1-9'!A205" display="５．導入効果"/>
    <hyperlink ref="D15" location="提出書類チェックシート!A1" display="提出書類チェックシート"/>
    <hyperlink ref="D16" location="書類内容チェックシート!A1" display="提出書類内容チェックシート"/>
    <hyperlink ref="D18" location="'交付申請書（本文）'!A1" display="本文"/>
    <hyperlink ref="D34" location="'実施計画書1-9'!A500" display="９．補助事業体制"/>
  </hyperlinks>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B1:DW102"/>
  <sheetViews>
    <sheetView showGridLines="0" view="pageBreakPreview" zoomScale="110" zoomScaleNormal="87" zoomScaleSheetLayoutView="110" workbookViewId="0">
      <selection activeCell="A2" sqref="A2"/>
    </sheetView>
  </sheetViews>
  <sheetFormatPr defaultColWidth="3.125" defaultRowHeight="21" customHeight="1"/>
  <cols>
    <col min="1" max="50" width="3.125" style="276"/>
    <col min="51" max="51" width="16.5" style="276" customWidth="1"/>
    <col min="52" max="16384" width="3.125" style="276"/>
  </cols>
  <sheetData>
    <row r="1" spans="2:127" s="236" customFormat="1" ht="21" customHeight="1">
      <c r="B1" s="1008" t="s">
        <v>0</v>
      </c>
      <c r="C1" s="1008"/>
      <c r="D1" s="1009"/>
      <c r="E1" s="1009"/>
      <c r="F1" s="1009"/>
      <c r="G1" s="1009"/>
      <c r="H1" s="1"/>
      <c r="I1" s="1"/>
      <c r="J1" s="1"/>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row>
    <row r="2" spans="2:127" ht="79.5" customHeight="1">
      <c r="B2" s="3005" t="s">
        <v>1843</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row>
    <row r="3" spans="2:127" ht="13.5">
      <c r="B3" s="276" t="s">
        <v>1057</v>
      </c>
    </row>
    <row r="4" spans="2:127" ht="17.25">
      <c r="B4" s="277"/>
      <c r="C4" s="3001" t="s">
        <v>565</v>
      </c>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row>
    <row r="5" spans="2:127" ht="10.5" customHeight="1">
      <c r="C5" s="277"/>
      <c r="D5" s="278"/>
      <c r="E5" s="279"/>
      <c r="F5" s="279"/>
      <c r="G5" s="280"/>
      <c r="H5" s="280"/>
      <c r="I5" s="280"/>
      <c r="J5" s="168"/>
      <c r="K5" s="281"/>
      <c r="L5" s="281"/>
      <c r="M5" s="282"/>
      <c r="N5" s="282"/>
      <c r="AZ5" s="276" t="s">
        <v>937</v>
      </c>
    </row>
    <row r="6" spans="2:127" ht="21" customHeight="1">
      <c r="B6" s="283"/>
      <c r="C6" s="3002" t="s">
        <v>691</v>
      </c>
      <c r="D6" s="3002"/>
      <c r="E6" s="3002"/>
      <c r="F6" s="3002"/>
      <c r="G6" s="3003"/>
      <c r="H6" s="3003"/>
      <c r="I6" s="3003"/>
      <c r="J6" s="3003"/>
      <c r="K6" s="3003"/>
      <c r="L6" s="3003"/>
      <c r="M6" s="3003"/>
      <c r="N6" s="3003"/>
      <c r="O6" s="3003"/>
      <c r="P6" s="3003"/>
      <c r="Q6" s="3003"/>
      <c r="R6" s="284" t="s">
        <v>690</v>
      </c>
      <c r="S6" s="285"/>
      <c r="T6" s="283"/>
      <c r="U6" s="3004"/>
      <c r="V6" s="3004"/>
      <c r="W6" s="3004"/>
      <c r="X6" s="3004"/>
      <c r="Y6" s="3004"/>
      <c r="Z6" s="3004"/>
      <c r="AA6" s="3004"/>
      <c r="AB6" s="3004"/>
      <c r="AC6" s="3004"/>
      <c r="AE6" s="926" t="s">
        <v>1340</v>
      </c>
      <c r="AZ6" s="276" t="s">
        <v>1304</v>
      </c>
    </row>
    <row r="7" spans="2:127" ht="16.5" customHeight="1">
      <c r="C7" s="277"/>
      <c r="D7" s="278"/>
      <c r="E7" s="279"/>
      <c r="F7" s="279"/>
      <c r="G7" s="280"/>
      <c r="H7" s="280"/>
      <c r="I7" s="280"/>
      <c r="J7" s="168"/>
      <c r="K7" s="281"/>
      <c r="L7" s="281"/>
      <c r="M7" s="282"/>
      <c r="N7" s="282"/>
      <c r="V7" s="283"/>
      <c r="AZ7" s="276" t="s">
        <v>936</v>
      </c>
    </row>
    <row r="8" spans="2:127" ht="21" customHeight="1">
      <c r="B8" s="1449"/>
      <c r="C8" s="1450" t="s">
        <v>1844</v>
      </c>
      <c r="D8" s="1451"/>
      <c r="E8" s="1452"/>
      <c r="F8" s="1452"/>
      <c r="G8" s="1453"/>
      <c r="H8" s="1453"/>
      <c r="I8" s="1453"/>
      <c r="J8" s="1454"/>
      <c r="K8" s="1455"/>
      <c r="L8" s="1455"/>
      <c r="M8" s="1456"/>
      <c r="N8" s="1456"/>
      <c r="O8" s="1457"/>
      <c r="P8" s="1457"/>
      <c r="Q8" s="1457"/>
      <c r="R8" s="1457"/>
      <c r="S8" s="1457"/>
      <c r="T8" s="1457"/>
      <c r="U8" s="1457"/>
      <c r="V8" s="1457"/>
      <c r="W8" s="1457"/>
      <c r="X8" s="1457"/>
      <c r="Y8" s="1457"/>
      <c r="Z8" s="1457"/>
      <c r="AA8" s="1457"/>
      <c r="AB8" s="1457"/>
      <c r="AC8" s="1458"/>
      <c r="AE8" s="219" t="s">
        <v>689</v>
      </c>
      <c r="AZ8" s="276" t="s">
        <v>626</v>
      </c>
    </row>
    <row r="9" spans="2:127" ht="21" customHeight="1">
      <c r="B9" s="1459"/>
      <c r="C9" s="1460"/>
      <c r="D9" s="1461"/>
      <c r="E9" s="1462"/>
      <c r="F9" s="1462"/>
      <c r="G9" s="1463"/>
      <c r="H9" s="1463"/>
      <c r="I9" s="1463"/>
      <c r="J9" s="1464"/>
      <c r="K9" s="1465"/>
      <c r="L9" s="1465"/>
      <c r="M9" s="1466"/>
      <c r="N9" s="1466"/>
      <c r="O9" s="1467"/>
      <c r="P9" s="1467"/>
      <c r="Q9" s="1467"/>
      <c r="R9" s="1467"/>
      <c r="S9" s="1467"/>
      <c r="T9" s="1467"/>
      <c r="U9" s="1467"/>
      <c r="V9" s="1467"/>
      <c r="W9" s="1467"/>
      <c r="X9" s="1467"/>
      <c r="Y9" s="1467"/>
      <c r="Z9" s="1467"/>
      <c r="AA9" s="1467"/>
      <c r="AB9" s="1467"/>
      <c r="AC9" s="1468"/>
    </row>
    <row r="10" spans="2:127" ht="21" customHeight="1">
      <c r="B10" s="1459"/>
      <c r="C10" s="1460"/>
      <c r="D10" s="1461"/>
      <c r="E10" s="1469"/>
      <c r="F10" s="1462"/>
      <c r="G10" s="1463"/>
      <c r="H10" s="1463"/>
      <c r="I10" s="1463"/>
      <c r="J10" s="1464"/>
      <c r="K10" s="1465"/>
      <c r="L10" s="1465"/>
      <c r="M10" s="1466"/>
      <c r="N10" s="1466"/>
      <c r="O10" s="1467"/>
      <c r="P10" s="1467"/>
      <c r="Q10" s="1467"/>
      <c r="R10" s="1467"/>
      <c r="S10" s="1467"/>
      <c r="T10" s="1467"/>
      <c r="U10" s="1467"/>
      <c r="V10" s="1467"/>
      <c r="W10" s="1467"/>
      <c r="X10" s="1467"/>
      <c r="Y10" s="1467"/>
      <c r="Z10" s="1467"/>
      <c r="AA10" s="1467"/>
      <c r="AB10" s="1467"/>
      <c r="AC10" s="1468"/>
    </row>
    <row r="11" spans="2:127" ht="21" customHeight="1">
      <c r="B11" s="1459"/>
      <c r="C11" s="1460"/>
      <c r="D11" s="1461"/>
      <c r="E11" s="1462"/>
      <c r="F11" s="1462"/>
      <c r="G11" s="1463"/>
      <c r="H11" s="1463"/>
      <c r="I11" s="1463"/>
      <c r="J11" s="1464"/>
      <c r="K11" s="1465"/>
      <c r="L11" s="1465"/>
      <c r="M11" s="1466"/>
      <c r="N11" s="1466"/>
      <c r="O11" s="1467"/>
      <c r="P11" s="1467"/>
      <c r="Q11" s="1467"/>
      <c r="R11" s="1467"/>
      <c r="S11" s="1467"/>
      <c r="T11" s="1467"/>
      <c r="U11" s="1467"/>
      <c r="V11" s="1467"/>
      <c r="W11" s="1467"/>
      <c r="X11" s="1467"/>
      <c r="Y11" s="1467"/>
      <c r="Z11" s="1467"/>
      <c r="AA11" s="1467"/>
      <c r="AB11" s="1467"/>
      <c r="AC11" s="1468"/>
    </row>
    <row r="12" spans="2:127" ht="21" customHeight="1">
      <c r="B12" s="1459"/>
      <c r="C12" s="1460"/>
      <c r="D12" s="1461"/>
      <c r="E12" s="1462"/>
      <c r="F12" s="1462"/>
      <c r="G12" s="1463"/>
      <c r="H12" s="1463"/>
      <c r="I12" s="1463"/>
      <c r="J12" s="1464"/>
      <c r="K12" s="1465"/>
      <c r="L12" s="1465"/>
      <c r="M12" s="1466"/>
      <c r="N12" s="1466"/>
      <c r="O12" s="1467"/>
      <c r="P12" s="1467"/>
      <c r="Q12" s="1467"/>
      <c r="R12" s="1467"/>
      <c r="S12" s="1467"/>
      <c r="T12" s="1467"/>
      <c r="U12" s="1467"/>
      <c r="V12" s="1467"/>
      <c r="W12" s="1467"/>
      <c r="X12" s="1467"/>
      <c r="Y12" s="1467"/>
      <c r="Z12" s="1467"/>
      <c r="AA12" s="1467"/>
      <c r="AB12" s="1467"/>
      <c r="AC12" s="1468"/>
    </row>
    <row r="13" spans="2:127" ht="21" customHeight="1">
      <c r="B13" s="1459"/>
      <c r="C13" s="1460"/>
      <c r="D13" s="1461"/>
      <c r="E13" s="1462"/>
      <c r="F13" s="1462"/>
      <c r="G13" s="1463"/>
      <c r="H13" s="1463"/>
      <c r="I13" s="1463"/>
      <c r="J13" s="1464"/>
      <c r="K13" s="1465"/>
      <c r="L13" s="1465"/>
      <c r="M13" s="1466"/>
      <c r="N13" s="1466"/>
      <c r="O13" s="1467"/>
      <c r="P13" s="1467"/>
      <c r="Q13" s="1467"/>
      <c r="R13" s="1467"/>
      <c r="S13" s="1467"/>
      <c r="T13" s="1467"/>
      <c r="U13" s="1467"/>
      <c r="V13" s="1467"/>
      <c r="W13" s="1467"/>
      <c r="X13" s="1467"/>
      <c r="Y13" s="1467"/>
      <c r="Z13" s="1467"/>
      <c r="AA13" s="1467"/>
      <c r="AB13" s="1467"/>
      <c r="AC13" s="1468"/>
    </row>
    <row r="14" spans="2:127" ht="21" customHeight="1">
      <c r="B14" s="1459"/>
      <c r="C14" s="1460"/>
      <c r="D14" s="1461"/>
      <c r="E14" s="1462"/>
      <c r="F14" s="1462"/>
      <c r="G14" s="1463"/>
      <c r="H14" s="1463"/>
      <c r="I14" s="1463"/>
      <c r="J14" s="1464"/>
      <c r="K14" s="1465"/>
      <c r="L14" s="1465"/>
      <c r="M14" s="1466"/>
      <c r="N14" s="1466"/>
      <c r="O14" s="1467"/>
      <c r="P14" s="1467"/>
      <c r="Q14" s="1467"/>
      <c r="R14" s="1467"/>
      <c r="S14" s="1467"/>
      <c r="T14" s="1467"/>
      <c r="U14" s="1467"/>
      <c r="V14" s="1465"/>
      <c r="W14" s="1467"/>
      <c r="X14" s="1467"/>
      <c r="Y14" s="1467"/>
      <c r="Z14" s="1467"/>
      <c r="AA14" s="1467"/>
      <c r="AB14" s="1467"/>
      <c r="AC14" s="1468"/>
    </row>
    <row r="15" spans="2:127" ht="21" customHeight="1">
      <c r="B15" s="1459"/>
      <c r="C15" s="1460"/>
      <c r="D15" s="1461"/>
      <c r="E15" s="1462"/>
      <c r="F15" s="1462"/>
      <c r="G15" s="1463"/>
      <c r="H15" s="1463"/>
      <c r="I15" s="1463"/>
      <c r="J15" s="1464"/>
      <c r="K15" s="1465"/>
      <c r="L15" s="1465"/>
      <c r="M15" s="1466"/>
      <c r="N15" s="1466"/>
      <c r="O15" s="1467"/>
      <c r="P15" s="1467"/>
      <c r="Q15" s="1467"/>
      <c r="R15" s="1467"/>
      <c r="S15" s="1467"/>
      <c r="T15" s="1467"/>
      <c r="U15" s="1467"/>
      <c r="V15" s="1467"/>
      <c r="W15" s="1464"/>
      <c r="X15" s="1467"/>
      <c r="Y15" s="1467"/>
      <c r="Z15" s="1467"/>
      <c r="AA15" s="1467"/>
      <c r="AB15" s="1467"/>
      <c r="AC15" s="1468"/>
    </row>
    <row r="16" spans="2:127" ht="21" customHeight="1">
      <c r="B16" s="1459"/>
      <c r="C16" s="1460"/>
      <c r="D16" s="1461"/>
      <c r="E16" s="1462"/>
      <c r="F16" s="1462"/>
      <c r="G16" s="1463"/>
      <c r="H16" s="1463"/>
      <c r="I16" s="1463"/>
      <c r="J16" s="1464"/>
      <c r="K16" s="1465"/>
      <c r="L16" s="1465"/>
      <c r="M16" s="1466"/>
      <c r="N16" s="1466"/>
      <c r="O16" s="1467"/>
      <c r="P16" s="1467"/>
      <c r="Q16" s="1467"/>
      <c r="R16" s="1467"/>
      <c r="S16" s="1467"/>
      <c r="T16" s="1467"/>
      <c r="U16" s="1467"/>
      <c r="V16" s="1467"/>
      <c r="W16" s="1467"/>
      <c r="X16" s="1467"/>
      <c r="Y16" s="1467"/>
      <c r="Z16" s="1467"/>
      <c r="AA16" s="1467"/>
      <c r="AB16" s="1467"/>
      <c r="AC16" s="1468"/>
    </row>
    <row r="17" spans="2:29" ht="21" customHeight="1">
      <c r="B17" s="1459"/>
      <c r="C17" s="1460"/>
      <c r="D17" s="1461"/>
      <c r="E17" s="1462"/>
      <c r="F17" s="1462"/>
      <c r="G17" s="1463"/>
      <c r="H17" s="1463"/>
      <c r="I17" s="1463"/>
      <c r="J17" s="1464"/>
      <c r="K17" s="1465"/>
      <c r="L17" s="1465"/>
      <c r="M17" s="1466"/>
      <c r="N17" s="1466"/>
      <c r="O17" s="1467"/>
      <c r="P17" s="1467"/>
      <c r="Q17" s="1467"/>
      <c r="R17" s="1467"/>
      <c r="S17" s="1467"/>
      <c r="T17" s="1467"/>
      <c r="U17" s="1467"/>
      <c r="V17" s="1467"/>
      <c r="W17" s="1467"/>
      <c r="X17" s="1467"/>
      <c r="Y17" s="1467"/>
      <c r="Z17" s="1467"/>
      <c r="AA17" s="1467"/>
      <c r="AB17" s="1467"/>
      <c r="AC17" s="1468"/>
    </row>
    <row r="18" spans="2:29" ht="21" customHeight="1">
      <c r="B18" s="1459"/>
      <c r="C18" s="1460"/>
      <c r="D18" s="1461"/>
      <c r="E18" s="1462"/>
      <c r="F18" s="1462"/>
      <c r="G18" s="1463"/>
      <c r="H18" s="1463"/>
      <c r="I18" s="1463"/>
      <c r="J18" s="1464"/>
      <c r="K18" s="1465"/>
      <c r="L18" s="1465"/>
      <c r="M18" s="1466"/>
      <c r="N18" s="1466"/>
      <c r="O18" s="1467"/>
      <c r="P18" s="1467"/>
      <c r="Q18" s="1467"/>
      <c r="R18" s="1467"/>
      <c r="S18" s="1467"/>
      <c r="T18" s="1467"/>
      <c r="U18" s="1467"/>
      <c r="V18" s="1467"/>
      <c r="W18" s="1467"/>
      <c r="X18" s="1467"/>
      <c r="Y18" s="1467"/>
      <c r="Z18" s="1467"/>
      <c r="AA18" s="1467"/>
      <c r="AB18" s="1467"/>
      <c r="AC18" s="1468"/>
    </row>
    <row r="19" spans="2:29" ht="21" customHeight="1">
      <c r="B19" s="1459"/>
      <c r="C19" s="1460"/>
      <c r="D19" s="1461"/>
      <c r="E19" s="1462"/>
      <c r="F19" s="1462"/>
      <c r="G19" s="1463"/>
      <c r="H19" s="1463"/>
      <c r="I19" s="1463"/>
      <c r="J19" s="1464"/>
      <c r="K19" s="1465"/>
      <c r="L19" s="1465"/>
      <c r="M19" s="1466"/>
      <c r="N19" s="1466"/>
      <c r="O19" s="1467"/>
      <c r="P19" s="1467"/>
      <c r="Q19" s="1467"/>
      <c r="R19" s="1467"/>
      <c r="S19" s="1467"/>
      <c r="T19" s="1467"/>
      <c r="U19" s="1467"/>
      <c r="V19" s="1467"/>
      <c r="W19" s="1467"/>
      <c r="X19" s="1467"/>
      <c r="Y19" s="1467"/>
      <c r="Z19" s="1467"/>
      <c r="AA19" s="1467"/>
      <c r="AB19" s="1467"/>
      <c r="AC19" s="1468"/>
    </row>
    <row r="20" spans="2:29" ht="21" customHeight="1">
      <c r="B20" s="1459"/>
      <c r="C20" s="1460"/>
      <c r="D20" s="1461"/>
      <c r="E20" s="1462"/>
      <c r="F20" s="1462"/>
      <c r="G20" s="1463"/>
      <c r="H20" s="1463"/>
      <c r="I20" s="1463"/>
      <c r="J20" s="1464"/>
      <c r="K20" s="1465"/>
      <c r="L20" s="1465"/>
      <c r="M20" s="1466"/>
      <c r="N20" s="1466"/>
      <c r="O20" s="1467"/>
      <c r="P20" s="1467"/>
      <c r="Q20" s="1467"/>
      <c r="R20" s="1467"/>
      <c r="S20" s="1467"/>
      <c r="T20" s="1467"/>
      <c r="U20" s="1467"/>
      <c r="V20" s="1465"/>
      <c r="W20" s="1467"/>
      <c r="X20" s="1467"/>
      <c r="Y20" s="1467"/>
      <c r="Z20" s="1467"/>
      <c r="AA20" s="1467"/>
      <c r="AB20" s="1467"/>
      <c r="AC20" s="1468"/>
    </row>
    <row r="21" spans="2:29" ht="21" customHeight="1">
      <c r="B21" s="1459"/>
      <c r="C21" s="1460"/>
      <c r="D21" s="1461"/>
      <c r="E21" s="1462"/>
      <c r="F21" s="1462"/>
      <c r="G21" s="1463"/>
      <c r="H21" s="1463"/>
      <c r="I21" s="1463"/>
      <c r="J21" s="1464"/>
      <c r="K21" s="1465"/>
      <c r="L21" s="1465"/>
      <c r="M21" s="1466"/>
      <c r="N21" s="1466"/>
      <c r="O21" s="1467"/>
      <c r="P21" s="1467"/>
      <c r="Q21" s="1467"/>
      <c r="R21" s="1467"/>
      <c r="S21" s="1467"/>
      <c r="T21" s="1467"/>
      <c r="U21" s="1467"/>
      <c r="V21" s="1465"/>
      <c r="W21" s="1467"/>
      <c r="X21" s="1467"/>
      <c r="Y21" s="1467"/>
      <c r="Z21" s="1467"/>
      <c r="AA21" s="1467"/>
      <c r="AB21" s="1467"/>
      <c r="AC21" s="1468"/>
    </row>
    <row r="22" spans="2:29" ht="21" customHeight="1">
      <c r="B22" s="1459"/>
      <c r="C22" s="1460"/>
      <c r="D22" s="1461"/>
      <c r="E22" s="1462"/>
      <c r="F22" s="1462"/>
      <c r="G22" s="1463"/>
      <c r="H22" s="1463"/>
      <c r="I22" s="1463"/>
      <c r="J22" s="1464"/>
      <c r="K22" s="1465"/>
      <c r="L22" s="1465"/>
      <c r="M22" s="1466"/>
      <c r="N22" s="1466"/>
      <c r="O22" s="1467"/>
      <c r="P22" s="1467"/>
      <c r="Q22" s="1467"/>
      <c r="R22" s="1467"/>
      <c r="S22" s="1467"/>
      <c r="T22" s="1467"/>
      <c r="U22" s="1467"/>
      <c r="V22" s="1467"/>
      <c r="W22" s="1467"/>
      <c r="X22" s="1467"/>
      <c r="Y22" s="1467"/>
      <c r="Z22" s="1467"/>
      <c r="AA22" s="1467"/>
      <c r="AB22" s="1467"/>
      <c r="AC22" s="1468"/>
    </row>
    <row r="23" spans="2:29" ht="21" customHeight="1">
      <c r="B23" s="1459"/>
      <c r="C23" s="1460"/>
      <c r="D23" s="1461"/>
      <c r="E23" s="1462"/>
      <c r="F23" s="1462"/>
      <c r="G23" s="1463"/>
      <c r="H23" s="1463"/>
      <c r="I23" s="1463"/>
      <c r="J23" s="1470"/>
      <c r="K23" s="1470"/>
      <c r="L23" s="1465"/>
      <c r="M23" s="1466"/>
      <c r="N23" s="1466"/>
      <c r="O23" s="1467"/>
      <c r="P23" s="1467"/>
      <c r="Q23" s="1467"/>
      <c r="R23" s="1467"/>
      <c r="S23" s="1467"/>
      <c r="T23" s="1467"/>
      <c r="U23" s="1467"/>
      <c r="V23" s="1467"/>
      <c r="W23" s="1467"/>
      <c r="X23" s="1467"/>
      <c r="Y23" s="1467"/>
      <c r="Z23" s="1467"/>
      <c r="AA23" s="1467"/>
      <c r="AB23" s="1467"/>
      <c r="AC23" s="1468"/>
    </row>
    <row r="24" spans="2:29" ht="21" customHeight="1">
      <c r="B24" s="1471"/>
      <c r="C24" s="1472"/>
      <c r="D24" s="1473"/>
      <c r="E24" s="1474"/>
      <c r="F24" s="1474"/>
      <c r="G24" s="1475"/>
      <c r="H24" s="1475"/>
      <c r="I24" s="1475"/>
      <c r="J24" s="1476"/>
      <c r="K24" s="1477"/>
      <c r="L24" s="1477"/>
      <c r="M24" s="1478"/>
      <c r="N24" s="1478"/>
      <c r="O24" s="1479"/>
      <c r="P24" s="1479"/>
      <c r="Q24" s="1479"/>
      <c r="R24" s="1479"/>
      <c r="S24" s="1479"/>
      <c r="T24" s="1479"/>
      <c r="U24" s="1479"/>
      <c r="V24" s="1479"/>
      <c r="W24" s="1479"/>
      <c r="X24" s="1479"/>
      <c r="Y24" s="1479"/>
      <c r="Z24" s="1479"/>
      <c r="AA24" s="1479"/>
      <c r="AB24" s="1479"/>
      <c r="AC24" s="1480"/>
    </row>
    <row r="25" spans="2:29" ht="21" customHeight="1">
      <c r="B25" s="1459"/>
      <c r="C25" s="1450" t="s">
        <v>688</v>
      </c>
      <c r="D25" s="1461"/>
      <c r="E25" s="1462"/>
      <c r="F25" s="1462"/>
      <c r="G25" s="1463"/>
      <c r="H25" s="1463"/>
      <c r="I25" s="1463"/>
      <c r="J25" s="1464"/>
      <c r="K25" s="1465"/>
      <c r="L25" s="1465"/>
      <c r="M25" s="1466"/>
      <c r="N25" s="1466"/>
      <c r="O25" s="1467"/>
      <c r="P25" s="1467"/>
      <c r="Q25" s="1467"/>
      <c r="R25" s="1467"/>
      <c r="S25" s="1467"/>
      <c r="T25" s="1467"/>
      <c r="U25" s="1467"/>
      <c r="V25" s="1467"/>
      <c r="W25" s="1467"/>
      <c r="X25" s="1467"/>
      <c r="Y25" s="1467"/>
      <c r="Z25" s="1467"/>
      <c r="AA25" s="1467"/>
      <c r="AB25" s="1467"/>
      <c r="AC25" s="1468"/>
    </row>
    <row r="26" spans="2:29" ht="21" customHeight="1">
      <c r="B26" s="1459"/>
      <c r="C26" s="1460"/>
      <c r="D26" s="1461"/>
      <c r="E26" s="1462"/>
      <c r="F26" s="1462"/>
      <c r="G26" s="1463"/>
      <c r="H26" s="1463"/>
      <c r="I26" s="1463"/>
      <c r="J26" s="1464"/>
      <c r="K26" s="1465"/>
      <c r="L26" s="1465"/>
      <c r="M26" s="1466"/>
      <c r="N26" s="1466"/>
      <c r="O26" s="1467"/>
      <c r="P26" s="1467"/>
      <c r="Q26" s="1467"/>
      <c r="R26" s="1467"/>
      <c r="S26" s="1467"/>
      <c r="T26" s="1467"/>
      <c r="U26" s="1467"/>
      <c r="V26" s="1467"/>
      <c r="W26" s="1467"/>
      <c r="X26" s="1467"/>
      <c r="Y26" s="1467"/>
      <c r="Z26" s="1467"/>
      <c r="AA26" s="1467"/>
      <c r="AB26" s="1467"/>
      <c r="AC26" s="1468"/>
    </row>
    <row r="27" spans="2:29" ht="21" customHeight="1">
      <c r="B27" s="1459"/>
      <c r="C27" s="1460"/>
      <c r="D27" s="1461"/>
      <c r="E27" s="1469"/>
      <c r="F27" s="1462"/>
      <c r="G27" s="1463"/>
      <c r="H27" s="1463"/>
      <c r="I27" s="1463"/>
      <c r="J27" s="1464"/>
      <c r="K27" s="1465"/>
      <c r="L27" s="1465"/>
      <c r="M27" s="1466"/>
      <c r="N27" s="1466"/>
      <c r="O27" s="1467"/>
      <c r="P27" s="1467"/>
      <c r="Q27" s="1467"/>
      <c r="R27" s="1467"/>
      <c r="S27" s="1467"/>
      <c r="T27" s="1467"/>
      <c r="U27" s="1467"/>
      <c r="V27" s="1467"/>
      <c r="W27" s="1467"/>
      <c r="X27" s="1467"/>
      <c r="Y27" s="1467"/>
      <c r="Z27" s="1467"/>
      <c r="AA27" s="1467"/>
      <c r="AB27" s="1467"/>
      <c r="AC27" s="1468"/>
    </row>
    <row r="28" spans="2:29" ht="21" customHeight="1">
      <c r="B28" s="1459"/>
      <c r="C28" s="1460"/>
      <c r="D28" s="1461"/>
      <c r="E28" s="1469"/>
      <c r="F28" s="1462"/>
      <c r="G28" s="1463"/>
      <c r="H28" s="1463"/>
      <c r="I28" s="1463"/>
      <c r="J28" s="1464"/>
      <c r="K28" s="1465"/>
      <c r="L28" s="1465"/>
      <c r="M28" s="1466"/>
      <c r="N28" s="1466"/>
      <c r="O28" s="1467"/>
      <c r="P28" s="1467"/>
      <c r="Q28" s="1467"/>
      <c r="R28" s="1467"/>
      <c r="S28" s="1467"/>
      <c r="T28" s="1467"/>
      <c r="U28" s="1467"/>
      <c r="V28" s="1467"/>
      <c r="W28" s="1467"/>
      <c r="X28" s="1467"/>
      <c r="Y28" s="1467"/>
      <c r="Z28" s="1467"/>
      <c r="AA28" s="1467"/>
      <c r="AB28" s="1467"/>
      <c r="AC28" s="1468"/>
    </row>
    <row r="29" spans="2:29" ht="21" customHeight="1">
      <c r="B29" s="1459"/>
      <c r="C29" s="1460"/>
      <c r="D29" s="1461"/>
      <c r="E29" s="1462"/>
      <c r="F29" s="1462"/>
      <c r="G29" s="1463"/>
      <c r="H29" s="1463"/>
      <c r="I29" s="1463"/>
      <c r="J29" s="1464"/>
      <c r="K29" s="1465"/>
      <c r="L29" s="1465"/>
      <c r="M29" s="1466"/>
      <c r="N29" s="1466"/>
      <c r="O29" s="1467"/>
      <c r="P29" s="1467"/>
      <c r="Q29" s="1467"/>
      <c r="R29" s="1467"/>
      <c r="S29" s="1467"/>
      <c r="T29" s="1467"/>
      <c r="U29" s="1467"/>
      <c r="V29" s="1467"/>
      <c r="W29" s="1467"/>
      <c r="X29" s="1467"/>
      <c r="Y29" s="1467"/>
      <c r="Z29" s="1467"/>
      <c r="AA29" s="1467"/>
      <c r="AB29" s="1467"/>
      <c r="AC29" s="1468"/>
    </row>
    <row r="30" spans="2:29" ht="21" customHeight="1">
      <c r="B30" s="1459"/>
      <c r="C30" s="1460"/>
      <c r="D30" s="1461"/>
      <c r="E30" s="1462"/>
      <c r="F30" s="1462"/>
      <c r="G30" s="1463"/>
      <c r="H30" s="1463"/>
      <c r="I30" s="1463"/>
      <c r="J30" s="1464"/>
      <c r="K30" s="1465"/>
      <c r="L30" s="1465"/>
      <c r="M30" s="1466"/>
      <c r="N30" s="1466"/>
      <c r="O30" s="1467"/>
      <c r="P30" s="1467"/>
      <c r="Q30" s="1467"/>
      <c r="R30" s="1467"/>
      <c r="S30" s="1467"/>
      <c r="T30" s="1467"/>
      <c r="U30" s="1467"/>
      <c r="V30" s="1467"/>
      <c r="W30" s="1467"/>
      <c r="X30" s="1467"/>
      <c r="Y30" s="1467"/>
      <c r="Z30" s="1467"/>
      <c r="AA30" s="1467"/>
      <c r="AB30" s="1467"/>
      <c r="AC30" s="1468"/>
    </row>
    <row r="31" spans="2:29" ht="21" customHeight="1">
      <c r="B31" s="1459"/>
      <c r="C31" s="1460"/>
      <c r="D31" s="1461"/>
      <c r="E31" s="1462"/>
      <c r="F31" s="1462"/>
      <c r="G31" s="1463"/>
      <c r="H31" s="1463"/>
      <c r="I31" s="1463"/>
      <c r="J31" s="1464"/>
      <c r="K31" s="1465"/>
      <c r="L31" s="1465"/>
      <c r="M31" s="1466"/>
      <c r="N31" s="1466"/>
      <c r="O31" s="1467"/>
      <c r="P31" s="1467"/>
      <c r="Q31" s="1467"/>
      <c r="R31" s="1467"/>
      <c r="S31" s="1467"/>
      <c r="T31" s="1467"/>
      <c r="U31" s="1467"/>
      <c r="V31" s="1467"/>
      <c r="W31" s="1467"/>
      <c r="X31" s="1467"/>
      <c r="Y31" s="1467"/>
      <c r="Z31" s="1467"/>
      <c r="AA31" s="1467"/>
      <c r="AB31" s="1467"/>
      <c r="AC31" s="1468"/>
    </row>
    <row r="32" spans="2:29" ht="21" customHeight="1">
      <c r="B32" s="1459"/>
      <c r="C32" s="1460"/>
      <c r="D32" s="1461"/>
      <c r="E32" s="1462"/>
      <c r="F32" s="1462"/>
      <c r="G32" s="1463"/>
      <c r="H32" s="1463"/>
      <c r="I32" s="1463"/>
      <c r="J32" s="1464"/>
      <c r="K32" s="1465"/>
      <c r="L32" s="1465"/>
      <c r="M32" s="1466"/>
      <c r="N32" s="1466"/>
      <c r="O32" s="1467"/>
      <c r="P32" s="1467"/>
      <c r="Q32" s="1467"/>
      <c r="R32" s="1467"/>
      <c r="S32" s="1467"/>
      <c r="T32" s="1467"/>
      <c r="U32" s="1467"/>
      <c r="V32" s="1467"/>
      <c r="W32" s="1467"/>
      <c r="X32" s="1467"/>
      <c r="Y32" s="1467"/>
      <c r="Z32" s="1467"/>
      <c r="AA32" s="1467"/>
      <c r="AB32" s="1467"/>
      <c r="AC32" s="1468"/>
    </row>
    <row r="33" spans="2:29" ht="21" customHeight="1">
      <c r="B33" s="1459"/>
      <c r="C33" s="1460"/>
      <c r="D33" s="1461"/>
      <c r="E33" s="1462"/>
      <c r="F33" s="1462"/>
      <c r="G33" s="1463"/>
      <c r="H33" s="1463"/>
      <c r="I33" s="1463"/>
      <c r="J33" s="1464"/>
      <c r="K33" s="1465"/>
      <c r="L33" s="1465"/>
      <c r="M33" s="1466"/>
      <c r="N33" s="1466"/>
      <c r="O33" s="1467"/>
      <c r="P33" s="1467"/>
      <c r="Q33" s="1467"/>
      <c r="R33" s="1467"/>
      <c r="S33" s="1467"/>
      <c r="T33" s="1467"/>
      <c r="U33" s="1467"/>
      <c r="V33" s="1467"/>
      <c r="W33" s="1467"/>
      <c r="X33" s="1467"/>
      <c r="Y33" s="1467"/>
      <c r="Z33" s="1467"/>
      <c r="AA33" s="1467"/>
      <c r="AB33" s="1467"/>
      <c r="AC33" s="1468"/>
    </row>
    <row r="34" spans="2:29" ht="21" customHeight="1">
      <c r="B34" s="1459"/>
      <c r="C34" s="1460"/>
      <c r="D34" s="1461"/>
      <c r="E34" s="1462"/>
      <c r="F34" s="1462"/>
      <c r="G34" s="1463"/>
      <c r="H34" s="1463"/>
      <c r="I34" s="1463"/>
      <c r="J34" s="1464"/>
      <c r="K34" s="1465"/>
      <c r="L34" s="1465"/>
      <c r="M34" s="1466"/>
      <c r="N34" s="1466"/>
      <c r="O34" s="1467"/>
      <c r="P34" s="1467"/>
      <c r="Q34" s="1467"/>
      <c r="R34" s="1467"/>
      <c r="S34" s="1467"/>
      <c r="T34" s="1467"/>
      <c r="U34" s="1467"/>
      <c r="V34" s="1467"/>
      <c r="W34" s="1467"/>
      <c r="X34" s="1467"/>
      <c r="Y34" s="1467"/>
      <c r="Z34" s="1467"/>
      <c r="AA34" s="1467"/>
      <c r="AB34" s="1467"/>
      <c r="AC34" s="1468"/>
    </row>
    <row r="35" spans="2:29" ht="21" customHeight="1">
      <c r="B35" s="1459"/>
      <c r="C35" s="1460"/>
      <c r="D35" s="1461"/>
      <c r="E35" s="1462"/>
      <c r="F35" s="1462"/>
      <c r="G35" s="1463"/>
      <c r="H35" s="1463"/>
      <c r="I35" s="1463"/>
      <c r="J35" s="1464"/>
      <c r="K35" s="1465"/>
      <c r="L35" s="1465"/>
      <c r="M35" s="1466"/>
      <c r="N35" s="1466"/>
      <c r="O35" s="1467"/>
      <c r="P35" s="1467"/>
      <c r="Q35" s="1467"/>
      <c r="R35" s="1467"/>
      <c r="S35" s="1467"/>
      <c r="T35" s="1467"/>
      <c r="U35" s="1467"/>
      <c r="V35" s="1467"/>
      <c r="W35" s="1467"/>
      <c r="X35" s="1467"/>
      <c r="Y35" s="1467"/>
      <c r="Z35" s="1467"/>
      <c r="AA35" s="1467"/>
      <c r="AB35" s="1467"/>
      <c r="AC35" s="1468"/>
    </row>
    <row r="36" spans="2:29" ht="21" customHeight="1">
      <c r="B36" s="1459"/>
      <c r="C36" s="1460"/>
      <c r="D36" s="1461"/>
      <c r="E36" s="1462"/>
      <c r="F36" s="1462"/>
      <c r="G36" s="1463"/>
      <c r="H36" s="1463"/>
      <c r="I36" s="1463"/>
      <c r="J36" s="1464"/>
      <c r="K36" s="1465"/>
      <c r="L36" s="1465"/>
      <c r="M36" s="1466"/>
      <c r="N36" s="1466"/>
      <c r="O36" s="1467"/>
      <c r="P36" s="1467"/>
      <c r="Q36" s="1467"/>
      <c r="R36" s="1467"/>
      <c r="S36" s="1467"/>
      <c r="T36" s="1467"/>
      <c r="U36" s="1467"/>
      <c r="V36" s="1467"/>
      <c r="W36" s="1467"/>
      <c r="X36" s="1467"/>
      <c r="Y36" s="1467"/>
      <c r="Z36" s="1467"/>
      <c r="AA36" s="1467"/>
      <c r="AB36" s="1467"/>
      <c r="AC36" s="1468"/>
    </row>
    <row r="37" spans="2:29" ht="21" customHeight="1">
      <c r="B37" s="1459"/>
      <c r="C37" s="1460"/>
      <c r="D37" s="1461"/>
      <c r="E37" s="1462"/>
      <c r="F37" s="1462"/>
      <c r="G37" s="1463"/>
      <c r="H37" s="1463"/>
      <c r="I37" s="1463"/>
      <c r="J37" s="1464"/>
      <c r="K37" s="1465"/>
      <c r="L37" s="1465"/>
      <c r="M37" s="1466"/>
      <c r="N37" s="1466"/>
      <c r="O37" s="1467"/>
      <c r="P37" s="1467"/>
      <c r="Q37" s="1467"/>
      <c r="R37" s="1467"/>
      <c r="S37" s="1467"/>
      <c r="T37" s="1467"/>
      <c r="U37" s="1467"/>
      <c r="V37" s="1467"/>
      <c r="W37" s="1467"/>
      <c r="X37" s="1467"/>
      <c r="Y37" s="1467"/>
      <c r="Z37" s="1467"/>
      <c r="AA37" s="1467"/>
      <c r="AB37" s="1467"/>
      <c r="AC37" s="1468"/>
    </row>
    <row r="38" spans="2:29" ht="21" customHeight="1">
      <c r="B38" s="1459"/>
      <c r="C38" s="1460"/>
      <c r="D38" s="1461"/>
      <c r="E38" s="1462"/>
      <c r="F38" s="1462"/>
      <c r="G38" s="1463"/>
      <c r="H38" s="1463"/>
      <c r="I38" s="1463"/>
      <c r="J38" s="1464"/>
      <c r="K38" s="1465"/>
      <c r="L38" s="1465"/>
      <c r="M38" s="1466"/>
      <c r="N38" s="1466"/>
      <c r="O38" s="1467"/>
      <c r="P38" s="1467"/>
      <c r="Q38" s="1467"/>
      <c r="R38" s="1467"/>
      <c r="S38" s="1467"/>
      <c r="T38" s="1467"/>
      <c r="U38" s="1467"/>
      <c r="V38" s="1467"/>
      <c r="W38" s="1467"/>
      <c r="X38" s="1467"/>
      <c r="Y38" s="1467"/>
      <c r="Z38" s="1467"/>
      <c r="AA38" s="1467"/>
      <c r="AB38" s="1467"/>
      <c r="AC38" s="1468"/>
    </row>
    <row r="39" spans="2:29" ht="21" customHeight="1">
      <c r="B39" s="1459"/>
      <c r="C39" s="1460"/>
      <c r="D39" s="1461"/>
      <c r="E39" s="1462"/>
      <c r="F39" s="1462"/>
      <c r="G39" s="1463"/>
      <c r="H39" s="1463"/>
      <c r="I39" s="1463"/>
      <c r="J39" s="1464"/>
      <c r="K39" s="1465"/>
      <c r="L39" s="1465"/>
      <c r="M39" s="1466"/>
      <c r="N39" s="1466"/>
      <c r="O39" s="1467"/>
      <c r="P39" s="1467"/>
      <c r="Q39" s="1467"/>
      <c r="R39" s="1467"/>
      <c r="S39" s="1467"/>
      <c r="T39" s="1467"/>
      <c r="U39" s="1467"/>
      <c r="V39" s="1465"/>
      <c r="W39" s="1467"/>
      <c r="X39" s="1467"/>
      <c r="Y39" s="1467"/>
      <c r="Z39" s="1467"/>
      <c r="AA39" s="1467"/>
      <c r="AB39" s="1467"/>
      <c r="AC39" s="1468"/>
    </row>
    <row r="40" spans="2:29" ht="21" customHeight="1">
      <c r="B40" s="1459"/>
      <c r="C40" s="1460"/>
      <c r="D40" s="1461"/>
      <c r="E40" s="1462"/>
      <c r="F40" s="1462"/>
      <c r="G40" s="1463"/>
      <c r="H40" s="1463"/>
      <c r="I40" s="1463"/>
      <c r="J40" s="1464"/>
      <c r="K40" s="1465"/>
      <c r="L40" s="1465"/>
      <c r="M40" s="1466"/>
      <c r="N40" s="1466"/>
      <c r="O40" s="1467"/>
      <c r="P40" s="1467"/>
      <c r="Q40" s="1467"/>
      <c r="R40" s="1467"/>
      <c r="S40" s="1467"/>
      <c r="T40" s="1467"/>
      <c r="U40" s="1467"/>
      <c r="V40" s="1467"/>
      <c r="W40" s="1467"/>
      <c r="X40" s="1467"/>
      <c r="Y40" s="1467"/>
      <c r="Z40" s="1467"/>
      <c r="AA40" s="1467"/>
      <c r="AB40" s="1467"/>
      <c r="AC40" s="1468"/>
    </row>
    <row r="41" spans="2:29" ht="21" customHeight="1">
      <c r="B41" s="1459"/>
      <c r="C41" s="1460"/>
      <c r="D41" s="1461"/>
      <c r="E41" s="1462"/>
      <c r="F41" s="1462"/>
      <c r="G41" s="1463"/>
      <c r="H41" s="1463"/>
      <c r="I41" s="1463"/>
      <c r="J41" s="1464"/>
      <c r="K41" s="1465"/>
      <c r="L41" s="1465"/>
      <c r="M41" s="1466"/>
      <c r="N41" s="1466"/>
      <c r="O41" s="1467"/>
      <c r="P41" s="1467"/>
      <c r="Q41" s="1467"/>
      <c r="R41" s="1467"/>
      <c r="S41" s="1467"/>
      <c r="T41" s="1467"/>
      <c r="U41" s="1467"/>
      <c r="V41" s="1467"/>
      <c r="W41" s="1467"/>
      <c r="X41" s="1467"/>
      <c r="Y41" s="1467"/>
      <c r="Z41" s="1467"/>
      <c r="AA41" s="1467"/>
      <c r="AB41" s="1467"/>
      <c r="AC41" s="1468"/>
    </row>
    <row r="42" spans="2:29" ht="21" customHeight="1">
      <c r="B42" s="1471"/>
      <c r="C42" s="1481"/>
      <c r="D42" s="1473"/>
      <c r="E42" s="1474"/>
      <c r="F42" s="1474"/>
      <c r="G42" s="1475"/>
      <c r="H42" s="1475"/>
      <c r="I42" s="1475"/>
      <c r="J42" s="1476"/>
      <c r="K42" s="1477"/>
      <c r="L42" s="1477"/>
      <c r="M42" s="1478"/>
      <c r="N42" s="1478"/>
      <c r="O42" s="1479"/>
      <c r="P42" s="1479"/>
      <c r="Q42" s="1479"/>
      <c r="R42" s="1479"/>
      <c r="S42" s="1479"/>
      <c r="T42" s="1479"/>
      <c r="U42" s="1479"/>
      <c r="V42" s="1479"/>
      <c r="W42" s="1479"/>
      <c r="X42" s="1479"/>
      <c r="Y42" s="1479"/>
      <c r="Z42" s="1479"/>
      <c r="AA42" s="1479"/>
      <c r="AB42" s="1479"/>
      <c r="AC42" s="1480"/>
    </row>
    <row r="43" spans="2:29" ht="13.5">
      <c r="B43" s="286" t="s">
        <v>687</v>
      </c>
      <c r="C43" s="287"/>
      <c r="D43" s="288"/>
      <c r="E43" s="289"/>
      <c r="F43" s="289"/>
      <c r="G43" s="290"/>
      <c r="H43" s="290"/>
      <c r="I43" s="290"/>
      <c r="J43" s="291"/>
      <c r="K43" s="292"/>
      <c r="L43" s="292"/>
      <c r="M43" s="293"/>
      <c r="N43" s="293"/>
      <c r="O43" s="294"/>
      <c r="P43" s="294"/>
      <c r="Q43" s="294"/>
      <c r="R43" s="294"/>
      <c r="S43" s="294"/>
      <c r="T43" s="294"/>
      <c r="U43" s="294"/>
      <c r="V43" s="294"/>
      <c r="W43" s="294"/>
      <c r="X43" s="294"/>
      <c r="Y43" s="294"/>
      <c r="Z43" s="294"/>
      <c r="AA43" s="294"/>
      <c r="AB43" s="294"/>
      <c r="AC43" s="294"/>
    </row>
    <row r="44" spans="2:29" ht="13.5">
      <c r="B44" s="295" t="s">
        <v>686</v>
      </c>
      <c r="C44" s="296"/>
      <c r="D44" s="297"/>
      <c r="E44" s="298"/>
      <c r="F44" s="298"/>
      <c r="G44" s="299"/>
      <c r="H44" s="299"/>
      <c r="I44" s="299"/>
      <c r="J44" s="167"/>
      <c r="K44" s="300"/>
      <c r="L44" s="300"/>
      <c r="M44" s="301"/>
      <c r="N44" s="301"/>
      <c r="O44" s="302"/>
      <c r="P44" s="302"/>
      <c r="Q44" s="302"/>
      <c r="R44" s="302"/>
      <c r="S44" s="302"/>
      <c r="T44" s="302"/>
      <c r="U44" s="302"/>
      <c r="V44" s="302"/>
      <c r="W44" s="302"/>
      <c r="X44" s="302"/>
      <c r="Y44" s="302"/>
      <c r="Z44" s="302"/>
      <c r="AA44" s="302"/>
      <c r="AB44" s="302"/>
      <c r="AC44" s="302"/>
    </row>
    <row r="45" spans="2:29" ht="21"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102" spans="4:4" ht="21" customHeight="1">
      <c r="D102" s="303"/>
    </row>
  </sheetData>
  <sheetProtection sheet="1" scenarios="1" formatCells="0"/>
  <mergeCells count="5">
    <mergeCell ref="C4:AB4"/>
    <mergeCell ref="C6:F6"/>
    <mergeCell ref="G6:Q6"/>
    <mergeCell ref="U6:AC6"/>
    <mergeCell ref="B2:AC2"/>
  </mergeCells>
  <phoneticPr fontId="3"/>
  <dataValidations count="1">
    <dataValidation type="list" allowBlank="1" showInputMessage="1" showErrorMessage="1" sqref="U6:AC6">
      <formula1>$AZ$5:$AZ$9</formula1>
    </dataValidation>
  </dataValidations>
  <hyperlinks>
    <hyperlink ref="B1:C1" location="はじめに!A1" display="「はじめに」戻る"/>
  </hyperlinks>
  <pageMargins left="0.9055118110236221" right="0.11811023622047245" top="0.74803149606299213" bottom="0.15748031496062992" header="0.31496062992125984" footer="0.31496062992125984"/>
  <pageSetup paperSize="9" scale="97"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K61"/>
  <sheetViews>
    <sheetView showGridLines="0" view="pageBreakPreview" zoomScale="120" zoomScaleNormal="145" zoomScaleSheetLayoutView="120" workbookViewId="0">
      <selection activeCell="A2" sqref="A2"/>
    </sheetView>
  </sheetViews>
  <sheetFormatPr defaultRowHeight="13.5"/>
  <cols>
    <col min="1" max="1" width="4.625" style="196" customWidth="1"/>
    <col min="2" max="8" width="9" style="196"/>
    <col min="9" max="9" width="11.25" style="196" customWidth="1"/>
    <col min="10" max="16384" width="9" style="196"/>
  </cols>
  <sheetData>
    <row r="1" spans="2:11" s="276" customFormat="1" ht="21" customHeight="1">
      <c r="B1" s="1007" t="s">
        <v>122</v>
      </c>
      <c r="C1" s="498"/>
      <c r="D1" s="498"/>
      <c r="E1" s="498"/>
    </row>
    <row r="2" spans="2:11" ht="70.5" customHeight="1">
      <c r="B2" s="3007" t="s">
        <v>1842</v>
      </c>
      <c r="C2" s="3007"/>
      <c r="D2" s="3007"/>
      <c r="E2" s="3007"/>
      <c r="F2" s="3007"/>
      <c r="G2" s="3007"/>
      <c r="H2" s="3007"/>
      <c r="I2" s="3007"/>
      <c r="J2" s="3007"/>
    </row>
    <row r="3" spans="2:11" s="193" customFormat="1">
      <c r="B3" s="237"/>
      <c r="C3" s="237"/>
      <c r="D3" s="237"/>
      <c r="E3" s="237"/>
      <c r="F3" s="237"/>
      <c r="G3" s="237"/>
      <c r="H3" s="237"/>
      <c r="I3" s="237"/>
      <c r="J3" s="237"/>
      <c r="K3" s="196"/>
    </row>
    <row r="4" spans="2:11" s="305" customFormat="1" ht="17.25">
      <c r="B4" s="193" t="s">
        <v>1058</v>
      </c>
      <c r="C4" s="304"/>
      <c r="D4" s="3006" t="s">
        <v>1044</v>
      </c>
      <c r="E4" s="3006"/>
      <c r="F4" s="3006"/>
      <c r="G4" s="3006"/>
      <c r="H4" s="3006"/>
      <c r="I4" s="304"/>
      <c r="J4" s="304"/>
      <c r="K4" s="193"/>
    </row>
    <row r="5" spans="2:11" s="305" customFormat="1" ht="14.25">
      <c r="B5" s="1447"/>
      <c r="C5" s="1447"/>
      <c r="D5" s="1447"/>
      <c r="E5" s="1447"/>
      <c r="F5" s="1447"/>
      <c r="G5" s="1447"/>
      <c r="H5" s="1447"/>
      <c r="I5" s="1447"/>
      <c r="J5" s="1447"/>
    </row>
    <row r="6" spans="2:11" s="305" customFormat="1">
      <c r="B6" s="1448"/>
      <c r="C6" s="1448"/>
      <c r="D6" s="1448"/>
      <c r="E6" s="1448"/>
      <c r="F6" s="1448"/>
      <c r="G6" s="1448"/>
      <c r="H6" s="1448"/>
      <c r="I6" s="1448"/>
      <c r="J6" s="1448"/>
    </row>
    <row r="7" spans="2:11" s="305" customFormat="1">
      <c r="B7" s="1448"/>
      <c r="C7" s="1448"/>
      <c r="D7" s="1448"/>
      <c r="E7" s="1448"/>
      <c r="F7" s="1448"/>
      <c r="G7" s="1448"/>
      <c r="H7" s="1448"/>
      <c r="I7" s="1448"/>
      <c r="J7" s="1448"/>
    </row>
    <row r="8" spans="2:11" s="305" customFormat="1">
      <c r="B8" s="1448"/>
      <c r="C8" s="1448"/>
      <c r="D8" s="1448"/>
      <c r="E8" s="1448"/>
      <c r="F8" s="1448"/>
      <c r="G8" s="1448"/>
      <c r="H8" s="1448"/>
      <c r="I8" s="1448"/>
      <c r="J8" s="1448"/>
    </row>
    <row r="9" spans="2:11" s="305" customFormat="1">
      <c r="B9" s="1448"/>
      <c r="C9" s="1448"/>
      <c r="D9" s="1448"/>
      <c r="E9" s="1448"/>
      <c r="F9" s="1448"/>
      <c r="G9" s="1448"/>
      <c r="H9" s="1448"/>
      <c r="I9" s="1448"/>
      <c r="J9" s="1448"/>
    </row>
    <row r="10" spans="2:11" s="305" customFormat="1">
      <c r="B10" s="1448"/>
      <c r="C10" s="1448"/>
      <c r="D10" s="1448"/>
      <c r="E10" s="1448"/>
      <c r="F10" s="1448"/>
      <c r="G10" s="1448"/>
      <c r="H10" s="1448"/>
      <c r="I10" s="1448"/>
      <c r="J10" s="1448"/>
    </row>
    <row r="11" spans="2:11" s="305" customFormat="1">
      <c r="B11" s="1448"/>
      <c r="C11" s="1448"/>
      <c r="D11" s="1448"/>
      <c r="E11" s="1448"/>
      <c r="F11" s="1448"/>
      <c r="G11" s="1448"/>
      <c r="H11" s="1448"/>
      <c r="I11" s="1448"/>
      <c r="J11" s="1448"/>
    </row>
    <row r="12" spans="2:11" s="305" customFormat="1">
      <c r="B12" s="1448"/>
      <c r="C12" s="1448"/>
      <c r="D12" s="1448"/>
      <c r="E12" s="1448"/>
      <c r="F12" s="1448"/>
      <c r="G12" s="1448"/>
      <c r="H12" s="1448"/>
      <c r="I12" s="1448"/>
      <c r="J12" s="1448"/>
    </row>
    <row r="13" spans="2:11" s="305" customFormat="1">
      <c r="B13" s="1448"/>
      <c r="C13" s="1448"/>
      <c r="D13" s="1448"/>
      <c r="E13" s="1448"/>
      <c r="F13" s="1448"/>
      <c r="G13" s="1448"/>
      <c r="H13" s="1448"/>
      <c r="I13" s="1448"/>
      <c r="J13" s="1448"/>
    </row>
    <row r="14" spans="2:11" s="305" customFormat="1">
      <c r="B14" s="1448"/>
      <c r="C14" s="1448"/>
      <c r="D14" s="1448"/>
      <c r="E14" s="1448"/>
      <c r="F14" s="1448"/>
      <c r="G14" s="1448"/>
      <c r="H14" s="1448"/>
      <c r="I14" s="1448"/>
      <c r="J14" s="1448"/>
    </row>
    <row r="15" spans="2:11" s="305" customFormat="1">
      <c r="B15" s="1448"/>
      <c r="C15" s="1448"/>
      <c r="D15" s="1448"/>
      <c r="E15" s="1448"/>
      <c r="F15" s="1448"/>
      <c r="G15" s="1448"/>
      <c r="H15" s="1448"/>
      <c r="I15" s="1448"/>
      <c r="J15" s="1448"/>
    </row>
    <row r="16" spans="2:11" s="305" customFormat="1">
      <c r="B16" s="1448"/>
      <c r="C16" s="1448"/>
      <c r="D16" s="1448"/>
      <c r="E16" s="1448"/>
      <c r="F16" s="1448"/>
      <c r="G16" s="1448"/>
      <c r="H16" s="1448"/>
      <c r="I16" s="1448"/>
      <c r="J16" s="1448"/>
    </row>
    <row r="17" spans="2:10" s="305" customFormat="1">
      <c r="B17" s="1448"/>
      <c r="C17" s="1448"/>
      <c r="D17" s="1448"/>
      <c r="E17" s="1448"/>
      <c r="F17" s="1448"/>
      <c r="G17" s="1448"/>
      <c r="H17" s="1448"/>
      <c r="I17" s="1448"/>
      <c r="J17" s="1448"/>
    </row>
    <row r="18" spans="2:10" s="305" customFormat="1">
      <c r="B18" s="1448"/>
      <c r="C18" s="1448"/>
      <c r="D18" s="1448"/>
      <c r="E18" s="1448"/>
      <c r="F18" s="1448"/>
      <c r="G18" s="1448"/>
      <c r="H18" s="1448"/>
      <c r="I18" s="1448"/>
      <c r="J18" s="1448"/>
    </row>
    <row r="19" spans="2:10" s="305" customFormat="1">
      <c r="B19" s="1448"/>
      <c r="C19" s="1448"/>
      <c r="D19" s="1448"/>
      <c r="E19" s="1448"/>
      <c r="F19" s="1448"/>
      <c r="G19" s="1448"/>
      <c r="H19" s="1448"/>
      <c r="I19" s="1448"/>
      <c r="J19" s="1448"/>
    </row>
    <row r="20" spans="2:10" s="305" customFormat="1">
      <c r="B20" s="1448"/>
      <c r="C20" s="1448"/>
      <c r="D20" s="1448"/>
      <c r="E20" s="1448"/>
      <c r="F20" s="1448"/>
      <c r="G20" s="1448"/>
      <c r="H20" s="1448"/>
      <c r="I20" s="1448"/>
      <c r="J20" s="1448"/>
    </row>
    <row r="21" spans="2:10" s="305" customFormat="1">
      <c r="B21" s="1448"/>
      <c r="C21" s="1448"/>
      <c r="D21" s="1448"/>
      <c r="E21" s="1448"/>
      <c r="F21" s="1448"/>
      <c r="G21" s="1448"/>
      <c r="H21" s="1448"/>
      <c r="I21" s="1448"/>
      <c r="J21" s="1448"/>
    </row>
    <row r="22" spans="2:10" s="305" customFormat="1">
      <c r="B22" s="1448"/>
      <c r="C22" s="1448"/>
      <c r="D22" s="1448"/>
      <c r="E22" s="1448"/>
      <c r="F22" s="1448"/>
      <c r="G22" s="1448"/>
      <c r="H22" s="1448"/>
      <c r="I22" s="1448"/>
      <c r="J22" s="1448"/>
    </row>
    <row r="23" spans="2:10" s="305" customFormat="1">
      <c r="B23" s="1448"/>
      <c r="C23" s="1448"/>
      <c r="D23" s="1448"/>
      <c r="E23" s="1448"/>
      <c r="F23" s="1448"/>
      <c r="G23" s="1448"/>
      <c r="H23" s="1448"/>
      <c r="I23" s="1448"/>
      <c r="J23" s="1448"/>
    </row>
    <row r="24" spans="2:10" s="305" customFormat="1">
      <c r="B24" s="1448"/>
      <c r="C24" s="1448"/>
      <c r="D24" s="1448"/>
      <c r="E24" s="1448"/>
      <c r="F24" s="1448"/>
      <c r="G24" s="1448"/>
      <c r="H24" s="1448"/>
      <c r="I24" s="1448"/>
      <c r="J24" s="1448"/>
    </row>
    <row r="25" spans="2:10" s="305" customFormat="1">
      <c r="B25" s="1448"/>
      <c r="C25" s="1448"/>
      <c r="D25" s="1448"/>
      <c r="E25" s="1448"/>
      <c r="F25" s="1448"/>
      <c r="G25" s="1448"/>
      <c r="H25" s="1448"/>
      <c r="I25" s="1448"/>
      <c r="J25" s="1448"/>
    </row>
    <row r="26" spans="2:10" s="305" customFormat="1">
      <c r="B26" s="1448"/>
      <c r="C26" s="1448"/>
      <c r="D26" s="1448"/>
      <c r="E26" s="1448"/>
      <c r="F26" s="1448"/>
      <c r="G26" s="1448"/>
      <c r="H26" s="1448"/>
      <c r="I26" s="1448"/>
      <c r="J26" s="1448"/>
    </row>
    <row r="27" spans="2:10" s="305" customFormat="1">
      <c r="B27" s="1448"/>
      <c r="C27" s="1448"/>
      <c r="D27" s="1448"/>
      <c r="E27" s="1448"/>
      <c r="F27" s="1448"/>
      <c r="G27" s="1448"/>
      <c r="H27" s="1448"/>
      <c r="I27" s="1448"/>
      <c r="J27" s="1448"/>
    </row>
    <row r="28" spans="2:10" s="305" customFormat="1">
      <c r="B28" s="1448"/>
      <c r="C28" s="1448"/>
      <c r="D28" s="1448"/>
      <c r="E28" s="1448"/>
      <c r="F28" s="1448"/>
      <c r="G28" s="1448"/>
      <c r="H28" s="1448"/>
      <c r="I28" s="1448"/>
      <c r="J28" s="1448"/>
    </row>
    <row r="29" spans="2:10" s="305" customFormat="1">
      <c r="B29" s="1448"/>
      <c r="C29" s="1448"/>
      <c r="D29" s="1448"/>
      <c r="E29" s="1448"/>
      <c r="F29" s="1448"/>
      <c r="G29" s="1448"/>
      <c r="H29" s="1448"/>
      <c r="I29" s="1448"/>
      <c r="J29" s="1448"/>
    </row>
    <row r="30" spans="2:10" s="305" customFormat="1">
      <c r="B30" s="1448"/>
      <c r="C30" s="1448"/>
      <c r="D30" s="1448"/>
      <c r="E30" s="1448"/>
      <c r="F30" s="1448"/>
      <c r="G30" s="1448"/>
      <c r="H30" s="1448"/>
      <c r="I30" s="1448"/>
      <c r="J30" s="1448"/>
    </row>
    <row r="31" spans="2:10" s="305" customFormat="1">
      <c r="B31" s="1448"/>
      <c r="C31" s="1448"/>
      <c r="D31" s="1448"/>
      <c r="E31" s="1448"/>
      <c r="F31" s="1448"/>
      <c r="G31" s="1448"/>
      <c r="H31" s="1448"/>
      <c r="I31" s="1448"/>
      <c r="J31" s="1448"/>
    </row>
    <row r="32" spans="2:10" s="305" customFormat="1">
      <c r="B32" s="1448"/>
      <c r="C32" s="1448"/>
      <c r="D32" s="1448"/>
      <c r="E32" s="1448"/>
      <c r="F32" s="1448"/>
      <c r="G32" s="1448"/>
      <c r="H32" s="1448"/>
      <c r="I32" s="1448"/>
      <c r="J32" s="1448"/>
    </row>
    <row r="33" spans="2:10" s="305" customFormat="1">
      <c r="B33" s="1448"/>
      <c r="C33" s="1448"/>
      <c r="D33" s="1448"/>
      <c r="E33" s="1448"/>
      <c r="F33" s="1448"/>
      <c r="G33" s="1448"/>
      <c r="H33" s="1448"/>
      <c r="I33" s="1448"/>
      <c r="J33" s="1448"/>
    </row>
    <row r="34" spans="2:10" s="305" customFormat="1">
      <c r="B34" s="1448"/>
      <c r="C34" s="1448"/>
      <c r="D34" s="1448"/>
      <c r="E34" s="1448"/>
      <c r="F34" s="1448"/>
      <c r="G34" s="1448"/>
      <c r="H34" s="1448"/>
      <c r="I34" s="1448"/>
      <c r="J34" s="1448"/>
    </row>
    <row r="35" spans="2:10" s="305" customFormat="1">
      <c r="B35" s="1448"/>
      <c r="C35" s="1448"/>
      <c r="D35" s="1448"/>
      <c r="E35" s="1448"/>
      <c r="F35" s="1448"/>
      <c r="G35" s="1448"/>
      <c r="H35" s="1448"/>
      <c r="I35" s="1448"/>
      <c r="J35" s="1448"/>
    </row>
    <row r="36" spans="2:10" s="305" customFormat="1">
      <c r="B36" s="1448"/>
      <c r="C36" s="1448"/>
      <c r="D36" s="1448"/>
      <c r="E36" s="1448"/>
      <c r="F36" s="1448"/>
      <c r="G36" s="1448"/>
      <c r="H36" s="1448"/>
      <c r="I36" s="1448"/>
      <c r="J36" s="1448"/>
    </row>
    <row r="37" spans="2:10" s="305" customFormat="1">
      <c r="B37" s="1448"/>
      <c r="C37" s="1448"/>
      <c r="D37" s="1448"/>
      <c r="E37" s="1448"/>
      <c r="F37" s="1448"/>
      <c r="G37" s="1448"/>
      <c r="H37" s="1448"/>
      <c r="I37" s="1448"/>
      <c r="J37" s="1448"/>
    </row>
    <row r="38" spans="2:10" s="305" customFormat="1">
      <c r="B38" s="1448"/>
      <c r="C38" s="1448"/>
      <c r="D38" s="1448"/>
      <c r="E38" s="1448"/>
      <c r="F38" s="1448"/>
      <c r="G38" s="1448"/>
      <c r="H38" s="1448"/>
      <c r="I38" s="1448"/>
      <c r="J38" s="1448"/>
    </row>
    <row r="39" spans="2:10" s="305" customFormat="1">
      <c r="B39" s="1448"/>
      <c r="C39" s="1448"/>
      <c r="D39" s="1448"/>
      <c r="E39" s="1448"/>
      <c r="F39" s="1448"/>
      <c r="G39" s="1448"/>
      <c r="H39" s="1448"/>
      <c r="I39" s="1448"/>
      <c r="J39" s="1448"/>
    </row>
    <row r="40" spans="2:10" s="305" customFormat="1">
      <c r="B40" s="1448"/>
      <c r="C40" s="1448"/>
      <c r="D40" s="1448"/>
      <c r="E40" s="1448"/>
      <c r="F40" s="1448"/>
      <c r="G40" s="1448"/>
      <c r="H40" s="1448"/>
      <c r="I40" s="1448"/>
      <c r="J40" s="1448"/>
    </row>
    <row r="41" spans="2:10" s="305" customFormat="1" ht="14.25" customHeight="1">
      <c r="B41" s="1448"/>
      <c r="C41" s="1448"/>
      <c r="D41" s="1448"/>
      <c r="E41" s="1448"/>
      <c r="F41" s="1448"/>
      <c r="G41" s="1448"/>
      <c r="H41" s="1448"/>
      <c r="I41" s="1448"/>
      <c r="J41" s="1448"/>
    </row>
    <row r="42" spans="2:10" s="305" customFormat="1">
      <c r="B42" s="1448"/>
      <c r="C42" s="1448"/>
      <c r="D42" s="1448"/>
      <c r="E42" s="1448"/>
      <c r="F42" s="1448"/>
      <c r="G42" s="1448"/>
      <c r="H42" s="1448"/>
      <c r="I42" s="1448"/>
      <c r="J42" s="1448"/>
    </row>
    <row r="43" spans="2:10" s="305" customFormat="1" ht="14.25" customHeight="1">
      <c r="B43" s="1448"/>
      <c r="C43" s="1448"/>
      <c r="D43" s="1448"/>
      <c r="E43" s="1448"/>
      <c r="F43" s="1448"/>
      <c r="G43" s="1448"/>
      <c r="H43" s="1448"/>
      <c r="I43" s="1448"/>
      <c r="J43" s="1448"/>
    </row>
    <row r="44" spans="2:10" s="305" customFormat="1">
      <c r="B44" s="1448"/>
      <c r="C44" s="1448"/>
      <c r="D44" s="1448"/>
      <c r="E44" s="1448"/>
      <c r="F44" s="1448"/>
      <c r="G44" s="1448"/>
      <c r="H44" s="1448"/>
      <c r="I44" s="1448"/>
      <c r="J44" s="1448"/>
    </row>
    <row r="45" spans="2:10" s="305" customFormat="1">
      <c r="B45" s="1448"/>
      <c r="C45" s="1448"/>
      <c r="D45" s="1448"/>
      <c r="E45" s="1448"/>
      <c r="F45" s="1448"/>
      <c r="G45" s="1448"/>
      <c r="H45" s="1448"/>
      <c r="I45" s="1448"/>
      <c r="J45" s="1448"/>
    </row>
    <row r="46" spans="2:10" s="305" customFormat="1">
      <c r="B46" s="1448"/>
      <c r="C46" s="1448"/>
      <c r="D46" s="1448"/>
      <c r="E46" s="1448"/>
      <c r="F46" s="1448"/>
      <c r="G46" s="1448"/>
      <c r="H46" s="1448"/>
      <c r="I46" s="1448"/>
      <c r="J46" s="1448"/>
    </row>
    <row r="47" spans="2:10" s="305" customFormat="1">
      <c r="B47" s="1448"/>
      <c r="C47" s="1448"/>
      <c r="D47" s="1448"/>
      <c r="E47" s="1448"/>
      <c r="F47" s="1448"/>
      <c r="G47" s="1448"/>
      <c r="H47" s="1448"/>
      <c r="I47" s="1448"/>
      <c r="J47" s="1448"/>
    </row>
    <row r="48" spans="2:10" s="305" customFormat="1">
      <c r="B48" s="1448"/>
      <c r="C48" s="1448"/>
      <c r="D48" s="1448"/>
      <c r="E48" s="1448"/>
      <c r="F48" s="1448"/>
      <c r="G48" s="1448"/>
      <c r="H48" s="1448"/>
      <c r="I48" s="1448"/>
      <c r="J48" s="1448"/>
    </row>
    <row r="49" spans="2:11" s="305" customFormat="1">
      <c r="B49" s="1448"/>
      <c r="C49" s="1448"/>
      <c r="D49" s="1448"/>
      <c r="E49" s="1448"/>
      <c r="F49" s="1448"/>
      <c r="G49" s="1448"/>
      <c r="H49" s="1448"/>
      <c r="I49" s="1448"/>
      <c r="J49" s="1448"/>
    </row>
    <row r="50" spans="2:11" s="305" customFormat="1">
      <c r="B50" s="1448"/>
      <c r="C50" s="1448"/>
      <c r="D50" s="1448"/>
      <c r="E50" s="1448"/>
      <c r="F50" s="1448"/>
      <c r="G50" s="1448"/>
      <c r="H50" s="1448"/>
      <c r="I50" s="1448"/>
      <c r="J50" s="1448"/>
    </row>
    <row r="51" spans="2:11" s="305" customFormat="1">
      <c r="B51" s="1448"/>
      <c r="C51" s="1448"/>
      <c r="D51" s="1448"/>
      <c r="E51" s="1448"/>
      <c r="F51" s="1448"/>
      <c r="G51" s="1448"/>
      <c r="H51" s="1448"/>
      <c r="I51" s="1448"/>
      <c r="J51" s="1448"/>
    </row>
    <row r="52" spans="2:11" s="305" customFormat="1">
      <c r="B52" s="1448"/>
      <c r="C52" s="1448"/>
      <c r="D52" s="1448"/>
      <c r="E52" s="1448"/>
      <c r="F52" s="1448"/>
      <c r="G52" s="1448"/>
      <c r="H52" s="1448"/>
      <c r="I52" s="1448"/>
      <c r="J52" s="1448"/>
    </row>
    <row r="53" spans="2:11" s="305" customFormat="1">
      <c r="B53" s="1448"/>
      <c r="C53" s="1448"/>
      <c r="D53" s="1448"/>
      <c r="E53" s="1448"/>
      <c r="F53" s="1448"/>
      <c r="G53" s="1448"/>
      <c r="H53" s="1448"/>
      <c r="I53" s="1448"/>
      <c r="J53" s="1448"/>
    </row>
    <row r="54" spans="2:11" s="305" customFormat="1">
      <c r="B54" s="1448"/>
      <c r="C54" s="1448"/>
      <c r="D54" s="1448"/>
      <c r="E54" s="1448"/>
      <c r="F54" s="1448"/>
      <c r="G54" s="1448"/>
      <c r="H54" s="1448"/>
      <c r="I54" s="1448"/>
      <c r="J54" s="1448"/>
    </row>
    <row r="55" spans="2:11" s="305" customFormat="1">
      <c r="B55" s="1448"/>
      <c r="C55" s="1448"/>
      <c r="D55" s="1448"/>
      <c r="E55" s="1448"/>
      <c r="F55" s="1448"/>
      <c r="G55" s="1448"/>
      <c r="H55" s="1448"/>
      <c r="I55" s="1448"/>
      <c r="J55" s="1448"/>
    </row>
    <row r="56" spans="2:11" s="305" customFormat="1">
      <c r="B56" s="1448"/>
      <c r="C56" s="1448"/>
      <c r="D56" s="1448"/>
      <c r="E56" s="1448"/>
      <c r="F56" s="1448"/>
      <c r="G56" s="1448"/>
      <c r="H56" s="1448"/>
      <c r="I56" s="1448"/>
      <c r="J56" s="1448"/>
    </row>
    <row r="57" spans="2:11" s="305" customFormat="1">
      <c r="B57" s="1448"/>
      <c r="C57" s="1448"/>
      <c r="D57" s="1448"/>
      <c r="E57" s="1448"/>
      <c r="F57" s="1448"/>
      <c r="G57" s="1448"/>
      <c r="H57" s="1448"/>
      <c r="I57" s="1448"/>
      <c r="J57" s="1448"/>
    </row>
    <row r="58" spans="2:11" s="305" customFormat="1">
      <c r="B58" s="1448"/>
      <c r="C58" s="1448"/>
      <c r="D58" s="1448"/>
      <c r="E58" s="1448"/>
      <c r="F58" s="1448"/>
      <c r="G58" s="1448"/>
      <c r="H58" s="1448"/>
      <c r="I58" s="1448"/>
      <c r="J58" s="1448"/>
    </row>
    <row r="59" spans="2:11" s="305" customFormat="1">
      <c r="B59" s="1448"/>
      <c r="C59" s="1448"/>
      <c r="D59" s="1448"/>
      <c r="E59" s="1448"/>
      <c r="F59" s="1448"/>
      <c r="G59" s="1448"/>
      <c r="H59" s="1448"/>
      <c r="I59" s="1448"/>
      <c r="J59" s="1448"/>
    </row>
    <row r="60" spans="2:11">
      <c r="B60" s="305"/>
      <c r="C60" s="618" t="s">
        <v>1066</v>
      </c>
      <c r="D60" s="305"/>
      <c r="E60" s="305"/>
      <c r="F60" s="305"/>
      <c r="G60" s="305"/>
      <c r="H60" s="305"/>
      <c r="I60" s="305"/>
      <c r="J60" s="305"/>
      <c r="K60" s="305"/>
    </row>
    <row r="61" spans="2:11">
      <c r="B61" s="306"/>
      <c r="C61" s="306"/>
      <c r="D61" s="306"/>
      <c r="E61" s="306"/>
      <c r="F61" s="306"/>
      <c r="G61" s="306"/>
      <c r="H61" s="306"/>
      <c r="I61" s="306"/>
      <c r="J61" s="306"/>
    </row>
  </sheetData>
  <sheetProtection sheet="1" scenarios="1" formatCells="0"/>
  <mergeCells count="2">
    <mergeCell ref="D4:H4"/>
    <mergeCell ref="B2:J2"/>
  </mergeCells>
  <phoneticPr fontId="3"/>
  <hyperlinks>
    <hyperlink ref="B1" location="はじめに!A1" display="はじめに戻る"/>
  </hyperlinks>
  <pageMargins left="0.9055118110236221" right="0.11811023622047245" top="0.74803149606299213" bottom="0.15748031496062992"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BW248"/>
  <sheetViews>
    <sheetView view="pageBreakPreview" zoomScale="110" zoomScaleNormal="100" zoomScaleSheetLayoutView="110" workbookViewId="0">
      <selection activeCell="A2" sqref="A2"/>
    </sheetView>
  </sheetViews>
  <sheetFormatPr defaultRowHeight="13.5"/>
  <cols>
    <col min="1" max="1" width="9" style="7"/>
    <col min="2" max="29" width="3.125" style="7" customWidth="1"/>
    <col min="30" max="30" width="9" style="7"/>
    <col min="31" max="31" width="10.875" style="7" bestFit="1" customWidth="1"/>
    <col min="32" max="16384" width="9" style="7"/>
  </cols>
  <sheetData>
    <row r="1" spans="2:75" ht="21.75" customHeight="1">
      <c r="B1" s="21" t="s">
        <v>122</v>
      </c>
      <c r="C1" s="21"/>
      <c r="D1" s="21"/>
      <c r="E1" s="21"/>
    </row>
    <row r="2" spans="2:75" ht="51" customHeight="1">
      <c r="B2" s="1861" t="s">
        <v>1874</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row>
    <row r="3" spans="2:75" ht="18.75">
      <c r="B3" s="24" t="s">
        <v>1059</v>
      </c>
      <c r="C3" s="25"/>
      <c r="D3" s="26"/>
      <c r="E3" s="27"/>
      <c r="F3" s="25"/>
      <c r="G3" s="27"/>
      <c r="H3" s="25"/>
      <c r="I3" s="1581" t="s">
        <v>1865</v>
      </c>
      <c r="J3" s="27"/>
      <c r="K3" s="27"/>
      <c r="L3" s="27"/>
      <c r="M3" s="27"/>
      <c r="N3" s="27"/>
      <c r="O3" s="27"/>
      <c r="P3" s="27"/>
      <c r="Q3" s="27"/>
      <c r="R3" s="27"/>
      <c r="S3" s="27"/>
      <c r="T3" s="27"/>
      <c r="U3" s="27"/>
      <c r="V3" s="27"/>
      <c r="W3" s="27"/>
      <c r="X3" s="25"/>
      <c r="Y3" s="25"/>
      <c r="Z3" s="25"/>
      <c r="AA3" s="25"/>
      <c r="AB3" s="27"/>
      <c r="AC3" s="27"/>
    </row>
    <row r="4" spans="2:75" ht="18" customHeight="1">
      <c r="B4" s="25"/>
      <c r="C4" s="1582"/>
      <c r="D4" s="1583"/>
      <c r="E4" s="1584"/>
      <c r="F4" s="1584"/>
      <c r="G4" s="1584"/>
      <c r="H4" s="1584"/>
      <c r="I4" s="1584"/>
      <c r="J4" s="1584"/>
      <c r="K4" s="1584"/>
      <c r="L4" s="1584"/>
      <c r="M4" s="1584"/>
      <c r="N4" s="1584"/>
      <c r="O4" s="1584"/>
      <c r="P4" s="1584"/>
      <c r="Q4" s="1584"/>
      <c r="R4" s="1584"/>
      <c r="S4" s="1584"/>
      <c r="T4" s="1584"/>
      <c r="U4" s="1584"/>
      <c r="V4" s="1584"/>
      <c r="W4" s="1584"/>
      <c r="X4" s="1584"/>
      <c r="Y4" s="1584"/>
      <c r="Z4" s="1584"/>
      <c r="AA4" s="1584"/>
      <c r="AB4" s="1584"/>
      <c r="AC4" s="27"/>
    </row>
    <row r="5" spans="2:75">
      <c r="B5" s="25"/>
      <c r="C5" s="24" t="s">
        <v>121</v>
      </c>
      <c r="D5" s="1583"/>
      <c r="E5" s="1583"/>
      <c r="F5" s="3012">
        <f>'実施計画書1-9'!$H$46</f>
        <v>0</v>
      </c>
      <c r="G5" s="3012"/>
      <c r="H5" s="3012"/>
      <c r="I5" s="3012"/>
      <c r="J5" s="3012"/>
      <c r="K5" s="1583" t="s">
        <v>243</v>
      </c>
      <c r="L5" s="25"/>
      <c r="M5" s="1583"/>
      <c r="N5" s="3010">
        <f>'交付申請書（本文）'!$U$14</f>
        <v>0</v>
      </c>
      <c r="O5" s="3010"/>
      <c r="P5" s="3010"/>
      <c r="Q5" s="3010"/>
      <c r="R5" s="1583" t="s">
        <v>393</v>
      </c>
      <c r="S5" s="1583"/>
      <c r="T5" s="25"/>
      <c r="U5" s="3011" t="s">
        <v>102</v>
      </c>
      <c r="V5" s="3011"/>
      <c r="W5" s="3011"/>
      <c r="X5" s="3011"/>
      <c r="Y5" s="25"/>
      <c r="Z5" s="25"/>
      <c r="AA5" s="25"/>
      <c r="AB5" s="24"/>
      <c r="AC5" s="25"/>
    </row>
    <row r="6" spans="2:75" ht="6.75" customHeight="1">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row>
    <row r="7" spans="2:75" ht="12" customHeight="1">
      <c r="B7" s="25"/>
      <c r="C7" s="3008" t="s">
        <v>120</v>
      </c>
      <c r="D7" s="2540"/>
      <c r="E7" s="2540"/>
      <c r="F7" s="2540"/>
      <c r="G7" s="3009" t="s">
        <v>119</v>
      </c>
      <c r="H7" s="3009"/>
      <c r="I7" s="3009"/>
      <c r="J7" s="3009"/>
      <c r="K7" s="3009"/>
      <c r="L7" s="3009"/>
      <c r="M7" s="3009"/>
      <c r="N7" s="3009"/>
      <c r="O7" s="3009" t="s">
        <v>118</v>
      </c>
      <c r="P7" s="3009"/>
      <c r="Q7" s="3009"/>
      <c r="R7" s="3009" t="s">
        <v>249</v>
      </c>
      <c r="S7" s="3009"/>
      <c r="T7" s="3009"/>
      <c r="U7" s="3009"/>
      <c r="V7" s="3009"/>
      <c r="W7" s="3009"/>
      <c r="X7" s="3009"/>
      <c r="Y7" s="3009"/>
      <c r="Z7" s="3009" t="s">
        <v>117</v>
      </c>
      <c r="AA7" s="3009"/>
      <c r="AB7" s="3009"/>
      <c r="AC7" s="25"/>
    </row>
    <row r="8" spans="2:75">
      <c r="B8" s="25"/>
      <c r="C8" s="3008"/>
      <c r="D8" s="2540"/>
      <c r="E8" s="2540"/>
      <c r="F8" s="2540"/>
      <c r="G8" s="3009"/>
      <c r="H8" s="3009"/>
      <c r="I8" s="3009"/>
      <c r="J8" s="3009"/>
      <c r="K8" s="3009"/>
      <c r="L8" s="3009"/>
      <c r="M8" s="3009"/>
      <c r="N8" s="3009"/>
      <c r="O8" s="3009"/>
      <c r="P8" s="3009"/>
      <c r="Q8" s="3009"/>
      <c r="R8" s="3009"/>
      <c r="S8" s="3009"/>
      <c r="T8" s="3009"/>
      <c r="U8" s="3009"/>
      <c r="V8" s="3009"/>
      <c r="W8" s="3009"/>
      <c r="X8" s="3009"/>
      <c r="Y8" s="3009"/>
      <c r="Z8" s="3009"/>
      <c r="AA8" s="3009"/>
      <c r="AB8" s="3009"/>
      <c r="AC8" s="25"/>
      <c r="BT8" s="619" t="s">
        <v>245</v>
      </c>
      <c r="BU8" s="619"/>
      <c r="BV8" s="619"/>
      <c r="BW8" s="619"/>
    </row>
    <row r="9" spans="2:75">
      <c r="B9" s="25"/>
      <c r="C9" s="3008"/>
      <c r="D9" s="2540"/>
      <c r="E9" s="2540"/>
      <c r="F9" s="2540"/>
      <c r="G9" s="3009"/>
      <c r="H9" s="3009"/>
      <c r="I9" s="3009"/>
      <c r="J9" s="3009"/>
      <c r="K9" s="3009"/>
      <c r="L9" s="3009"/>
      <c r="M9" s="3009"/>
      <c r="N9" s="3009"/>
      <c r="O9" s="3009"/>
      <c r="P9" s="3009"/>
      <c r="Q9" s="3009"/>
      <c r="R9" s="3009"/>
      <c r="S9" s="3009"/>
      <c r="T9" s="3009"/>
      <c r="U9" s="3009"/>
      <c r="V9" s="3009"/>
      <c r="W9" s="3009"/>
      <c r="X9" s="3009"/>
      <c r="Y9" s="3009"/>
      <c r="Z9" s="3009"/>
      <c r="AA9" s="3009"/>
      <c r="AB9" s="3009"/>
      <c r="AC9" s="25"/>
    </row>
    <row r="10" spans="2:75" ht="22.5" customHeight="1">
      <c r="B10" s="25"/>
      <c r="C10" s="1585" t="s">
        <v>116</v>
      </c>
      <c r="D10" s="1586"/>
      <c r="E10" s="1586"/>
      <c r="F10" s="1586"/>
      <c r="G10" s="3013">
        <f>Ⅲ省エネ計算の根拠【新築】ＺＥＢ推進!$G$10</f>
        <v>0</v>
      </c>
      <c r="H10" s="3014"/>
      <c r="I10" s="3014"/>
      <c r="J10" s="3014"/>
      <c r="K10" s="3014"/>
      <c r="L10" s="3014"/>
      <c r="M10" s="3014"/>
      <c r="N10" s="3015"/>
      <c r="O10" s="3016">
        <f>Ⅲ省エネ計算の根拠【新築】ＺＥＢ推進!$M$49</f>
        <v>0</v>
      </c>
      <c r="P10" s="3016"/>
      <c r="Q10" s="3016"/>
      <c r="R10" s="3017">
        <f>Ⅲ省エネ計算の根拠【新築】ＺＥＢ推進!$O$49</f>
        <v>0</v>
      </c>
      <c r="S10" s="3017"/>
      <c r="T10" s="3017"/>
      <c r="U10" s="3017"/>
      <c r="V10" s="3017"/>
      <c r="W10" s="3017"/>
      <c r="X10" s="3017"/>
      <c r="Y10" s="3017"/>
      <c r="Z10" s="3016">
        <f>ROUNDDOWN(Ⅲ省エネ計算の根拠【新築】ＺＥＢ推進!U49,2)</f>
        <v>0</v>
      </c>
      <c r="AA10" s="3016"/>
      <c r="AB10" s="3016"/>
      <c r="AC10" s="25"/>
      <c r="AE10" s="620"/>
    </row>
    <row r="11" spans="2:75" ht="22.5" customHeight="1">
      <c r="B11" s="25"/>
      <c r="C11" s="1585" t="s">
        <v>115</v>
      </c>
      <c r="D11" s="1586"/>
      <c r="E11" s="1586"/>
      <c r="F11" s="1586"/>
      <c r="G11" s="3013">
        <f>Ⅲ省エネ計算の根拠【新築】ＺＥＢ推進!$G$11</f>
        <v>0</v>
      </c>
      <c r="H11" s="3014"/>
      <c r="I11" s="3014"/>
      <c r="J11" s="3014"/>
      <c r="K11" s="3014"/>
      <c r="L11" s="3014"/>
      <c r="M11" s="3014"/>
      <c r="N11" s="3015"/>
      <c r="O11" s="3016">
        <f>Ⅲ省エネ計算の根拠【新築】ＺＥＢ推進!$M$50</f>
        <v>0</v>
      </c>
      <c r="P11" s="3016"/>
      <c r="Q11" s="3016"/>
      <c r="R11" s="3017">
        <f>Ⅲ省エネ計算の根拠【新築】ＺＥＢ推進!$O$50</f>
        <v>0</v>
      </c>
      <c r="S11" s="3017"/>
      <c r="T11" s="3017"/>
      <c r="U11" s="3017"/>
      <c r="V11" s="3017"/>
      <c r="W11" s="3017"/>
      <c r="X11" s="3017"/>
      <c r="Y11" s="3017"/>
      <c r="Z11" s="3016">
        <f>ROUNDDOWN(Ⅲ省エネ計算の根拠【新築】ＺＥＢ推進!U50,2)</f>
        <v>0</v>
      </c>
      <c r="AA11" s="3016"/>
      <c r="AB11" s="3016"/>
      <c r="AC11" s="25"/>
      <c r="AE11" s="620"/>
    </row>
    <row r="12" spans="2:75" ht="22.5" customHeight="1">
      <c r="B12" s="25"/>
      <c r="C12" s="1585" t="s">
        <v>114</v>
      </c>
      <c r="D12" s="1586"/>
      <c r="E12" s="1586"/>
      <c r="F12" s="1586"/>
      <c r="G12" s="3013">
        <f>Ⅲ省エネ計算の根拠【新築】ＺＥＢ推進!$G$12</f>
        <v>0</v>
      </c>
      <c r="H12" s="3014"/>
      <c r="I12" s="3014"/>
      <c r="J12" s="3014"/>
      <c r="K12" s="3014"/>
      <c r="L12" s="3014"/>
      <c r="M12" s="3014"/>
      <c r="N12" s="3015"/>
      <c r="O12" s="3016">
        <f>Ⅲ省エネ計算の根拠【新築】ＺＥＢ推進!$M$51</f>
        <v>0</v>
      </c>
      <c r="P12" s="3016"/>
      <c r="Q12" s="3016"/>
      <c r="R12" s="3017">
        <f>Ⅲ省エネ計算の根拠【新築】ＺＥＢ推進!$O$51</f>
        <v>0</v>
      </c>
      <c r="S12" s="3017"/>
      <c r="T12" s="3017"/>
      <c r="U12" s="3017"/>
      <c r="V12" s="3017"/>
      <c r="W12" s="3017"/>
      <c r="X12" s="3017"/>
      <c r="Y12" s="3017"/>
      <c r="Z12" s="3016">
        <f>ROUNDDOWN(Ⅲ省エネ計算の根拠【新築】ＺＥＢ推進!U51,2)</f>
        <v>0</v>
      </c>
      <c r="AA12" s="3016"/>
      <c r="AB12" s="3016"/>
      <c r="AC12" s="25"/>
      <c r="AE12" s="620"/>
    </row>
    <row r="13" spans="2:75" ht="22.5" customHeight="1">
      <c r="B13" s="25"/>
      <c r="C13" s="1585" t="s">
        <v>113</v>
      </c>
      <c r="D13" s="1586"/>
      <c r="E13" s="1586"/>
      <c r="F13" s="1586"/>
      <c r="G13" s="3013">
        <f>Ⅲ省エネ計算の根拠【新築】ＺＥＢ推進!$G$13</f>
        <v>0</v>
      </c>
      <c r="H13" s="3014"/>
      <c r="I13" s="3014"/>
      <c r="J13" s="3014"/>
      <c r="K13" s="3014"/>
      <c r="L13" s="3014"/>
      <c r="M13" s="3014"/>
      <c r="N13" s="3015"/>
      <c r="O13" s="3016">
        <f>Ⅲ省エネ計算の根拠【新築】ＺＥＢ推進!$M$52</f>
        <v>0</v>
      </c>
      <c r="P13" s="3016"/>
      <c r="Q13" s="3016"/>
      <c r="R13" s="3017">
        <f>Ⅲ省エネ計算の根拠【新築】ＺＥＢ推進!$O$52</f>
        <v>0</v>
      </c>
      <c r="S13" s="3017"/>
      <c r="T13" s="3017"/>
      <c r="U13" s="3017"/>
      <c r="V13" s="3017"/>
      <c r="W13" s="3017"/>
      <c r="X13" s="3017"/>
      <c r="Y13" s="3017"/>
      <c r="Z13" s="3016">
        <f>ROUNDDOWN(Ⅲ省エネ計算の根拠【新築】ＺＥＢ推進!U52,2)</f>
        <v>0</v>
      </c>
      <c r="AA13" s="3016"/>
      <c r="AB13" s="3016"/>
      <c r="AC13" s="25"/>
      <c r="AE13" s="620"/>
    </row>
    <row r="14" spans="2:75" ht="22.5" customHeight="1">
      <c r="B14" s="25"/>
      <c r="C14" s="1585" t="s">
        <v>112</v>
      </c>
      <c r="D14" s="1586"/>
      <c r="E14" s="1586"/>
      <c r="F14" s="1586"/>
      <c r="G14" s="3013">
        <f>Ⅲ省エネ計算の根拠【新築】ＺＥＢ推進!$G$14</f>
        <v>0</v>
      </c>
      <c r="H14" s="3014"/>
      <c r="I14" s="3014"/>
      <c r="J14" s="3014"/>
      <c r="K14" s="3014"/>
      <c r="L14" s="3014"/>
      <c r="M14" s="3014"/>
      <c r="N14" s="3015"/>
      <c r="O14" s="3016">
        <f>Ⅲ省エネ計算の根拠【新築】ＺＥＢ推進!$M$53</f>
        <v>0</v>
      </c>
      <c r="P14" s="3016"/>
      <c r="Q14" s="3016"/>
      <c r="R14" s="3017">
        <f>Ⅲ省エネ計算の根拠【新築】ＺＥＢ推進!$O$53</f>
        <v>0</v>
      </c>
      <c r="S14" s="3017"/>
      <c r="T14" s="3017"/>
      <c r="U14" s="3017"/>
      <c r="V14" s="3017"/>
      <c r="W14" s="3017"/>
      <c r="X14" s="3017"/>
      <c r="Y14" s="3017"/>
      <c r="Z14" s="3016">
        <f>ROUNDDOWN(Ⅲ省エネ計算の根拠【新築】ＺＥＢ推進!U53,2)</f>
        <v>0</v>
      </c>
      <c r="AA14" s="3016"/>
      <c r="AB14" s="3016"/>
      <c r="AC14" s="25"/>
      <c r="AE14" s="620"/>
    </row>
    <row r="15" spans="2:75" ht="22.5" customHeight="1">
      <c r="B15" s="25"/>
      <c r="C15" s="1585" t="s">
        <v>111</v>
      </c>
      <c r="D15" s="1586"/>
      <c r="E15" s="1586"/>
      <c r="F15" s="1586"/>
      <c r="G15" s="3013">
        <f>Ⅲ省エネ計算の根拠【新築】ＺＥＢ推進!$G$15</f>
        <v>0</v>
      </c>
      <c r="H15" s="3014"/>
      <c r="I15" s="3014"/>
      <c r="J15" s="3014"/>
      <c r="K15" s="3014"/>
      <c r="L15" s="3014"/>
      <c r="M15" s="3014"/>
      <c r="N15" s="3015"/>
      <c r="O15" s="3018"/>
      <c r="P15" s="3018"/>
      <c r="Q15" s="3018"/>
      <c r="R15" s="3017">
        <f>Ⅲ省エネ計算の根拠【新築】ＺＥＢ推進!$O$54</f>
        <v>0</v>
      </c>
      <c r="S15" s="3017"/>
      <c r="T15" s="3017"/>
      <c r="U15" s="3017"/>
      <c r="V15" s="3017"/>
      <c r="W15" s="3017"/>
      <c r="X15" s="3017"/>
      <c r="Y15" s="3017"/>
      <c r="Z15" s="3018"/>
      <c r="AA15" s="3018"/>
      <c r="AB15" s="3018"/>
      <c r="AC15" s="25"/>
      <c r="AE15" s="620"/>
    </row>
    <row r="16" spans="2:75" ht="22.5" customHeight="1" thickBot="1">
      <c r="B16" s="25"/>
      <c r="C16" s="1587" t="s">
        <v>42</v>
      </c>
      <c r="D16" s="1588"/>
      <c r="E16" s="1588"/>
      <c r="F16" s="1588"/>
      <c r="G16" s="3019">
        <f>Ⅲ省エネ計算の根拠【新築】ＺＥＢ推進!$G$55</f>
        <v>0</v>
      </c>
      <c r="H16" s="3020"/>
      <c r="I16" s="3020"/>
      <c r="J16" s="3020"/>
      <c r="K16" s="3020"/>
      <c r="L16" s="3020"/>
      <c r="M16" s="3020"/>
      <c r="N16" s="3021"/>
      <c r="O16" s="3022"/>
      <c r="P16" s="3022"/>
      <c r="Q16" s="3022"/>
      <c r="R16" s="3023">
        <f>Ⅲ省エネ計算の根拠【新築】ＺＥＢ推進!$O$55</f>
        <v>0</v>
      </c>
      <c r="S16" s="3023"/>
      <c r="T16" s="3023"/>
      <c r="U16" s="3023"/>
      <c r="V16" s="3023"/>
      <c r="W16" s="3023"/>
      <c r="X16" s="3023"/>
      <c r="Y16" s="3023"/>
      <c r="Z16" s="3022"/>
      <c r="AA16" s="3022"/>
      <c r="AB16" s="3022"/>
      <c r="AC16" s="25"/>
    </row>
    <row r="17" spans="2:29" ht="24" customHeight="1" thickTop="1">
      <c r="B17" s="25"/>
      <c r="C17" s="1589" t="s">
        <v>45</v>
      </c>
      <c r="D17" s="1590"/>
      <c r="E17" s="1590"/>
      <c r="F17" s="1590"/>
      <c r="G17" s="3024">
        <f>SUM(G10:N16)</f>
        <v>0</v>
      </c>
      <c r="H17" s="3024"/>
      <c r="I17" s="3024"/>
      <c r="J17" s="3024"/>
      <c r="K17" s="3024"/>
      <c r="L17" s="3024"/>
      <c r="M17" s="3024"/>
      <c r="N17" s="3024"/>
      <c r="O17" s="3025"/>
      <c r="P17" s="3025"/>
      <c r="Q17" s="3025"/>
      <c r="R17" s="3026">
        <f>SUM(R10:Y16)</f>
        <v>0</v>
      </c>
      <c r="S17" s="3026"/>
      <c r="T17" s="3026"/>
      <c r="U17" s="3026"/>
      <c r="V17" s="3026"/>
      <c r="W17" s="3026"/>
      <c r="X17" s="3026"/>
      <c r="Y17" s="3026"/>
      <c r="Z17" s="3025"/>
      <c r="AA17" s="3025"/>
      <c r="AB17" s="3025"/>
      <c r="AC17" s="25"/>
    </row>
    <row r="18" spans="2:29" ht="16.5" customHeight="1">
      <c r="B18" s="25"/>
      <c r="C18" s="25"/>
      <c r="D18" s="51" t="s">
        <v>520</v>
      </c>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2:29" ht="8.25" customHeight="1">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2:29" ht="16.5" customHeight="1">
      <c r="B20" s="25"/>
      <c r="C20" s="3027"/>
      <c r="D20" s="3028"/>
      <c r="E20" s="3028"/>
      <c r="F20" s="3028"/>
      <c r="G20" s="3029" t="s">
        <v>110</v>
      </c>
      <c r="H20" s="3030"/>
      <c r="I20" s="3030"/>
      <c r="J20" s="3030"/>
      <c r="K20" s="3030"/>
      <c r="L20" s="3030"/>
      <c r="M20" s="3030"/>
      <c r="N20" s="3030"/>
      <c r="O20" s="3030"/>
      <c r="P20" s="3030"/>
      <c r="Q20" s="3031"/>
      <c r="R20" s="3029" t="s">
        <v>109</v>
      </c>
      <c r="S20" s="3030"/>
      <c r="T20" s="3030"/>
      <c r="U20" s="3030"/>
      <c r="V20" s="3030"/>
      <c r="W20" s="3030"/>
      <c r="X20" s="3030"/>
      <c r="Y20" s="3030"/>
      <c r="Z20" s="3030"/>
      <c r="AA20" s="3030"/>
      <c r="AB20" s="3031"/>
      <c r="AC20" s="25"/>
    </row>
    <row r="21" spans="2:29" ht="27" customHeight="1">
      <c r="B21" s="1591"/>
      <c r="C21" s="3032" t="s">
        <v>246</v>
      </c>
      <c r="D21" s="3033"/>
      <c r="E21" s="3033"/>
      <c r="F21" s="3034"/>
      <c r="G21" s="3035">
        <f>Ⅲ省エネ計算の根拠【新築】ＺＥＢ推進!$G$60</f>
        <v>0</v>
      </c>
      <c r="H21" s="3036"/>
      <c r="I21" s="3036"/>
      <c r="J21" s="3036"/>
      <c r="K21" s="3036"/>
      <c r="L21" s="3036"/>
      <c r="M21" s="3036"/>
      <c r="N21" s="3036"/>
      <c r="O21" s="3036"/>
      <c r="P21" s="3036"/>
      <c r="Q21" s="3037"/>
      <c r="R21" s="3038">
        <f>Ⅲ省エネ計算の根拠【新築】ＺＥＢ推進!$U$60</f>
        <v>0</v>
      </c>
      <c r="S21" s="3039"/>
      <c r="T21" s="3039"/>
      <c r="U21" s="3039"/>
      <c r="V21" s="3039"/>
      <c r="W21" s="3039"/>
      <c r="X21" s="3039"/>
      <c r="Y21" s="3039"/>
      <c r="Z21" s="3039"/>
      <c r="AA21" s="3039"/>
      <c r="AB21" s="3040"/>
      <c r="AC21" s="1592"/>
    </row>
    <row r="22" spans="2:29" ht="18" customHeight="1">
      <c r="B22" s="25"/>
      <c r="C22" s="1593"/>
      <c r="D22" s="1594" t="s">
        <v>404</v>
      </c>
      <c r="E22" s="25"/>
      <c r="F22" s="687"/>
      <c r="G22" s="1595"/>
      <c r="H22" s="1595"/>
      <c r="I22" s="1596"/>
      <c r="J22" s="1596"/>
      <c r="K22" s="1596"/>
      <c r="L22" s="1596"/>
      <c r="M22" s="1596"/>
      <c r="N22" s="1596"/>
      <c r="O22" s="1597"/>
      <c r="P22" s="1597"/>
      <c r="Q22" s="1597"/>
      <c r="R22" s="1598"/>
      <c r="S22" s="1598"/>
      <c r="T22" s="1598"/>
      <c r="U22" s="1598"/>
      <c r="V22" s="1598"/>
      <c r="W22" s="1598"/>
      <c r="X22" s="1598"/>
      <c r="Y22" s="1598"/>
      <c r="Z22" s="1597"/>
      <c r="AA22" s="1597"/>
      <c r="AB22" s="1597"/>
      <c r="AC22" s="1592"/>
    </row>
    <row r="23" spans="2:29" ht="18" customHeight="1">
      <c r="B23" s="25"/>
      <c r="C23" s="1593"/>
      <c r="D23" s="1593"/>
      <c r="E23" s="37"/>
      <c r="F23" s="687"/>
      <c r="G23" s="1599"/>
      <c r="H23" s="1599"/>
      <c r="I23" s="1600"/>
      <c r="J23" s="1600"/>
      <c r="K23" s="1600"/>
      <c r="L23" s="1600"/>
      <c r="M23" s="1600"/>
      <c r="N23" s="1600"/>
      <c r="O23" s="1593"/>
      <c r="P23" s="1593"/>
      <c r="Q23" s="1593"/>
      <c r="R23" s="1601"/>
      <c r="S23" s="1601"/>
      <c r="T23" s="1601"/>
      <c r="U23" s="1601"/>
      <c r="V23" s="1601"/>
      <c r="W23" s="1601"/>
      <c r="X23" s="1601"/>
      <c r="Y23" s="1601"/>
      <c r="Z23" s="1593"/>
      <c r="AA23" s="1593"/>
      <c r="AB23" s="1593"/>
      <c r="AC23" s="1592"/>
    </row>
    <row r="24" spans="2:29" ht="18" customHeight="1">
      <c r="B24" s="25"/>
      <c r="C24" s="3041" t="s">
        <v>108</v>
      </c>
      <c r="D24" s="3042"/>
      <c r="E24" s="3042"/>
      <c r="F24" s="3043"/>
      <c r="G24" s="2501" t="s">
        <v>357</v>
      </c>
      <c r="H24" s="2502"/>
      <c r="I24" s="2502"/>
      <c r="J24" s="2502"/>
      <c r="K24" s="2502"/>
      <c r="L24" s="2502"/>
      <c r="M24" s="2502"/>
      <c r="N24" s="2502"/>
      <c r="O24" s="2502"/>
      <c r="P24" s="2502"/>
      <c r="Q24" s="2503"/>
      <c r="R24" s="2501" t="s">
        <v>358</v>
      </c>
      <c r="S24" s="2502"/>
      <c r="T24" s="2502"/>
      <c r="U24" s="2502"/>
      <c r="V24" s="2502"/>
      <c r="W24" s="2502"/>
      <c r="X24" s="2502"/>
      <c r="Y24" s="2502"/>
      <c r="Z24" s="2502"/>
      <c r="AA24" s="2502"/>
      <c r="AB24" s="2503"/>
      <c r="AC24" s="1592"/>
    </row>
    <row r="25" spans="2:29" ht="18" customHeight="1">
      <c r="B25" s="25"/>
      <c r="C25" s="3044"/>
      <c r="D25" s="3045"/>
      <c r="E25" s="3045"/>
      <c r="F25" s="3046"/>
      <c r="G25" s="2504" t="s">
        <v>1316</v>
      </c>
      <c r="H25" s="2505"/>
      <c r="I25" s="2505"/>
      <c r="J25" s="2505"/>
      <c r="K25" s="2505"/>
      <c r="L25" s="2505"/>
      <c r="M25" s="2505"/>
      <c r="N25" s="2505"/>
      <c r="O25" s="2505"/>
      <c r="P25" s="2505"/>
      <c r="Q25" s="2506"/>
      <c r="R25" s="2504" t="s">
        <v>1088</v>
      </c>
      <c r="S25" s="2505"/>
      <c r="T25" s="2505"/>
      <c r="U25" s="2505"/>
      <c r="V25" s="2505"/>
      <c r="W25" s="2505"/>
      <c r="X25" s="2505"/>
      <c r="Y25" s="2505"/>
      <c r="Z25" s="2505"/>
      <c r="AA25" s="2505"/>
      <c r="AB25" s="2506"/>
      <c r="AC25" s="1592"/>
    </row>
    <row r="26" spans="2:29" ht="27" customHeight="1">
      <c r="B26" s="25"/>
      <c r="C26" s="3047"/>
      <c r="D26" s="3048"/>
      <c r="E26" s="3048"/>
      <c r="F26" s="3049"/>
      <c r="G26" s="3050">
        <f>G17-G21</f>
        <v>0</v>
      </c>
      <c r="H26" s="3051"/>
      <c r="I26" s="3051"/>
      <c r="J26" s="3051"/>
      <c r="K26" s="3051"/>
      <c r="L26" s="3051"/>
      <c r="M26" s="3051"/>
      <c r="N26" s="3051"/>
      <c r="O26" s="3051"/>
      <c r="P26" s="3051"/>
      <c r="Q26" s="3052"/>
      <c r="R26" s="3050">
        <f>R17-R21</f>
        <v>0</v>
      </c>
      <c r="S26" s="3051"/>
      <c r="T26" s="3051"/>
      <c r="U26" s="3051"/>
      <c r="V26" s="3051"/>
      <c r="W26" s="3051"/>
      <c r="X26" s="3051"/>
      <c r="Y26" s="3051"/>
      <c r="Z26" s="3051"/>
      <c r="AA26" s="3051"/>
      <c r="AB26" s="3052"/>
      <c r="AC26" s="1592"/>
    </row>
    <row r="27" spans="2:29" ht="18" customHeight="1">
      <c r="B27" s="25"/>
      <c r="C27" s="1593"/>
      <c r="D27" s="1593"/>
      <c r="E27" s="37"/>
      <c r="F27" s="687"/>
      <c r="G27" s="1599"/>
      <c r="H27" s="1599"/>
      <c r="I27" s="1600"/>
      <c r="J27" s="1600"/>
      <c r="K27" s="1600"/>
      <c r="L27" s="1600"/>
      <c r="M27" s="1600"/>
      <c r="N27" s="1600"/>
      <c r="O27" s="1593"/>
      <c r="P27" s="1593"/>
      <c r="Q27" s="1593"/>
      <c r="R27" s="1601"/>
      <c r="S27" s="1601"/>
      <c r="T27" s="1601"/>
      <c r="U27" s="1601"/>
      <c r="V27" s="1601"/>
      <c r="W27" s="1601"/>
      <c r="X27" s="1601"/>
      <c r="Y27" s="1601"/>
      <c r="Z27" s="1593"/>
      <c r="AA27" s="1593"/>
      <c r="AB27" s="1593"/>
      <c r="AC27" s="1592"/>
    </row>
    <row r="28" spans="2:29" ht="18" customHeight="1">
      <c r="B28" s="25"/>
      <c r="C28" s="1593"/>
      <c r="D28" s="1593"/>
      <c r="E28" s="37"/>
      <c r="F28" s="687"/>
      <c r="G28" s="1599"/>
      <c r="H28" s="1599"/>
      <c r="I28" s="1600"/>
      <c r="J28" s="1600"/>
      <c r="K28" s="1600"/>
      <c r="L28" s="1600"/>
      <c r="M28" s="1600"/>
      <c r="N28" s="1600"/>
      <c r="O28" s="1593"/>
      <c r="P28" s="1593"/>
      <c r="Q28" s="1593"/>
      <c r="R28" s="1601"/>
      <c r="S28" s="1601"/>
      <c r="T28" s="1601"/>
      <c r="U28" s="1601"/>
      <c r="V28" s="1601"/>
      <c r="W28" s="1601"/>
      <c r="X28" s="1601"/>
      <c r="Y28" s="1601"/>
      <c r="Z28" s="1593"/>
      <c r="AA28" s="1593"/>
      <c r="AB28" s="1593"/>
      <c r="AC28" s="1592"/>
    </row>
    <row r="29" spans="2:29" ht="18" customHeight="1">
      <c r="B29" s="25"/>
      <c r="C29" s="1593"/>
      <c r="D29" s="1593"/>
      <c r="E29" s="687"/>
      <c r="F29" s="687"/>
      <c r="G29" s="1602"/>
      <c r="H29" s="1602"/>
      <c r="I29" s="1602"/>
      <c r="J29" s="1602"/>
      <c r="K29" s="1602"/>
      <c r="L29" s="1602"/>
      <c r="M29" s="1602"/>
      <c r="N29" s="1602"/>
      <c r="O29" s="689"/>
      <c r="P29" s="689"/>
      <c r="Q29" s="689"/>
      <c r="R29" s="1601"/>
      <c r="S29" s="1601"/>
      <c r="T29" s="1601"/>
      <c r="U29" s="1601"/>
      <c r="V29" s="1601"/>
      <c r="W29" s="1601"/>
      <c r="X29" s="1601"/>
      <c r="Y29" s="1601"/>
      <c r="Z29" s="1593"/>
      <c r="AA29" s="1593"/>
      <c r="AB29" s="1593"/>
      <c r="AC29" s="1592"/>
    </row>
    <row r="30" spans="2:29" ht="14.25" thickBot="1">
      <c r="B30" s="25"/>
      <c r="C30" s="1603" t="s">
        <v>394</v>
      </c>
      <c r="D30" s="1593"/>
      <c r="E30" s="687"/>
      <c r="F30" s="687"/>
      <c r="G30" s="1602"/>
      <c r="H30" s="1602"/>
      <c r="I30" s="1602"/>
      <c r="J30" s="1602"/>
      <c r="K30" s="1602"/>
      <c r="L30" s="1602"/>
      <c r="M30" s="1602"/>
      <c r="N30" s="1602"/>
      <c r="O30" s="689"/>
      <c r="P30" s="689"/>
      <c r="Q30" s="689"/>
      <c r="R30" s="1601"/>
      <c r="S30" s="1601"/>
      <c r="T30" s="1601"/>
      <c r="U30" s="1601"/>
      <c r="V30" s="1601"/>
      <c r="W30" s="1601"/>
      <c r="X30" s="1601"/>
      <c r="Y30" s="1601"/>
      <c r="Z30" s="1593"/>
      <c r="AA30" s="1593"/>
      <c r="AB30" s="1593"/>
      <c r="AC30" s="1592"/>
    </row>
    <row r="31" spans="2:29" ht="15" customHeight="1">
      <c r="B31" s="25"/>
      <c r="C31" s="3053" t="s">
        <v>395</v>
      </c>
      <c r="D31" s="3054"/>
      <c r="E31" s="3054"/>
      <c r="F31" s="3055"/>
      <c r="G31" s="3060" t="s">
        <v>1069</v>
      </c>
      <c r="H31" s="3061"/>
      <c r="I31" s="3061"/>
      <c r="J31" s="3061"/>
      <c r="K31" s="3061"/>
      <c r="L31" s="3061"/>
      <c r="M31" s="3061"/>
      <c r="N31" s="3061"/>
      <c r="O31" s="3061"/>
      <c r="P31" s="3061"/>
      <c r="Q31" s="3062"/>
      <c r="R31" s="3063" t="s">
        <v>106</v>
      </c>
      <c r="S31" s="3064"/>
      <c r="T31" s="3064"/>
      <c r="U31" s="3064"/>
      <c r="V31" s="3064"/>
      <c r="W31" s="3064"/>
      <c r="X31" s="3064"/>
      <c r="Y31" s="3064"/>
      <c r="Z31" s="3064"/>
      <c r="AA31" s="3064"/>
      <c r="AB31" s="3065"/>
      <c r="AC31" s="1592"/>
    </row>
    <row r="32" spans="2:29" ht="15" customHeight="1">
      <c r="B32" s="25"/>
      <c r="C32" s="3056"/>
      <c r="D32" s="3045"/>
      <c r="E32" s="3045"/>
      <c r="F32" s="3046"/>
      <c r="G32" s="3066" t="s">
        <v>248</v>
      </c>
      <c r="H32" s="2579"/>
      <c r="I32" s="2579"/>
      <c r="J32" s="2579"/>
      <c r="K32" s="2579"/>
      <c r="L32" s="2579"/>
      <c r="M32" s="2579"/>
      <c r="N32" s="2579"/>
      <c r="O32" s="2579"/>
      <c r="P32" s="2579"/>
      <c r="Q32" s="3067"/>
      <c r="R32" s="2504" t="s">
        <v>1219</v>
      </c>
      <c r="S32" s="2505"/>
      <c r="T32" s="2505"/>
      <c r="U32" s="2505"/>
      <c r="V32" s="2505"/>
      <c r="W32" s="2505"/>
      <c r="X32" s="2505"/>
      <c r="Y32" s="2505"/>
      <c r="Z32" s="2505"/>
      <c r="AA32" s="2505"/>
      <c r="AB32" s="3068"/>
      <c r="AC32" s="1592"/>
    </row>
    <row r="33" spans="2:30" ht="30" customHeight="1" thickBot="1">
      <c r="B33" s="25"/>
      <c r="C33" s="3057"/>
      <c r="D33" s="3058"/>
      <c r="E33" s="3058"/>
      <c r="F33" s="3059"/>
      <c r="G33" s="3072">
        <f>G26-R26</f>
        <v>0</v>
      </c>
      <c r="H33" s="3073"/>
      <c r="I33" s="3073"/>
      <c r="J33" s="3073"/>
      <c r="K33" s="3073"/>
      <c r="L33" s="3073"/>
      <c r="M33" s="3073"/>
      <c r="N33" s="3073"/>
      <c r="O33" s="3074" t="s">
        <v>1087</v>
      </c>
      <c r="P33" s="3074"/>
      <c r="Q33" s="3075"/>
      <c r="R33" s="3069" t="e">
        <f>ROUNDDOWN(G33/G26,3)</f>
        <v>#DIV/0!</v>
      </c>
      <c r="S33" s="3070"/>
      <c r="T33" s="3070"/>
      <c r="U33" s="3070"/>
      <c r="V33" s="3070"/>
      <c r="W33" s="3070"/>
      <c r="X33" s="3070"/>
      <c r="Y33" s="3070"/>
      <c r="Z33" s="3070"/>
      <c r="AA33" s="3070"/>
      <c r="AB33" s="3071"/>
      <c r="AC33" s="1592"/>
      <c r="AD33" s="526" t="s">
        <v>1203</v>
      </c>
    </row>
    <row r="34" spans="2:30" ht="13.5" customHeight="1">
      <c r="B34" s="25"/>
      <c r="C34" s="25"/>
      <c r="D34" s="25"/>
      <c r="E34" s="25"/>
      <c r="F34" s="1604"/>
      <c r="G34" s="1604"/>
      <c r="H34" s="1604"/>
      <c r="I34" s="1604"/>
      <c r="J34" s="1604"/>
      <c r="K34" s="1604"/>
      <c r="L34" s="25"/>
      <c r="M34" s="25"/>
      <c r="N34" s="25"/>
      <c r="O34" s="25"/>
      <c r="P34" s="25"/>
      <c r="Q34" s="25"/>
      <c r="R34" s="25"/>
      <c r="S34" s="25"/>
      <c r="T34" s="25"/>
      <c r="U34" s="25"/>
      <c r="V34" s="25"/>
      <c r="W34" s="25"/>
      <c r="X34" s="25"/>
      <c r="Y34" s="25"/>
      <c r="Z34" s="25"/>
      <c r="AA34" s="25"/>
      <c r="AB34" s="25"/>
      <c r="AC34" s="25"/>
    </row>
    <row r="35" spans="2:30" ht="20.25" customHeight="1">
      <c r="B35" s="25"/>
      <c r="C35" s="3045"/>
      <c r="D35" s="3045"/>
      <c r="E35" s="3045"/>
      <c r="F35" s="3045"/>
      <c r="G35" s="3078"/>
      <c r="H35" s="3078"/>
      <c r="I35" s="3078"/>
      <c r="J35" s="3078"/>
      <c r="K35" s="3078"/>
      <c r="L35" s="3078"/>
      <c r="M35" s="3078"/>
      <c r="N35" s="3078"/>
      <c r="O35" s="3078"/>
      <c r="P35" s="3078"/>
      <c r="Q35" s="3078"/>
      <c r="R35" s="3080"/>
      <c r="S35" s="3080"/>
      <c r="T35" s="3080"/>
      <c r="U35" s="3080"/>
      <c r="V35" s="3080"/>
      <c r="W35" s="3080"/>
      <c r="X35" s="3080"/>
      <c r="Y35" s="3080"/>
      <c r="Z35" s="3080"/>
      <c r="AA35" s="3080"/>
      <c r="AB35" s="3080"/>
      <c r="AC35" s="25"/>
    </row>
    <row r="36" spans="2:30" ht="21.75" customHeight="1">
      <c r="B36" s="25"/>
      <c r="C36" s="3045"/>
      <c r="D36" s="3045"/>
      <c r="E36" s="3045"/>
      <c r="F36" s="3045"/>
      <c r="G36" s="3077"/>
      <c r="H36" s="3078"/>
      <c r="I36" s="3078"/>
      <c r="J36" s="3078"/>
      <c r="K36" s="3078"/>
      <c r="L36" s="3078"/>
      <c r="M36" s="3078"/>
      <c r="N36" s="3078"/>
      <c r="O36" s="3078"/>
      <c r="P36" s="3078"/>
      <c r="Q36" s="3078"/>
      <c r="R36" s="3079"/>
      <c r="S36" s="3079"/>
      <c r="T36" s="3079"/>
      <c r="U36" s="3079"/>
      <c r="V36" s="3079"/>
      <c r="W36" s="3079"/>
      <c r="X36" s="3079"/>
      <c r="Y36" s="3079"/>
      <c r="Z36" s="3079"/>
      <c r="AA36" s="3079"/>
      <c r="AB36" s="3079"/>
      <c r="AC36" s="25"/>
    </row>
    <row r="37" spans="2:30">
      <c r="B37" s="25"/>
      <c r="C37" s="1605"/>
      <c r="D37" s="1605"/>
      <c r="E37" s="1605"/>
      <c r="F37" s="1605"/>
      <c r="G37" s="3078"/>
      <c r="H37" s="3078"/>
      <c r="I37" s="3078"/>
      <c r="J37" s="3078"/>
      <c r="K37" s="3078"/>
      <c r="L37" s="3078"/>
      <c r="M37" s="3078"/>
      <c r="N37" s="3078"/>
      <c r="O37" s="3078"/>
      <c r="P37" s="3078"/>
      <c r="Q37" s="3078"/>
      <c r="R37" s="3080"/>
      <c r="S37" s="3080"/>
      <c r="T37" s="3080"/>
      <c r="U37" s="3080"/>
      <c r="V37" s="3080"/>
      <c r="W37" s="3080"/>
      <c r="X37" s="3080"/>
      <c r="Y37" s="3080"/>
      <c r="Z37" s="3080"/>
      <c r="AA37" s="3080"/>
      <c r="AB37" s="3080"/>
      <c r="AC37" s="25"/>
    </row>
    <row r="38" spans="2:30" ht="19.5" customHeight="1">
      <c r="B38" s="25"/>
      <c r="C38" s="1605"/>
      <c r="D38" s="1605"/>
      <c r="E38" s="1605"/>
      <c r="F38" s="1605"/>
      <c r="G38" s="1606"/>
      <c r="H38" s="1606"/>
      <c r="I38" s="1606"/>
      <c r="J38" s="1606"/>
      <c r="K38" s="1606"/>
      <c r="L38" s="1606"/>
      <c r="M38" s="1606"/>
      <c r="N38" s="1606"/>
      <c r="O38" s="1606"/>
      <c r="P38" s="1606"/>
      <c r="Q38" s="1606"/>
      <c r="R38" s="1607"/>
      <c r="S38" s="1607"/>
      <c r="T38" s="1607"/>
      <c r="U38" s="1607"/>
      <c r="V38" s="1607"/>
      <c r="W38" s="1607"/>
      <c r="X38" s="1607"/>
      <c r="Y38" s="1607"/>
      <c r="Z38" s="1607"/>
      <c r="AA38" s="1607"/>
      <c r="AB38" s="1607"/>
      <c r="AC38" s="25"/>
    </row>
    <row r="39" spans="2:30">
      <c r="B39" s="25"/>
      <c r="C39" s="1593"/>
      <c r="D39" s="1608"/>
      <c r="E39" s="1609"/>
      <c r="F39" s="1609"/>
      <c r="G39" s="1609"/>
      <c r="H39" s="1609"/>
      <c r="I39" s="1609"/>
      <c r="J39" s="1609"/>
      <c r="K39" s="1609"/>
      <c r="L39" s="1608"/>
      <c r="M39" s="1608"/>
      <c r="N39" s="1608"/>
      <c r="O39" s="1608"/>
      <c r="P39" s="1608"/>
      <c r="Q39" s="1608"/>
      <c r="R39" s="1608"/>
      <c r="S39" s="1608"/>
      <c r="T39" s="1608"/>
      <c r="U39" s="1608"/>
      <c r="V39" s="1608"/>
      <c r="W39" s="1608"/>
      <c r="X39" s="1608"/>
      <c r="Y39" s="1608"/>
      <c r="Z39" s="1608"/>
      <c r="AA39" s="1608"/>
      <c r="AB39" s="1608"/>
      <c r="AC39" s="25"/>
    </row>
    <row r="40" spans="2:30" ht="13.5" customHeight="1">
      <c r="B40" s="25"/>
      <c r="C40" s="1605"/>
      <c r="D40" s="1605"/>
      <c r="E40" s="1605"/>
      <c r="F40" s="1605"/>
      <c r="G40" s="703"/>
      <c r="H40" s="703"/>
      <c r="I40" s="703"/>
      <c r="J40" s="703"/>
      <c r="K40" s="703"/>
      <c r="L40" s="703"/>
      <c r="M40" s="703"/>
      <c r="N40" s="703"/>
      <c r="O40" s="703"/>
      <c r="P40" s="703"/>
      <c r="Q40" s="703"/>
      <c r="R40" s="58"/>
      <c r="S40" s="58"/>
      <c r="T40" s="58"/>
      <c r="U40" s="58"/>
      <c r="V40" s="58"/>
      <c r="W40" s="58"/>
      <c r="X40" s="58"/>
      <c r="Y40" s="58"/>
      <c r="Z40" s="58"/>
      <c r="AA40" s="58"/>
      <c r="AB40" s="58"/>
      <c r="AC40" s="25"/>
    </row>
    <row r="41" spans="2:30">
      <c r="B41" s="25"/>
      <c r="C41" s="1605"/>
      <c r="D41" s="1605"/>
      <c r="E41" s="1605"/>
      <c r="F41" s="1605"/>
      <c r="G41" s="703"/>
      <c r="H41" s="703"/>
      <c r="I41" s="703"/>
      <c r="J41" s="703"/>
      <c r="K41" s="703"/>
      <c r="L41" s="703"/>
      <c r="M41" s="703"/>
      <c r="N41" s="703"/>
      <c r="O41" s="703"/>
      <c r="P41" s="703"/>
      <c r="Q41" s="703"/>
      <c r="R41" s="58"/>
      <c r="S41" s="58"/>
      <c r="T41" s="58"/>
      <c r="U41" s="58"/>
      <c r="V41" s="58"/>
      <c r="W41" s="58"/>
      <c r="X41" s="58"/>
      <c r="Y41" s="58"/>
      <c r="Z41" s="58"/>
      <c r="AA41" s="58"/>
      <c r="AB41" s="58"/>
      <c r="AC41" s="25"/>
    </row>
    <row r="42" spans="2:30">
      <c r="B42" s="25"/>
      <c r="C42" s="1605"/>
      <c r="D42" s="1605"/>
      <c r="E42" s="1605"/>
      <c r="F42" s="1605"/>
      <c r="G42" s="1606"/>
      <c r="H42" s="1606"/>
      <c r="I42" s="1606"/>
      <c r="J42" s="1606"/>
      <c r="K42" s="1606"/>
      <c r="L42" s="1606"/>
      <c r="M42" s="1606"/>
      <c r="N42" s="1606"/>
      <c r="O42" s="1606"/>
      <c r="P42" s="1606"/>
      <c r="Q42" s="1606"/>
      <c r="R42" s="1607"/>
      <c r="S42" s="1607"/>
      <c r="T42" s="1607"/>
      <c r="U42" s="1607"/>
      <c r="V42" s="1607"/>
      <c r="W42" s="1607"/>
      <c r="X42" s="1607"/>
      <c r="Y42" s="1607"/>
      <c r="Z42" s="1607"/>
      <c r="AA42" s="1607"/>
      <c r="AB42" s="1607"/>
      <c r="AC42" s="25"/>
    </row>
    <row r="43" spans="2:30">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2:30">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2:30">
      <c r="B45" s="25"/>
      <c r="C45" s="25"/>
      <c r="D45" s="1604" t="s">
        <v>403</v>
      </c>
      <c r="E45" s="1604" t="s">
        <v>399</v>
      </c>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2:30">
      <c r="B46" s="25"/>
      <c r="C46" s="25"/>
      <c r="D46" s="25"/>
      <c r="E46" s="1604" t="s">
        <v>396</v>
      </c>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2:30">
      <c r="B47" s="25"/>
      <c r="C47" s="25"/>
      <c r="D47" s="25"/>
      <c r="E47" s="1604" t="s">
        <v>1068</v>
      </c>
      <c r="F47" s="25"/>
      <c r="G47" s="25"/>
      <c r="H47" s="25"/>
      <c r="I47" s="25"/>
      <c r="J47" s="25"/>
      <c r="K47" s="25"/>
      <c r="L47" s="25"/>
      <c r="M47" s="25"/>
      <c r="N47" s="25"/>
      <c r="O47" s="25"/>
      <c r="P47" s="25"/>
      <c r="Q47" s="25"/>
      <c r="R47" s="25"/>
      <c r="S47" s="25"/>
      <c r="T47" s="25"/>
      <c r="U47" s="25"/>
      <c r="V47" s="25"/>
      <c r="W47" s="25"/>
      <c r="X47" s="25"/>
      <c r="Y47" s="25"/>
      <c r="Z47" s="25"/>
      <c r="AA47" s="25"/>
      <c r="AB47" s="25"/>
      <c r="AC47" s="25"/>
    </row>
    <row r="69" spans="3:11">
      <c r="C69" s="3076">
        <v>3</v>
      </c>
      <c r="D69" s="3076"/>
      <c r="E69" s="3076"/>
      <c r="F69" s="3076"/>
      <c r="G69" s="3076"/>
      <c r="H69" s="3076"/>
      <c r="I69" s="3076"/>
      <c r="J69" s="3076"/>
      <c r="K69" s="3076"/>
    </row>
    <row r="70" spans="3:11">
      <c r="C70" s="3076"/>
      <c r="D70" s="3076"/>
      <c r="E70" s="3076"/>
      <c r="F70" s="3076"/>
      <c r="G70" s="3076"/>
      <c r="H70" s="3076"/>
      <c r="I70" s="3076"/>
      <c r="J70" s="3076"/>
      <c r="K70" s="3076"/>
    </row>
    <row r="75" spans="3:11">
      <c r="C75" s="7">
        <v>9</v>
      </c>
    </row>
    <row r="85" spans="7:7">
      <c r="G85" s="273"/>
    </row>
    <row r="104" spans="4:7">
      <c r="D104" s="274"/>
    </row>
    <row r="107" spans="4:7">
      <c r="G107" s="273"/>
    </row>
    <row r="129" spans="7:7">
      <c r="G129" s="273"/>
    </row>
    <row r="233" spans="26:28">
      <c r="Z233" s="621"/>
      <c r="AA233" s="621"/>
      <c r="AB233" s="621"/>
    </row>
    <row r="248" spans="26:28">
      <c r="Z248" s="621"/>
      <c r="AA248" s="621"/>
      <c r="AB248" s="621"/>
    </row>
  </sheetData>
  <sheetProtection sheet="1" objects="1" scenarios="1"/>
  <mergeCells count="70">
    <mergeCell ref="C69:K70"/>
    <mergeCell ref="G36:Q36"/>
    <mergeCell ref="R36:AB36"/>
    <mergeCell ref="G37:Q37"/>
    <mergeCell ref="R37:AB37"/>
    <mergeCell ref="C35:F36"/>
    <mergeCell ref="G35:Q35"/>
    <mergeCell ref="R35:AB35"/>
    <mergeCell ref="C31:F33"/>
    <mergeCell ref="G31:Q31"/>
    <mergeCell ref="R31:AB31"/>
    <mergeCell ref="G32:Q32"/>
    <mergeCell ref="R32:AB32"/>
    <mergeCell ref="R33:AB33"/>
    <mergeCell ref="G33:N33"/>
    <mergeCell ref="O33:Q33"/>
    <mergeCell ref="C24:F26"/>
    <mergeCell ref="G24:Q24"/>
    <mergeCell ref="R24:AB24"/>
    <mergeCell ref="G25:Q25"/>
    <mergeCell ref="R25:AB25"/>
    <mergeCell ref="G26:Q26"/>
    <mergeCell ref="R26:AB26"/>
    <mergeCell ref="C20:F20"/>
    <mergeCell ref="G20:Q20"/>
    <mergeCell ref="R20:AB20"/>
    <mergeCell ref="C21:F21"/>
    <mergeCell ref="G21:Q21"/>
    <mergeCell ref="R21:AB21"/>
    <mergeCell ref="G16:N16"/>
    <mergeCell ref="O16:Q16"/>
    <mergeCell ref="R16:Y16"/>
    <mergeCell ref="Z16:AB16"/>
    <mergeCell ref="G17:N17"/>
    <mergeCell ref="O17:Q17"/>
    <mergeCell ref="R17:Y17"/>
    <mergeCell ref="Z17:AB17"/>
    <mergeCell ref="G14:N14"/>
    <mergeCell ref="O14:Q14"/>
    <mergeCell ref="R14:Y14"/>
    <mergeCell ref="Z14:AB14"/>
    <mergeCell ref="G15:N15"/>
    <mergeCell ref="O15:Q15"/>
    <mergeCell ref="R15:Y15"/>
    <mergeCell ref="Z15:AB15"/>
    <mergeCell ref="G12:N12"/>
    <mergeCell ref="O12:Q12"/>
    <mergeCell ref="R12:Y12"/>
    <mergeCell ref="Z12:AB12"/>
    <mergeCell ref="G13:N13"/>
    <mergeCell ref="O13:Q13"/>
    <mergeCell ref="R13:Y13"/>
    <mergeCell ref="Z13:AB13"/>
    <mergeCell ref="G10:N10"/>
    <mergeCell ref="O10:Q10"/>
    <mergeCell ref="R10:Y10"/>
    <mergeCell ref="Z10:AB10"/>
    <mergeCell ref="G11:N11"/>
    <mergeCell ref="O11:Q11"/>
    <mergeCell ref="R11:Y11"/>
    <mergeCell ref="Z11:AB11"/>
    <mergeCell ref="B2:AC2"/>
    <mergeCell ref="C7:F9"/>
    <mergeCell ref="G7:N9"/>
    <mergeCell ref="O7:Q9"/>
    <mergeCell ref="R7:Y9"/>
    <mergeCell ref="Z7:AB9"/>
    <mergeCell ref="N5:Q5"/>
    <mergeCell ref="U5:X5"/>
    <mergeCell ref="F5:J5"/>
  </mergeCells>
  <phoneticPr fontId="3"/>
  <hyperlinks>
    <hyperlink ref="B1:E1" location="はじめに!A1" display="はじめに戻る"/>
  </hyperlinks>
  <pageMargins left="0.9055118110236221" right="0.11811023622047245" top="0.74803149606299213" bottom="0.35433070866141736" header="0.31496062992125984" footer="0.31496062992125984"/>
  <pageSetup paperSize="9" orientation="portrait" horizontalDpi="300" verticalDpi="300" r:id="rId1"/>
  <headerFooter>
    <oddFooter>&amp;P ページ</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CC300"/>
  <sheetViews>
    <sheetView view="pageBreakPreview" zoomScale="110" zoomScaleNormal="100" zoomScaleSheetLayoutView="110" workbookViewId="0">
      <selection activeCell="M10" sqref="M10:N10"/>
    </sheetView>
  </sheetViews>
  <sheetFormatPr defaultRowHeight="12"/>
  <cols>
    <col min="1" max="1" width="3.75" style="38" customWidth="1"/>
    <col min="2" max="29" width="3.625" style="38" customWidth="1"/>
    <col min="30" max="30" width="5.625" style="38" customWidth="1"/>
    <col min="31" max="31" width="9.875" style="38" bestFit="1" customWidth="1"/>
    <col min="32" max="32" width="14.375" style="38" bestFit="1" customWidth="1"/>
    <col min="33" max="46" width="9" style="38"/>
    <col min="47" max="74" width="3.625" style="38" customWidth="1"/>
    <col min="75" max="16384" width="9" style="38"/>
  </cols>
  <sheetData>
    <row r="1" spans="2:81" s="7" customFormat="1" ht="21.75" customHeight="1">
      <c r="B1" s="21" t="s">
        <v>122</v>
      </c>
      <c r="C1" s="21"/>
      <c r="D1" s="21"/>
      <c r="E1" s="21"/>
    </row>
    <row r="2" spans="2:81" s="7" customFormat="1" ht="94.5" customHeight="1">
      <c r="B2" s="1861" t="s">
        <v>1461</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row>
    <row r="3" spans="2:81" ht="21">
      <c r="B3" s="622"/>
      <c r="C3" s="622"/>
      <c r="D3" s="623"/>
      <c r="E3" s="623"/>
      <c r="F3" s="622"/>
      <c r="G3" s="623"/>
      <c r="H3" s="623"/>
      <c r="I3" s="623"/>
      <c r="J3" s="623"/>
      <c r="K3" s="623"/>
      <c r="L3" s="623"/>
      <c r="M3" s="623"/>
      <c r="N3" s="623"/>
      <c r="O3" s="623"/>
      <c r="P3" s="623"/>
      <c r="Q3" s="623"/>
      <c r="R3" s="623"/>
      <c r="S3" s="622"/>
      <c r="T3" s="622"/>
      <c r="U3" s="622"/>
      <c r="V3" s="622"/>
      <c r="W3" s="793" t="s">
        <v>393</v>
      </c>
      <c r="X3" s="1610"/>
      <c r="Y3" s="793"/>
      <c r="Z3" s="3141" t="s">
        <v>102</v>
      </c>
      <c r="AA3" s="3141"/>
      <c r="AB3" s="3141"/>
      <c r="AC3" s="3141"/>
      <c r="AV3" s="622"/>
      <c r="AW3" s="623"/>
      <c r="AX3" s="623"/>
      <c r="AZ3" s="624"/>
      <c r="BA3" s="624"/>
      <c r="BB3" s="624"/>
      <c r="BC3" s="624"/>
      <c r="BD3" s="624"/>
      <c r="BE3" s="624"/>
      <c r="BF3" s="624"/>
      <c r="BG3" s="624"/>
      <c r="BH3" s="624"/>
      <c r="BI3" s="624"/>
      <c r="BJ3" s="624"/>
      <c r="BK3" s="624"/>
      <c r="BP3" s="29" t="s">
        <v>393</v>
      </c>
      <c r="BQ3" s="625"/>
      <c r="BR3" s="29"/>
      <c r="BS3" s="3141" t="s">
        <v>102</v>
      </c>
      <c r="BT3" s="3141"/>
      <c r="BU3" s="3141"/>
      <c r="BV3" s="3141"/>
    </row>
    <row r="4" spans="2:81" ht="26.25" customHeight="1">
      <c r="B4" s="3142" t="s">
        <v>1866</v>
      </c>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3142"/>
      <c r="AA4" s="3142"/>
      <c r="AB4" s="3142"/>
      <c r="AC4" s="3142"/>
      <c r="AE4" s="923" t="s">
        <v>261</v>
      </c>
      <c r="AU4" s="3371" t="s">
        <v>1121</v>
      </c>
      <c r="AV4" s="3371"/>
      <c r="AW4" s="3371"/>
      <c r="AX4" s="3371"/>
      <c r="AY4" s="3371"/>
      <c r="AZ4" s="3371"/>
      <c r="BA4" s="3371"/>
      <c r="BB4" s="3371"/>
      <c r="BC4" s="3371"/>
      <c r="BD4" s="3371"/>
      <c r="BE4" s="3371"/>
      <c r="BF4" s="3371"/>
      <c r="BG4" s="3371"/>
      <c r="BH4" s="3371"/>
      <c r="BI4" s="3371"/>
      <c r="BJ4" s="3371"/>
      <c r="BK4" s="3371"/>
      <c r="BL4" s="3371"/>
      <c r="BM4" s="3371"/>
      <c r="BN4" s="3371"/>
      <c r="BO4" s="3371"/>
      <c r="BP4" s="3371"/>
      <c r="BQ4" s="3371"/>
      <c r="BR4" s="3371"/>
      <c r="BS4" s="3371"/>
      <c r="BT4" s="3371"/>
      <c r="BU4" s="3371"/>
      <c r="BV4" s="3371"/>
    </row>
    <row r="5" spans="2:81" ht="9" customHeight="1">
      <c r="B5" s="1610"/>
      <c r="C5" s="622"/>
      <c r="D5" s="623"/>
      <c r="E5" s="623"/>
      <c r="F5" s="622"/>
      <c r="G5" s="623"/>
      <c r="H5" s="623"/>
      <c r="I5" s="623"/>
      <c r="J5" s="623"/>
      <c r="K5" s="623"/>
      <c r="L5" s="623"/>
      <c r="M5" s="623"/>
      <c r="N5" s="623"/>
      <c r="O5" s="623"/>
      <c r="P5" s="623"/>
      <c r="Q5" s="623"/>
      <c r="R5" s="623"/>
      <c r="S5" s="24"/>
      <c r="T5" s="1610"/>
      <c r="U5" s="793"/>
      <c r="V5" s="52"/>
      <c r="W5" s="52"/>
      <c r="X5" s="52"/>
      <c r="Y5" s="52"/>
      <c r="Z5" s="623"/>
      <c r="AA5" s="623"/>
      <c r="AB5" s="623"/>
      <c r="AC5" s="622"/>
      <c r="AU5" s="625"/>
      <c r="AV5" s="622"/>
      <c r="AW5" s="623"/>
      <c r="AX5" s="623"/>
      <c r="AZ5" s="624"/>
      <c r="BA5" s="624"/>
      <c r="BB5" s="624"/>
      <c r="BC5" s="624"/>
      <c r="BD5" s="624"/>
      <c r="BE5" s="624"/>
      <c r="BF5" s="624"/>
      <c r="BG5" s="624"/>
      <c r="BH5" s="624"/>
      <c r="BI5" s="624"/>
      <c r="BJ5" s="624"/>
      <c r="BK5" s="624"/>
      <c r="BL5" s="31"/>
      <c r="BM5" s="625"/>
      <c r="BN5" s="29"/>
      <c r="BO5" s="52"/>
      <c r="BP5" s="52"/>
      <c r="BQ5" s="52"/>
      <c r="BR5" s="52"/>
      <c r="BS5" s="624"/>
      <c r="BT5" s="624"/>
      <c r="BU5" s="624"/>
    </row>
    <row r="6" spans="2:81" ht="14.25">
      <c r="B6" s="1611" t="s">
        <v>369</v>
      </c>
      <c r="C6" s="622"/>
      <c r="D6" s="1612"/>
      <c r="E6" s="1612"/>
      <c r="F6" s="1612"/>
      <c r="G6" s="1612"/>
      <c r="H6" s="1612"/>
      <c r="I6" s="1612"/>
      <c r="J6" s="1612"/>
      <c r="K6" s="1612"/>
      <c r="L6" s="1612"/>
      <c r="M6" s="1612"/>
      <c r="N6" s="1612"/>
      <c r="O6" s="1612"/>
      <c r="P6" s="1612"/>
      <c r="Q6" s="1612"/>
      <c r="R6" s="1612"/>
      <c r="S6" s="1612"/>
      <c r="T6" s="1612"/>
      <c r="U6" s="1612"/>
      <c r="V6" s="3119" t="s">
        <v>383</v>
      </c>
      <c r="W6" s="3119"/>
      <c r="X6" s="3119"/>
      <c r="Y6" s="3119"/>
      <c r="Z6" s="3119"/>
      <c r="AA6" s="3119"/>
      <c r="AB6" s="3119"/>
      <c r="AC6" s="622"/>
      <c r="AU6" s="626" t="s">
        <v>369</v>
      </c>
      <c r="AW6" s="627"/>
      <c r="AX6" s="627"/>
      <c r="AY6" s="627"/>
      <c r="AZ6" s="627"/>
      <c r="BA6" s="627"/>
      <c r="BB6" s="627"/>
      <c r="BC6" s="627"/>
      <c r="BD6" s="627"/>
      <c r="BE6" s="627"/>
      <c r="BF6" s="627"/>
      <c r="BG6" s="627"/>
      <c r="BH6" s="627"/>
      <c r="BI6" s="627"/>
      <c r="BJ6" s="627"/>
      <c r="BK6" s="627"/>
      <c r="BL6" s="627"/>
      <c r="BM6" s="627"/>
      <c r="BN6" s="627"/>
      <c r="BO6" s="3372" t="s">
        <v>383</v>
      </c>
      <c r="BP6" s="3372"/>
      <c r="BQ6" s="3372"/>
      <c r="BR6" s="3372"/>
      <c r="BS6" s="3372"/>
      <c r="BT6" s="3372"/>
      <c r="BU6" s="3372"/>
    </row>
    <row r="7" spans="2:81" ht="17.25" customHeight="1">
      <c r="B7" s="622"/>
      <c r="C7" s="3120" t="s">
        <v>120</v>
      </c>
      <c r="D7" s="3121"/>
      <c r="E7" s="3121"/>
      <c r="F7" s="3122"/>
      <c r="G7" s="3129" t="s">
        <v>119</v>
      </c>
      <c r="H7" s="3130"/>
      <c r="I7" s="3130"/>
      <c r="J7" s="3130"/>
      <c r="K7" s="3130"/>
      <c r="L7" s="3131"/>
      <c r="M7" s="3129" t="s">
        <v>118</v>
      </c>
      <c r="N7" s="3131"/>
      <c r="O7" s="3129" t="s">
        <v>249</v>
      </c>
      <c r="P7" s="3130"/>
      <c r="Q7" s="3130"/>
      <c r="R7" s="3130"/>
      <c r="S7" s="3130"/>
      <c r="T7" s="3131"/>
      <c r="U7" s="3129" t="s">
        <v>117</v>
      </c>
      <c r="V7" s="3131"/>
      <c r="W7" s="3129" t="s">
        <v>138</v>
      </c>
      <c r="X7" s="3130"/>
      <c r="Y7" s="3130"/>
      <c r="Z7" s="3130"/>
      <c r="AA7" s="3130"/>
      <c r="AB7" s="3138"/>
      <c r="AC7" s="622"/>
      <c r="AV7" s="3373" t="s">
        <v>120</v>
      </c>
      <c r="AW7" s="3374"/>
      <c r="AX7" s="3374"/>
      <c r="AY7" s="3375"/>
      <c r="AZ7" s="3382" t="s">
        <v>119</v>
      </c>
      <c r="BA7" s="3383"/>
      <c r="BB7" s="3383"/>
      <c r="BC7" s="3383"/>
      <c r="BD7" s="3383"/>
      <c r="BE7" s="3384"/>
      <c r="BF7" s="3382" t="s">
        <v>118</v>
      </c>
      <c r="BG7" s="3384"/>
      <c r="BH7" s="3129" t="s">
        <v>249</v>
      </c>
      <c r="BI7" s="3130"/>
      <c r="BJ7" s="3130"/>
      <c r="BK7" s="3130"/>
      <c r="BL7" s="3130"/>
      <c r="BM7" s="3131"/>
      <c r="BN7" s="3382" t="s">
        <v>117</v>
      </c>
      <c r="BO7" s="3384"/>
      <c r="BP7" s="3382" t="s">
        <v>138</v>
      </c>
      <c r="BQ7" s="3383"/>
      <c r="BR7" s="3383"/>
      <c r="BS7" s="3383"/>
      <c r="BT7" s="3383"/>
      <c r="BU7" s="3391"/>
    </row>
    <row r="8" spans="2:81" ht="17.25" customHeight="1">
      <c r="B8" s="622"/>
      <c r="C8" s="3123"/>
      <c r="D8" s="3124"/>
      <c r="E8" s="3124"/>
      <c r="F8" s="3125"/>
      <c r="G8" s="3132"/>
      <c r="H8" s="3133"/>
      <c r="I8" s="3133"/>
      <c r="J8" s="3133"/>
      <c r="K8" s="3133"/>
      <c r="L8" s="3134"/>
      <c r="M8" s="3132"/>
      <c r="N8" s="3134"/>
      <c r="O8" s="3132"/>
      <c r="P8" s="3133"/>
      <c r="Q8" s="3133"/>
      <c r="R8" s="3133"/>
      <c r="S8" s="3133"/>
      <c r="T8" s="3134"/>
      <c r="U8" s="3132"/>
      <c r="V8" s="3134"/>
      <c r="W8" s="3132"/>
      <c r="X8" s="3133"/>
      <c r="Y8" s="3133"/>
      <c r="Z8" s="3133"/>
      <c r="AA8" s="3133"/>
      <c r="AB8" s="3139"/>
      <c r="AC8" s="622"/>
      <c r="AV8" s="3376"/>
      <c r="AW8" s="3377"/>
      <c r="AX8" s="3377"/>
      <c r="AY8" s="3378"/>
      <c r="AZ8" s="3385"/>
      <c r="BA8" s="3386"/>
      <c r="BB8" s="3386"/>
      <c r="BC8" s="3386"/>
      <c r="BD8" s="3386"/>
      <c r="BE8" s="3387"/>
      <c r="BF8" s="3385"/>
      <c r="BG8" s="3387"/>
      <c r="BH8" s="3132"/>
      <c r="BI8" s="3133"/>
      <c r="BJ8" s="3133"/>
      <c r="BK8" s="3133"/>
      <c r="BL8" s="3133"/>
      <c r="BM8" s="3134"/>
      <c r="BN8" s="3385"/>
      <c r="BO8" s="3387"/>
      <c r="BP8" s="3385"/>
      <c r="BQ8" s="3386"/>
      <c r="BR8" s="3386"/>
      <c r="BS8" s="3386"/>
      <c r="BT8" s="3386"/>
      <c r="BU8" s="3392"/>
    </row>
    <row r="9" spans="2:81" ht="17.25" customHeight="1">
      <c r="B9" s="622"/>
      <c r="C9" s="3126"/>
      <c r="D9" s="3127"/>
      <c r="E9" s="3127"/>
      <c r="F9" s="3128"/>
      <c r="G9" s="3135"/>
      <c r="H9" s="3136"/>
      <c r="I9" s="3136"/>
      <c r="J9" s="3136"/>
      <c r="K9" s="3136"/>
      <c r="L9" s="3137"/>
      <c r="M9" s="3135"/>
      <c r="N9" s="3137"/>
      <c r="O9" s="3135"/>
      <c r="P9" s="3136"/>
      <c r="Q9" s="3136"/>
      <c r="R9" s="3136"/>
      <c r="S9" s="3136"/>
      <c r="T9" s="3137"/>
      <c r="U9" s="3135"/>
      <c r="V9" s="3137"/>
      <c r="W9" s="3135"/>
      <c r="X9" s="3136"/>
      <c r="Y9" s="3136"/>
      <c r="Z9" s="3136"/>
      <c r="AA9" s="3136"/>
      <c r="AB9" s="3140"/>
      <c r="AC9" s="622"/>
      <c r="AV9" s="3379"/>
      <c r="AW9" s="3380"/>
      <c r="AX9" s="3380"/>
      <c r="AY9" s="3381"/>
      <c r="AZ9" s="3388"/>
      <c r="BA9" s="3389"/>
      <c r="BB9" s="3389"/>
      <c r="BC9" s="3389"/>
      <c r="BD9" s="3389"/>
      <c r="BE9" s="3390"/>
      <c r="BF9" s="3388"/>
      <c r="BG9" s="3390"/>
      <c r="BH9" s="3135"/>
      <c r="BI9" s="3136"/>
      <c r="BJ9" s="3136"/>
      <c r="BK9" s="3136"/>
      <c r="BL9" s="3136"/>
      <c r="BM9" s="3137"/>
      <c r="BN9" s="3388"/>
      <c r="BO9" s="3390"/>
      <c r="BP9" s="3388"/>
      <c r="BQ9" s="3389"/>
      <c r="BR9" s="3389"/>
      <c r="BS9" s="3389"/>
      <c r="BT9" s="3389"/>
      <c r="BU9" s="3393"/>
    </row>
    <row r="10" spans="2:81" ht="17.25" customHeight="1">
      <c r="B10" s="622"/>
      <c r="C10" s="3087" t="s">
        <v>1142</v>
      </c>
      <c r="D10" s="3033"/>
      <c r="E10" s="3033"/>
      <c r="F10" s="3034"/>
      <c r="G10" s="3111">
        <f>IFERROR(ROUNDDOWN((O10/U10)*M10,0),0)</f>
        <v>0</v>
      </c>
      <c r="H10" s="3112"/>
      <c r="I10" s="3112"/>
      <c r="J10" s="3112"/>
      <c r="K10" s="3112"/>
      <c r="L10" s="3113"/>
      <c r="M10" s="3105"/>
      <c r="N10" s="3106"/>
      <c r="O10" s="3116"/>
      <c r="P10" s="3117"/>
      <c r="Q10" s="3117"/>
      <c r="R10" s="3117"/>
      <c r="S10" s="3117"/>
      <c r="T10" s="3118"/>
      <c r="U10" s="3105"/>
      <c r="V10" s="3106"/>
      <c r="W10" s="3107">
        <f t="shared" ref="W10:W16" si="0">G10-O10</f>
        <v>0</v>
      </c>
      <c r="X10" s="3108"/>
      <c r="Y10" s="3108"/>
      <c r="Z10" s="3108"/>
      <c r="AA10" s="3109" t="s">
        <v>474</v>
      </c>
      <c r="AB10" s="3110"/>
      <c r="AC10" s="622"/>
      <c r="AD10" s="628"/>
      <c r="AV10" s="3394" t="s">
        <v>1142</v>
      </c>
      <c r="AW10" s="3395"/>
      <c r="AX10" s="3395"/>
      <c r="AY10" s="3396"/>
      <c r="AZ10" s="3397">
        <v>17546108</v>
      </c>
      <c r="BA10" s="3398"/>
      <c r="BB10" s="3398"/>
      <c r="BC10" s="3398"/>
      <c r="BD10" s="3398"/>
      <c r="BE10" s="3399"/>
      <c r="BF10" s="3400">
        <v>1.5</v>
      </c>
      <c r="BG10" s="3401"/>
      <c r="BH10" s="3402">
        <v>8773054</v>
      </c>
      <c r="BI10" s="3403"/>
      <c r="BJ10" s="3403"/>
      <c r="BK10" s="3403"/>
      <c r="BL10" s="3403"/>
      <c r="BM10" s="3404"/>
      <c r="BN10" s="3400">
        <v>0.75</v>
      </c>
      <c r="BO10" s="3401"/>
      <c r="BP10" s="3405">
        <v>8773054</v>
      </c>
      <c r="BQ10" s="3406"/>
      <c r="BR10" s="3406"/>
      <c r="BS10" s="3406"/>
      <c r="BT10" s="3407" t="s">
        <v>34</v>
      </c>
      <c r="BU10" s="3408"/>
    </row>
    <row r="11" spans="2:81" ht="17.25" customHeight="1">
      <c r="B11" s="622"/>
      <c r="C11" s="3087" t="s">
        <v>182</v>
      </c>
      <c r="D11" s="3033"/>
      <c r="E11" s="3033"/>
      <c r="F11" s="3034"/>
      <c r="G11" s="3111">
        <f>IFERROR(ROUNDDOWN((O11/U11)*M11,0),0)</f>
        <v>0</v>
      </c>
      <c r="H11" s="3112"/>
      <c r="I11" s="3112"/>
      <c r="J11" s="3112"/>
      <c r="K11" s="3112"/>
      <c r="L11" s="3113"/>
      <c r="M11" s="3105"/>
      <c r="N11" s="3106"/>
      <c r="O11" s="3116"/>
      <c r="P11" s="3117"/>
      <c r="Q11" s="3117"/>
      <c r="R11" s="3117"/>
      <c r="S11" s="3117"/>
      <c r="T11" s="3118"/>
      <c r="U11" s="3105"/>
      <c r="V11" s="3106"/>
      <c r="W11" s="3107">
        <f t="shared" si="0"/>
        <v>0</v>
      </c>
      <c r="X11" s="3108"/>
      <c r="Y11" s="3108"/>
      <c r="Z11" s="3108"/>
      <c r="AA11" s="3109" t="s">
        <v>473</v>
      </c>
      <c r="AB11" s="3110"/>
      <c r="AC11" s="622"/>
      <c r="AV11" s="3394" t="s">
        <v>182</v>
      </c>
      <c r="AW11" s="3395"/>
      <c r="AX11" s="3395"/>
      <c r="AY11" s="3396"/>
      <c r="AZ11" s="3397">
        <v>1133423</v>
      </c>
      <c r="BA11" s="3398"/>
      <c r="BB11" s="3398"/>
      <c r="BC11" s="3398"/>
      <c r="BD11" s="3398"/>
      <c r="BE11" s="3399"/>
      <c r="BF11" s="3400">
        <v>1</v>
      </c>
      <c r="BG11" s="3401"/>
      <c r="BH11" s="3402">
        <v>680054</v>
      </c>
      <c r="BI11" s="3403"/>
      <c r="BJ11" s="3403"/>
      <c r="BK11" s="3403"/>
      <c r="BL11" s="3403"/>
      <c r="BM11" s="3404"/>
      <c r="BN11" s="3400">
        <v>0.6</v>
      </c>
      <c r="BO11" s="3401"/>
      <c r="BP11" s="3405">
        <v>453369</v>
      </c>
      <c r="BQ11" s="3406"/>
      <c r="BR11" s="3406"/>
      <c r="BS11" s="3406"/>
      <c r="BT11" s="3407" t="s">
        <v>473</v>
      </c>
      <c r="BU11" s="3408"/>
      <c r="BZ11" s="629"/>
      <c r="CA11" s="629"/>
      <c r="CB11" s="629"/>
      <c r="CC11" s="629"/>
    </row>
    <row r="12" spans="2:81" ht="17.25" customHeight="1">
      <c r="B12" s="622"/>
      <c r="C12" s="3087" t="s">
        <v>1141</v>
      </c>
      <c r="D12" s="3033"/>
      <c r="E12" s="3033"/>
      <c r="F12" s="3034"/>
      <c r="G12" s="3111">
        <f>IFERROR(ROUNDDOWN((O12/U12)*M12,0),0)</f>
        <v>0</v>
      </c>
      <c r="H12" s="3112"/>
      <c r="I12" s="3112"/>
      <c r="J12" s="3112"/>
      <c r="K12" s="3112"/>
      <c r="L12" s="3113"/>
      <c r="M12" s="3105"/>
      <c r="N12" s="3106"/>
      <c r="O12" s="3116"/>
      <c r="P12" s="3117"/>
      <c r="Q12" s="3117"/>
      <c r="R12" s="3117"/>
      <c r="S12" s="3117"/>
      <c r="T12" s="3118"/>
      <c r="U12" s="3105"/>
      <c r="V12" s="3106"/>
      <c r="W12" s="3107">
        <f t="shared" si="0"/>
        <v>0</v>
      </c>
      <c r="X12" s="3108"/>
      <c r="Y12" s="3108"/>
      <c r="Z12" s="3108"/>
      <c r="AA12" s="3109" t="s">
        <v>473</v>
      </c>
      <c r="AB12" s="3110"/>
      <c r="AC12" s="622"/>
      <c r="AV12" s="3394" t="s">
        <v>1141</v>
      </c>
      <c r="AW12" s="3395"/>
      <c r="AX12" s="3395"/>
      <c r="AY12" s="3396"/>
      <c r="AZ12" s="3397">
        <v>6268000</v>
      </c>
      <c r="BA12" s="3398"/>
      <c r="BB12" s="3398"/>
      <c r="BC12" s="3398"/>
      <c r="BD12" s="3398"/>
      <c r="BE12" s="3399"/>
      <c r="BF12" s="3400">
        <v>1</v>
      </c>
      <c r="BG12" s="3401"/>
      <c r="BH12" s="3402">
        <v>3134000</v>
      </c>
      <c r="BI12" s="3403"/>
      <c r="BJ12" s="3403"/>
      <c r="BK12" s="3403"/>
      <c r="BL12" s="3403"/>
      <c r="BM12" s="3404"/>
      <c r="BN12" s="3400">
        <v>0.5</v>
      </c>
      <c r="BO12" s="3401"/>
      <c r="BP12" s="3405">
        <v>3134000</v>
      </c>
      <c r="BQ12" s="3406"/>
      <c r="BR12" s="3406"/>
      <c r="BS12" s="3406"/>
      <c r="BT12" s="3407" t="s">
        <v>473</v>
      </c>
      <c r="BU12" s="3408"/>
    </row>
    <row r="13" spans="2:81" ht="17.25" customHeight="1">
      <c r="B13" s="622"/>
      <c r="C13" s="3087" t="s">
        <v>184</v>
      </c>
      <c r="D13" s="3033"/>
      <c r="E13" s="3033"/>
      <c r="F13" s="3034"/>
      <c r="G13" s="3111">
        <f>IFERROR(ROUNDDOWN((O13/U13)*M13,0),0)</f>
        <v>0</v>
      </c>
      <c r="H13" s="3112"/>
      <c r="I13" s="3112"/>
      <c r="J13" s="3112"/>
      <c r="K13" s="3112"/>
      <c r="L13" s="3113"/>
      <c r="M13" s="3105"/>
      <c r="N13" s="3106"/>
      <c r="O13" s="3116"/>
      <c r="P13" s="3117"/>
      <c r="Q13" s="3117"/>
      <c r="R13" s="3117"/>
      <c r="S13" s="3117"/>
      <c r="T13" s="3118"/>
      <c r="U13" s="3105"/>
      <c r="V13" s="3106"/>
      <c r="W13" s="3107">
        <f t="shared" si="0"/>
        <v>0</v>
      </c>
      <c r="X13" s="3108"/>
      <c r="Y13" s="3108"/>
      <c r="Z13" s="3108"/>
      <c r="AA13" s="3109" t="s">
        <v>473</v>
      </c>
      <c r="AB13" s="3110"/>
      <c r="AC13" s="622"/>
      <c r="AD13" s="778"/>
      <c r="AV13" s="3394" t="s">
        <v>184</v>
      </c>
      <c r="AW13" s="3395"/>
      <c r="AX13" s="3395"/>
      <c r="AY13" s="3396"/>
      <c r="AZ13" s="3397">
        <v>746933</v>
      </c>
      <c r="BA13" s="3398"/>
      <c r="BB13" s="3398"/>
      <c r="BC13" s="3398"/>
      <c r="BD13" s="3398"/>
      <c r="BE13" s="3399"/>
      <c r="BF13" s="3400">
        <v>1.6</v>
      </c>
      <c r="BG13" s="3401"/>
      <c r="BH13" s="3402">
        <v>560200</v>
      </c>
      <c r="BI13" s="3403"/>
      <c r="BJ13" s="3403"/>
      <c r="BK13" s="3403"/>
      <c r="BL13" s="3403"/>
      <c r="BM13" s="3404"/>
      <c r="BN13" s="3400">
        <v>1.2</v>
      </c>
      <c r="BO13" s="3401"/>
      <c r="BP13" s="3405">
        <v>186733</v>
      </c>
      <c r="BQ13" s="3406"/>
      <c r="BR13" s="3406"/>
      <c r="BS13" s="3406"/>
      <c r="BT13" s="3407" t="s">
        <v>473</v>
      </c>
      <c r="BU13" s="3408"/>
    </row>
    <row r="14" spans="2:81" ht="17.25" customHeight="1">
      <c r="B14" s="622"/>
      <c r="C14" s="3087" t="s">
        <v>302</v>
      </c>
      <c r="D14" s="3033"/>
      <c r="E14" s="3033"/>
      <c r="F14" s="3034"/>
      <c r="G14" s="3111">
        <f>IFERROR(ROUNDDOWN((O14/U14)*M14,0),0)</f>
        <v>0</v>
      </c>
      <c r="H14" s="3112"/>
      <c r="I14" s="3112"/>
      <c r="J14" s="3112"/>
      <c r="K14" s="3112"/>
      <c r="L14" s="3113"/>
      <c r="M14" s="3105"/>
      <c r="N14" s="3106"/>
      <c r="O14" s="3116"/>
      <c r="P14" s="3117"/>
      <c r="Q14" s="3117"/>
      <c r="R14" s="3117"/>
      <c r="S14" s="3117"/>
      <c r="T14" s="3118"/>
      <c r="U14" s="3105"/>
      <c r="V14" s="3106"/>
      <c r="W14" s="3107">
        <f t="shared" si="0"/>
        <v>0</v>
      </c>
      <c r="X14" s="3108"/>
      <c r="Y14" s="3108"/>
      <c r="Z14" s="3108"/>
      <c r="AA14" s="3109" t="s">
        <v>473</v>
      </c>
      <c r="AB14" s="3110"/>
      <c r="AC14" s="622"/>
      <c r="AD14" s="778"/>
      <c r="AV14" s="3394" t="s">
        <v>302</v>
      </c>
      <c r="AW14" s="3395"/>
      <c r="AX14" s="3395"/>
      <c r="AY14" s="3396"/>
      <c r="AZ14" s="3397">
        <v>784000</v>
      </c>
      <c r="BA14" s="3398"/>
      <c r="BB14" s="3398"/>
      <c r="BC14" s="3398"/>
      <c r="BD14" s="3398"/>
      <c r="BE14" s="3399"/>
      <c r="BF14" s="3400">
        <v>1</v>
      </c>
      <c r="BG14" s="3401"/>
      <c r="BH14" s="3402">
        <v>784000</v>
      </c>
      <c r="BI14" s="3403"/>
      <c r="BJ14" s="3403"/>
      <c r="BK14" s="3403"/>
      <c r="BL14" s="3403"/>
      <c r="BM14" s="3404"/>
      <c r="BN14" s="3400">
        <v>1</v>
      </c>
      <c r="BO14" s="3401"/>
      <c r="BP14" s="3405">
        <v>0</v>
      </c>
      <c r="BQ14" s="3406"/>
      <c r="BR14" s="3406"/>
      <c r="BS14" s="3406"/>
      <c r="BT14" s="3407" t="s">
        <v>473</v>
      </c>
      <c r="BU14" s="3408"/>
    </row>
    <row r="15" spans="2:81" ht="17.25" customHeight="1">
      <c r="B15" s="622"/>
      <c r="C15" s="3087" t="s">
        <v>111</v>
      </c>
      <c r="D15" s="3033"/>
      <c r="E15" s="3033"/>
      <c r="F15" s="3034"/>
      <c r="G15" s="3111">
        <f>O15</f>
        <v>0</v>
      </c>
      <c r="H15" s="3112"/>
      <c r="I15" s="3112"/>
      <c r="J15" s="3112"/>
      <c r="K15" s="3112"/>
      <c r="L15" s="3113"/>
      <c r="M15" s="3114"/>
      <c r="N15" s="3115"/>
      <c r="O15" s="3116"/>
      <c r="P15" s="3117"/>
      <c r="Q15" s="3117"/>
      <c r="R15" s="3117"/>
      <c r="S15" s="3117"/>
      <c r="T15" s="3118"/>
      <c r="U15" s="3114"/>
      <c r="V15" s="3115"/>
      <c r="W15" s="3107">
        <f t="shared" si="0"/>
        <v>0</v>
      </c>
      <c r="X15" s="3108"/>
      <c r="Y15" s="3108"/>
      <c r="Z15" s="3108"/>
      <c r="AA15" s="3109" t="s">
        <v>473</v>
      </c>
      <c r="AB15" s="3110"/>
      <c r="AC15" s="622"/>
      <c r="AV15" s="3394" t="s">
        <v>111</v>
      </c>
      <c r="AW15" s="3395"/>
      <c r="AX15" s="3395"/>
      <c r="AY15" s="3396"/>
      <c r="AZ15" s="3397">
        <v>0</v>
      </c>
      <c r="BA15" s="3398"/>
      <c r="BB15" s="3398"/>
      <c r="BC15" s="3398"/>
      <c r="BD15" s="3398"/>
      <c r="BE15" s="3399"/>
      <c r="BF15" s="3409"/>
      <c r="BG15" s="3410"/>
      <c r="BH15" s="3402">
        <v>0</v>
      </c>
      <c r="BI15" s="3403"/>
      <c r="BJ15" s="3403"/>
      <c r="BK15" s="3403"/>
      <c r="BL15" s="3403"/>
      <c r="BM15" s="3404"/>
      <c r="BN15" s="3409"/>
      <c r="BO15" s="3410"/>
      <c r="BP15" s="3405">
        <v>0</v>
      </c>
      <c r="BQ15" s="3406"/>
      <c r="BR15" s="3406"/>
      <c r="BS15" s="3406"/>
      <c r="BT15" s="3407" t="s">
        <v>473</v>
      </c>
      <c r="BU15" s="3408"/>
    </row>
    <row r="16" spans="2:81" ht="17.25" customHeight="1" thickBot="1">
      <c r="B16" s="622"/>
      <c r="C16" s="3091" t="s">
        <v>180</v>
      </c>
      <c r="D16" s="3092"/>
      <c r="E16" s="3092"/>
      <c r="F16" s="3093"/>
      <c r="G16" s="3094">
        <f>O16</f>
        <v>0</v>
      </c>
      <c r="H16" s="3095"/>
      <c r="I16" s="3095"/>
      <c r="J16" s="3095"/>
      <c r="K16" s="3095"/>
      <c r="L16" s="3096"/>
      <c r="M16" s="3097"/>
      <c r="N16" s="3098"/>
      <c r="O16" s="3094">
        <f>ROUNDDOWN((O10+O12)*0.4,0)</f>
        <v>0</v>
      </c>
      <c r="P16" s="3095"/>
      <c r="Q16" s="3095"/>
      <c r="R16" s="3095"/>
      <c r="S16" s="3095"/>
      <c r="T16" s="3096"/>
      <c r="U16" s="3097"/>
      <c r="V16" s="3098"/>
      <c r="W16" s="3152">
        <f t="shared" si="0"/>
        <v>0</v>
      </c>
      <c r="X16" s="3153"/>
      <c r="Y16" s="3153"/>
      <c r="Z16" s="3153"/>
      <c r="AA16" s="3175" t="s">
        <v>473</v>
      </c>
      <c r="AB16" s="3176"/>
      <c r="AC16" s="622"/>
      <c r="AE16" s="630"/>
      <c r="AV16" s="3411" t="s">
        <v>180</v>
      </c>
      <c r="AW16" s="3412"/>
      <c r="AX16" s="3412"/>
      <c r="AY16" s="3413"/>
      <c r="AZ16" s="3414">
        <v>4762821</v>
      </c>
      <c r="BA16" s="3415"/>
      <c r="BB16" s="3415"/>
      <c r="BC16" s="3415"/>
      <c r="BD16" s="3415"/>
      <c r="BE16" s="3416"/>
      <c r="BF16" s="3417"/>
      <c r="BG16" s="3418"/>
      <c r="BH16" s="3414">
        <v>4762821</v>
      </c>
      <c r="BI16" s="3415"/>
      <c r="BJ16" s="3415"/>
      <c r="BK16" s="3415"/>
      <c r="BL16" s="3415"/>
      <c r="BM16" s="3416"/>
      <c r="BN16" s="3419"/>
      <c r="BO16" s="3420"/>
      <c r="BP16" s="3421">
        <v>0</v>
      </c>
      <c r="BQ16" s="3422"/>
      <c r="BR16" s="3422"/>
      <c r="BS16" s="3422"/>
      <c r="BT16" s="3423" t="s">
        <v>473</v>
      </c>
      <c r="BU16" s="3424"/>
    </row>
    <row r="17" spans="2:73" ht="17.25" customHeight="1" thickTop="1">
      <c r="B17" s="622"/>
      <c r="C17" s="3088" t="s">
        <v>45</v>
      </c>
      <c r="D17" s="3089"/>
      <c r="E17" s="3089"/>
      <c r="F17" s="3090"/>
      <c r="G17" s="3143">
        <f>SUM(G10:L16)</f>
        <v>0</v>
      </c>
      <c r="H17" s="3144"/>
      <c r="I17" s="3144"/>
      <c r="J17" s="3144"/>
      <c r="K17" s="3144"/>
      <c r="L17" s="3145"/>
      <c r="M17" s="3146"/>
      <c r="N17" s="3147"/>
      <c r="O17" s="3143">
        <f>SUM(O10:T16)</f>
        <v>0</v>
      </c>
      <c r="P17" s="3144"/>
      <c r="Q17" s="3144"/>
      <c r="R17" s="3144"/>
      <c r="S17" s="3144"/>
      <c r="T17" s="3145"/>
      <c r="U17" s="3146"/>
      <c r="V17" s="3147"/>
      <c r="W17" s="3148">
        <f>SUM(W10:Z16)</f>
        <v>0</v>
      </c>
      <c r="X17" s="3149"/>
      <c r="Y17" s="3149"/>
      <c r="Z17" s="3149"/>
      <c r="AA17" s="3150" t="s">
        <v>473</v>
      </c>
      <c r="AB17" s="3151"/>
      <c r="AC17" s="622"/>
      <c r="AV17" s="3425" t="s">
        <v>45</v>
      </c>
      <c r="AW17" s="3426"/>
      <c r="AX17" s="3426"/>
      <c r="AY17" s="3427"/>
      <c r="AZ17" s="3428">
        <v>31241285</v>
      </c>
      <c r="BA17" s="3429"/>
      <c r="BB17" s="3429"/>
      <c r="BC17" s="3429"/>
      <c r="BD17" s="3429"/>
      <c r="BE17" s="3430"/>
      <c r="BF17" s="3431"/>
      <c r="BG17" s="3432"/>
      <c r="BH17" s="3428">
        <v>18694129</v>
      </c>
      <c r="BI17" s="3429"/>
      <c r="BJ17" s="3429"/>
      <c r="BK17" s="3429"/>
      <c r="BL17" s="3429"/>
      <c r="BM17" s="3430"/>
      <c r="BN17" s="3431"/>
      <c r="BO17" s="3432"/>
      <c r="BP17" s="3433">
        <v>12547156</v>
      </c>
      <c r="BQ17" s="3434"/>
      <c r="BR17" s="3434"/>
      <c r="BS17" s="3434"/>
      <c r="BT17" s="3435" t="s">
        <v>473</v>
      </c>
      <c r="BU17" s="3436"/>
    </row>
    <row r="18" spans="2:73" ht="14.25">
      <c r="B18" s="622"/>
      <c r="C18" s="622"/>
      <c r="D18" s="51" t="s">
        <v>472</v>
      </c>
      <c r="E18" s="622"/>
      <c r="F18" s="1613"/>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F18" s="632"/>
      <c r="AW18" s="51" t="s">
        <v>472</v>
      </c>
      <c r="AY18" s="631"/>
    </row>
    <row r="19" spans="2:73" ht="21" customHeight="1">
      <c r="B19" s="622"/>
      <c r="C19" s="622"/>
      <c r="D19" s="622"/>
      <c r="E19" s="1604"/>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X19" s="273"/>
    </row>
    <row r="20" spans="2:73" ht="14.25">
      <c r="B20" s="1614" t="s">
        <v>1867</v>
      </c>
      <c r="C20" s="622"/>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622"/>
      <c r="AU20" s="633" t="s">
        <v>483</v>
      </c>
      <c r="AW20" s="305"/>
      <c r="AX20" s="305"/>
      <c r="AY20" s="305"/>
      <c r="AZ20" s="305"/>
      <c r="BA20" s="305"/>
      <c r="BB20" s="305"/>
      <c r="BC20" s="305"/>
      <c r="BD20" s="305"/>
      <c r="BE20" s="305"/>
      <c r="BF20" s="305"/>
      <c r="BG20" s="305"/>
      <c r="BH20" s="305"/>
      <c r="BI20" s="305"/>
      <c r="BJ20" s="305"/>
      <c r="BK20" s="305"/>
      <c r="BL20" s="305"/>
      <c r="BM20" s="305"/>
      <c r="BN20" s="305"/>
      <c r="BO20" s="305"/>
      <c r="BP20" s="305"/>
      <c r="BQ20" s="305"/>
      <c r="BR20" s="305"/>
      <c r="BS20" s="305"/>
      <c r="BT20" s="305"/>
      <c r="BU20" s="305"/>
    </row>
    <row r="21" spans="2:73" ht="13.5" customHeight="1">
      <c r="B21" s="1615"/>
      <c r="C21" s="3166" t="s">
        <v>1868</v>
      </c>
      <c r="D21" s="3167"/>
      <c r="E21" s="3167"/>
      <c r="F21" s="3167"/>
      <c r="G21" s="3167"/>
      <c r="H21" s="3167"/>
      <c r="I21" s="3167"/>
      <c r="J21" s="3167"/>
      <c r="K21" s="3167"/>
      <c r="L21" s="3167"/>
      <c r="M21" s="3167"/>
      <c r="N21" s="3167"/>
      <c r="O21" s="3167"/>
      <c r="P21" s="3168"/>
      <c r="Q21" s="3163" t="s">
        <v>382</v>
      </c>
      <c r="R21" s="3164"/>
      <c r="S21" s="3164"/>
      <c r="T21" s="3164"/>
      <c r="U21" s="3164"/>
      <c r="V21" s="3164"/>
      <c r="W21" s="3164"/>
      <c r="X21" s="3164"/>
      <c r="Y21" s="3164"/>
      <c r="Z21" s="3164"/>
      <c r="AA21" s="3164"/>
      <c r="AB21" s="3165"/>
      <c r="AC21" s="622"/>
      <c r="AU21" s="305"/>
      <c r="AV21" s="3437" t="s">
        <v>1140</v>
      </c>
      <c r="AW21" s="3438"/>
      <c r="AX21" s="3438"/>
      <c r="AY21" s="3438"/>
      <c r="AZ21" s="3438"/>
      <c r="BA21" s="3438"/>
      <c r="BB21" s="3438"/>
      <c r="BC21" s="3438"/>
      <c r="BD21" s="3438"/>
      <c r="BE21" s="3438"/>
      <c r="BF21" s="3438"/>
      <c r="BG21" s="3438"/>
      <c r="BH21" s="3438"/>
      <c r="BI21" s="3439"/>
      <c r="BJ21" s="3446" t="s">
        <v>382</v>
      </c>
      <c r="BK21" s="3447"/>
      <c r="BL21" s="3447"/>
      <c r="BM21" s="3447"/>
      <c r="BN21" s="3447"/>
      <c r="BO21" s="3447"/>
      <c r="BP21" s="3447"/>
      <c r="BQ21" s="3447"/>
      <c r="BR21" s="3447"/>
      <c r="BS21" s="3447"/>
      <c r="BT21" s="3447"/>
      <c r="BU21" s="3448"/>
    </row>
    <row r="22" spans="2:73" ht="13.5" customHeight="1">
      <c r="B22" s="622"/>
      <c r="C22" s="3169"/>
      <c r="D22" s="3170"/>
      <c r="E22" s="3170"/>
      <c r="F22" s="3170"/>
      <c r="G22" s="3170"/>
      <c r="H22" s="3170"/>
      <c r="I22" s="3170"/>
      <c r="J22" s="3170"/>
      <c r="K22" s="3170"/>
      <c r="L22" s="3170"/>
      <c r="M22" s="3170"/>
      <c r="N22" s="3170"/>
      <c r="O22" s="3170"/>
      <c r="P22" s="3171"/>
      <c r="Q22" s="3157" t="s">
        <v>116</v>
      </c>
      <c r="R22" s="3158"/>
      <c r="S22" s="3158"/>
      <c r="T22" s="3159"/>
      <c r="U22" s="3157" t="s">
        <v>115</v>
      </c>
      <c r="V22" s="3158"/>
      <c r="W22" s="3158"/>
      <c r="X22" s="3159"/>
      <c r="Y22" s="3160" t="s">
        <v>114</v>
      </c>
      <c r="Z22" s="3161"/>
      <c r="AA22" s="3161"/>
      <c r="AB22" s="3162"/>
      <c r="AC22" s="622"/>
      <c r="AV22" s="3440"/>
      <c r="AW22" s="3441"/>
      <c r="AX22" s="3441"/>
      <c r="AY22" s="3441"/>
      <c r="AZ22" s="3441"/>
      <c r="BA22" s="3441"/>
      <c r="BB22" s="3441"/>
      <c r="BC22" s="3441"/>
      <c r="BD22" s="3441"/>
      <c r="BE22" s="3441"/>
      <c r="BF22" s="3441"/>
      <c r="BG22" s="3441"/>
      <c r="BH22" s="3441"/>
      <c r="BI22" s="3442"/>
      <c r="BJ22" s="3449" t="s">
        <v>116</v>
      </c>
      <c r="BK22" s="3450"/>
      <c r="BL22" s="3450"/>
      <c r="BM22" s="3451"/>
      <c r="BN22" s="3449" t="s">
        <v>115</v>
      </c>
      <c r="BO22" s="3450"/>
      <c r="BP22" s="3450"/>
      <c r="BQ22" s="3451"/>
      <c r="BR22" s="3452" t="s">
        <v>114</v>
      </c>
      <c r="BS22" s="3453"/>
      <c r="BT22" s="3453"/>
      <c r="BU22" s="3454"/>
    </row>
    <row r="23" spans="2:73" ht="15.75" customHeight="1">
      <c r="B23" s="622"/>
      <c r="C23" s="3172"/>
      <c r="D23" s="3173"/>
      <c r="E23" s="3173"/>
      <c r="F23" s="3173"/>
      <c r="G23" s="3173"/>
      <c r="H23" s="3173"/>
      <c r="I23" s="3173"/>
      <c r="J23" s="3173"/>
      <c r="K23" s="3173"/>
      <c r="L23" s="3173"/>
      <c r="M23" s="3173"/>
      <c r="N23" s="3173"/>
      <c r="O23" s="3173"/>
      <c r="P23" s="3174"/>
      <c r="Q23" s="3102">
        <f>ROUNDDOWN(O10,0)</f>
        <v>0</v>
      </c>
      <c r="R23" s="3103"/>
      <c r="S23" s="3103"/>
      <c r="T23" s="3104"/>
      <c r="U23" s="3102">
        <f>ROUNDDOWN(O11,0)</f>
        <v>0</v>
      </c>
      <c r="V23" s="3103"/>
      <c r="W23" s="3103"/>
      <c r="X23" s="3104"/>
      <c r="Y23" s="3099">
        <f>ROUNDDOWN(O12,0)</f>
        <v>0</v>
      </c>
      <c r="Z23" s="3100"/>
      <c r="AA23" s="3100"/>
      <c r="AB23" s="3101"/>
      <c r="AC23" s="622"/>
      <c r="AV23" s="3443"/>
      <c r="AW23" s="3444"/>
      <c r="AX23" s="3444"/>
      <c r="AY23" s="3444"/>
      <c r="AZ23" s="3444"/>
      <c r="BA23" s="3444"/>
      <c r="BB23" s="3444"/>
      <c r="BC23" s="3444"/>
      <c r="BD23" s="3444"/>
      <c r="BE23" s="3444"/>
      <c r="BF23" s="3444"/>
      <c r="BG23" s="3444"/>
      <c r="BH23" s="3444"/>
      <c r="BI23" s="3445"/>
      <c r="BJ23" s="3455">
        <v>8773054</v>
      </c>
      <c r="BK23" s="3456"/>
      <c r="BL23" s="3456"/>
      <c r="BM23" s="3457"/>
      <c r="BN23" s="3455">
        <v>680054</v>
      </c>
      <c r="BO23" s="3456"/>
      <c r="BP23" s="3456"/>
      <c r="BQ23" s="3457"/>
      <c r="BR23" s="3458">
        <v>3134000</v>
      </c>
      <c r="BS23" s="3459"/>
      <c r="BT23" s="3459"/>
      <c r="BU23" s="3460"/>
    </row>
    <row r="24" spans="2:73" ht="13.5" customHeight="1">
      <c r="B24" s="622"/>
      <c r="C24" s="1616">
        <v>1</v>
      </c>
      <c r="D24" s="3154"/>
      <c r="E24" s="3155"/>
      <c r="F24" s="3155"/>
      <c r="G24" s="3155"/>
      <c r="H24" s="3155"/>
      <c r="I24" s="3155"/>
      <c r="J24" s="3155"/>
      <c r="K24" s="3155"/>
      <c r="L24" s="3155"/>
      <c r="M24" s="3155"/>
      <c r="N24" s="3155"/>
      <c r="O24" s="3156"/>
      <c r="P24" s="3177" t="s">
        <v>370</v>
      </c>
      <c r="Q24" s="3179"/>
      <c r="R24" s="3180"/>
      <c r="S24" s="3180"/>
      <c r="T24" s="3182"/>
      <c r="U24" s="3179"/>
      <c r="V24" s="3180"/>
      <c r="W24" s="3180"/>
      <c r="X24" s="3182"/>
      <c r="Y24" s="3179"/>
      <c r="Z24" s="3180"/>
      <c r="AA24" s="3180"/>
      <c r="AB24" s="3181"/>
      <c r="AC24" s="622"/>
      <c r="AV24" s="634">
        <v>1</v>
      </c>
      <c r="AW24" s="3461" t="s">
        <v>475</v>
      </c>
      <c r="AX24" s="3462"/>
      <c r="AY24" s="3462"/>
      <c r="AZ24" s="3462"/>
      <c r="BA24" s="3462"/>
      <c r="BB24" s="3462"/>
      <c r="BC24" s="3462"/>
      <c r="BD24" s="3462"/>
      <c r="BE24" s="3462"/>
      <c r="BF24" s="3462"/>
      <c r="BG24" s="3462"/>
      <c r="BH24" s="3463"/>
      <c r="BI24" s="3464" t="s">
        <v>370</v>
      </c>
      <c r="BJ24" s="3466">
        <v>8.9999999999999993E-3</v>
      </c>
      <c r="BK24" s="3467"/>
      <c r="BL24" s="3467"/>
      <c r="BM24" s="3468"/>
      <c r="BN24" s="3466">
        <v>0.01</v>
      </c>
      <c r="BO24" s="3467"/>
      <c r="BP24" s="3467"/>
      <c r="BQ24" s="3468"/>
      <c r="BR24" s="3466">
        <v>0.01</v>
      </c>
      <c r="BS24" s="3467"/>
      <c r="BT24" s="3467"/>
      <c r="BU24" s="3469"/>
    </row>
    <row r="25" spans="2:73" ht="13.5" customHeight="1">
      <c r="B25" s="622"/>
      <c r="C25" s="1617">
        <v>2</v>
      </c>
      <c r="D25" s="3154"/>
      <c r="E25" s="3155"/>
      <c r="F25" s="3155"/>
      <c r="G25" s="3155"/>
      <c r="H25" s="3155"/>
      <c r="I25" s="3155"/>
      <c r="J25" s="3155"/>
      <c r="K25" s="3155"/>
      <c r="L25" s="3155"/>
      <c r="M25" s="3155"/>
      <c r="N25" s="3155"/>
      <c r="O25" s="3156"/>
      <c r="P25" s="3177"/>
      <c r="Q25" s="3179"/>
      <c r="R25" s="3180"/>
      <c r="S25" s="3180"/>
      <c r="T25" s="3182"/>
      <c r="U25" s="3179"/>
      <c r="V25" s="3180"/>
      <c r="W25" s="3180"/>
      <c r="X25" s="3182"/>
      <c r="Y25" s="3179"/>
      <c r="Z25" s="3180"/>
      <c r="AA25" s="3180"/>
      <c r="AB25" s="3181"/>
      <c r="AC25" s="622"/>
      <c r="AE25" s="778" t="s">
        <v>1880</v>
      </c>
      <c r="AV25" s="635">
        <v>2</v>
      </c>
      <c r="AW25" s="3461" t="s">
        <v>142</v>
      </c>
      <c r="AX25" s="3462"/>
      <c r="AY25" s="3462"/>
      <c r="AZ25" s="3462"/>
      <c r="BA25" s="3462"/>
      <c r="BB25" s="3462"/>
      <c r="BC25" s="3462"/>
      <c r="BD25" s="3462"/>
      <c r="BE25" s="3462"/>
      <c r="BF25" s="3462"/>
      <c r="BG25" s="3462"/>
      <c r="BH25" s="3463"/>
      <c r="BI25" s="3464"/>
      <c r="BJ25" s="3466">
        <v>0.01</v>
      </c>
      <c r="BK25" s="3467"/>
      <c r="BL25" s="3467"/>
      <c r="BM25" s="3468"/>
      <c r="BN25" s="3466"/>
      <c r="BO25" s="3467"/>
      <c r="BP25" s="3467"/>
      <c r="BQ25" s="3468"/>
      <c r="BR25" s="3466"/>
      <c r="BS25" s="3467"/>
      <c r="BT25" s="3467"/>
      <c r="BU25" s="3469"/>
    </row>
    <row r="26" spans="2:73" ht="13.5" customHeight="1">
      <c r="B26" s="622"/>
      <c r="C26" s="1617">
        <v>3</v>
      </c>
      <c r="D26" s="3154"/>
      <c r="E26" s="3155"/>
      <c r="F26" s="3155"/>
      <c r="G26" s="3155"/>
      <c r="H26" s="3155"/>
      <c r="I26" s="3155"/>
      <c r="J26" s="3155"/>
      <c r="K26" s="3155"/>
      <c r="L26" s="3155"/>
      <c r="M26" s="3155"/>
      <c r="N26" s="3155"/>
      <c r="O26" s="3156"/>
      <c r="P26" s="3177"/>
      <c r="Q26" s="3179"/>
      <c r="R26" s="3180"/>
      <c r="S26" s="3180"/>
      <c r="T26" s="3182"/>
      <c r="U26" s="3179"/>
      <c r="V26" s="3180"/>
      <c r="W26" s="3180"/>
      <c r="X26" s="3182"/>
      <c r="Y26" s="3179"/>
      <c r="Z26" s="3180"/>
      <c r="AA26" s="3180"/>
      <c r="AB26" s="3181"/>
      <c r="AC26" s="622"/>
      <c r="AV26" s="635">
        <v>3</v>
      </c>
      <c r="AW26" s="3461" t="s">
        <v>141</v>
      </c>
      <c r="AX26" s="3462"/>
      <c r="AY26" s="3462"/>
      <c r="AZ26" s="3462"/>
      <c r="BA26" s="3462"/>
      <c r="BB26" s="3462"/>
      <c r="BC26" s="3462"/>
      <c r="BD26" s="3462"/>
      <c r="BE26" s="3462"/>
      <c r="BF26" s="3462"/>
      <c r="BG26" s="3462"/>
      <c r="BH26" s="3463"/>
      <c r="BI26" s="3464"/>
      <c r="BJ26" s="3466">
        <v>0.02</v>
      </c>
      <c r="BK26" s="3467"/>
      <c r="BL26" s="3467"/>
      <c r="BM26" s="3468"/>
      <c r="BN26" s="3466"/>
      <c r="BO26" s="3467"/>
      <c r="BP26" s="3467"/>
      <c r="BQ26" s="3468"/>
      <c r="BR26" s="3466"/>
      <c r="BS26" s="3467"/>
      <c r="BT26" s="3467"/>
      <c r="BU26" s="3469"/>
    </row>
    <row r="27" spans="2:73" ht="13.5" customHeight="1">
      <c r="B27" s="622"/>
      <c r="C27" s="1617">
        <v>4</v>
      </c>
      <c r="D27" s="3154"/>
      <c r="E27" s="3155"/>
      <c r="F27" s="3155"/>
      <c r="G27" s="3155"/>
      <c r="H27" s="3155"/>
      <c r="I27" s="3155"/>
      <c r="J27" s="3155"/>
      <c r="K27" s="3155"/>
      <c r="L27" s="3155"/>
      <c r="M27" s="3155"/>
      <c r="N27" s="3155"/>
      <c r="O27" s="3156"/>
      <c r="P27" s="3177"/>
      <c r="Q27" s="3179"/>
      <c r="R27" s="3180"/>
      <c r="S27" s="3180"/>
      <c r="T27" s="3182"/>
      <c r="U27" s="3179"/>
      <c r="V27" s="3180"/>
      <c r="W27" s="3180"/>
      <c r="X27" s="3182"/>
      <c r="Y27" s="3179"/>
      <c r="Z27" s="3180"/>
      <c r="AA27" s="3180"/>
      <c r="AB27" s="3181"/>
      <c r="AC27" s="622"/>
      <c r="AE27" s="636"/>
      <c r="AV27" s="635">
        <v>4</v>
      </c>
      <c r="AW27" s="3461" t="s">
        <v>478</v>
      </c>
      <c r="AX27" s="3462"/>
      <c r="AY27" s="3462"/>
      <c r="AZ27" s="3462"/>
      <c r="BA27" s="3462"/>
      <c r="BB27" s="3462"/>
      <c r="BC27" s="3462"/>
      <c r="BD27" s="3462"/>
      <c r="BE27" s="3462"/>
      <c r="BF27" s="3462"/>
      <c r="BG27" s="3462"/>
      <c r="BH27" s="3463"/>
      <c r="BI27" s="3464"/>
      <c r="BJ27" s="3466"/>
      <c r="BK27" s="3467"/>
      <c r="BL27" s="3467"/>
      <c r="BM27" s="3468"/>
      <c r="BN27" s="3466"/>
      <c r="BO27" s="3467"/>
      <c r="BP27" s="3467"/>
      <c r="BQ27" s="3468"/>
      <c r="BR27" s="3466">
        <v>0.02</v>
      </c>
      <c r="BS27" s="3467"/>
      <c r="BT27" s="3467"/>
      <c r="BU27" s="3469"/>
    </row>
    <row r="28" spans="2:73" ht="13.5" customHeight="1">
      <c r="B28" s="622"/>
      <c r="C28" s="1617">
        <v>5</v>
      </c>
      <c r="D28" s="3154"/>
      <c r="E28" s="3155"/>
      <c r="F28" s="3155"/>
      <c r="G28" s="3155"/>
      <c r="H28" s="3155"/>
      <c r="I28" s="3155"/>
      <c r="J28" s="3155"/>
      <c r="K28" s="3155"/>
      <c r="L28" s="3155"/>
      <c r="M28" s="3155"/>
      <c r="N28" s="3155"/>
      <c r="O28" s="3156"/>
      <c r="P28" s="3177"/>
      <c r="Q28" s="3179"/>
      <c r="R28" s="3180"/>
      <c r="S28" s="3180"/>
      <c r="T28" s="3182"/>
      <c r="U28" s="3179"/>
      <c r="V28" s="3180"/>
      <c r="W28" s="3180"/>
      <c r="X28" s="3182"/>
      <c r="Y28" s="3179"/>
      <c r="Z28" s="3180"/>
      <c r="AA28" s="3180"/>
      <c r="AB28" s="3181"/>
      <c r="AC28" s="622"/>
      <c r="AE28" s="3370" t="s">
        <v>1882</v>
      </c>
      <c r="AF28" s="3370"/>
      <c r="AG28" s="3370"/>
      <c r="AH28" s="3370"/>
      <c r="AI28" s="3370"/>
      <c r="AJ28" s="3370"/>
      <c r="AK28" s="3370"/>
      <c r="AV28" s="635">
        <v>5</v>
      </c>
      <c r="AW28" s="3461" t="s">
        <v>476</v>
      </c>
      <c r="AX28" s="3462"/>
      <c r="AY28" s="3462"/>
      <c r="AZ28" s="3462"/>
      <c r="BA28" s="3462"/>
      <c r="BB28" s="3462"/>
      <c r="BC28" s="3462"/>
      <c r="BD28" s="3462"/>
      <c r="BE28" s="3462"/>
      <c r="BF28" s="3462"/>
      <c r="BG28" s="3462"/>
      <c r="BH28" s="3463"/>
      <c r="BI28" s="3464"/>
      <c r="BJ28" s="3466">
        <v>0.01</v>
      </c>
      <c r="BK28" s="3467"/>
      <c r="BL28" s="3467"/>
      <c r="BM28" s="3468"/>
      <c r="BN28" s="3466"/>
      <c r="BO28" s="3467"/>
      <c r="BP28" s="3467"/>
      <c r="BQ28" s="3468"/>
      <c r="BR28" s="3466"/>
      <c r="BS28" s="3467"/>
      <c r="BT28" s="3467"/>
      <c r="BU28" s="3469"/>
    </row>
    <row r="29" spans="2:73" ht="13.5" customHeight="1">
      <c r="B29" s="622"/>
      <c r="C29" s="1617">
        <v>6</v>
      </c>
      <c r="D29" s="3154"/>
      <c r="E29" s="3155"/>
      <c r="F29" s="3155"/>
      <c r="G29" s="3155"/>
      <c r="H29" s="3155"/>
      <c r="I29" s="3155"/>
      <c r="J29" s="3155"/>
      <c r="K29" s="3155"/>
      <c r="L29" s="3155"/>
      <c r="M29" s="3155"/>
      <c r="N29" s="3155"/>
      <c r="O29" s="3156"/>
      <c r="P29" s="3177"/>
      <c r="Q29" s="3179"/>
      <c r="R29" s="3180"/>
      <c r="S29" s="3180"/>
      <c r="T29" s="3182"/>
      <c r="U29" s="3179"/>
      <c r="V29" s="3180"/>
      <c r="W29" s="3180"/>
      <c r="X29" s="3182"/>
      <c r="Y29" s="3179"/>
      <c r="Z29" s="3180"/>
      <c r="AA29" s="3180"/>
      <c r="AB29" s="3181"/>
      <c r="AC29" s="622"/>
      <c r="AE29" s="3370"/>
      <c r="AF29" s="3370"/>
      <c r="AG29" s="3370"/>
      <c r="AH29" s="3370"/>
      <c r="AI29" s="3370"/>
      <c r="AJ29" s="3370"/>
      <c r="AK29" s="3370"/>
      <c r="AV29" s="635">
        <v>6</v>
      </c>
      <c r="AW29" s="3461" t="s">
        <v>477</v>
      </c>
      <c r="AX29" s="3462"/>
      <c r="AY29" s="3462"/>
      <c r="AZ29" s="3462"/>
      <c r="BA29" s="3462"/>
      <c r="BB29" s="3462"/>
      <c r="BC29" s="3462"/>
      <c r="BD29" s="3462"/>
      <c r="BE29" s="3462"/>
      <c r="BF29" s="3462"/>
      <c r="BG29" s="3462"/>
      <c r="BH29" s="3463"/>
      <c r="BI29" s="3464"/>
      <c r="BJ29" s="3466">
        <v>0.02</v>
      </c>
      <c r="BK29" s="3467"/>
      <c r="BL29" s="3467"/>
      <c r="BM29" s="3468"/>
      <c r="BN29" s="3466"/>
      <c r="BO29" s="3467"/>
      <c r="BP29" s="3467"/>
      <c r="BQ29" s="3468"/>
      <c r="BR29" s="3466"/>
      <c r="BS29" s="3467"/>
      <c r="BT29" s="3467"/>
      <c r="BU29" s="3469"/>
    </row>
    <row r="30" spans="2:73" ht="13.5" customHeight="1">
      <c r="B30" s="622"/>
      <c r="C30" s="1617">
        <v>7</v>
      </c>
      <c r="D30" s="3154"/>
      <c r="E30" s="3155"/>
      <c r="F30" s="3155"/>
      <c r="G30" s="3155"/>
      <c r="H30" s="3155"/>
      <c r="I30" s="3155"/>
      <c r="J30" s="3155"/>
      <c r="K30" s="3155"/>
      <c r="L30" s="3155"/>
      <c r="M30" s="3155"/>
      <c r="N30" s="3155"/>
      <c r="O30" s="3156"/>
      <c r="P30" s="3177"/>
      <c r="Q30" s="3179"/>
      <c r="R30" s="3180"/>
      <c r="S30" s="3180"/>
      <c r="T30" s="3182"/>
      <c r="U30" s="3179"/>
      <c r="V30" s="3180"/>
      <c r="W30" s="3180"/>
      <c r="X30" s="3182"/>
      <c r="Y30" s="3179"/>
      <c r="Z30" s="3180"/>
      <c r="AA30" s="3180"/>
      <c r="AB30" s="3181"/>
      <c r="AC30" s="622"/>
      <c r="AE30" s="3370"/>
      <c r="AF30" s="3370"/>
      <c r="AG30" s="3370"/>
      <c r="AH30" s="3370"/>
      <c r="AI30" s="3370"/>
      <c r="AJ30" s="3370"/>
      <c r="AK30" s="3370"/>
      <c r="AV30" s="635">
        <v>7</v>
      </c>
      <c r="AW30" s="3461"/>
      <c r="AX30" s="3462"/>
      <c r="AY30" s="3462"/>
      <c r="AZ30" s="3462"/>
      <c r="BA30" s="3462"/>
      <c r="BB30" s="3462"/>
      <c r="BC30" s="3462"/>
      <c r="BD30" s="3462"/>
      <c r="BE30" s="3462"/>
      <c r="BF30" s="3462"/>
      <c r="BG30" s="3462"/>
      <c r="BH30" s="3463"/>
      <c r="BI30" s="3464"/>
      <c r="BJ30" s="3466"/>
      <c r="BK30" s="3467"/>
      <c r="BL30" s="3467"/>
      <c r="BM30" s="3468"/>
      <c r="BN30" s="3466"/>
      <c r="BO30" s="3467"/>
      <c r="BP30" s="3467"/>
      <c r="BQ30" s="3468"/>
      <c r="BR30" s="3466"/>
      <c r="BS30" s="3467"/>
      <c r="BT30" s="3467"/>
      <c r="BU30" s="3469"/>
    </row>
    <row r="31" spans="2:73" ht="13.5" customHeight="1">
      <c r="B31" s="622"/>
      <c r="C31" s="1617">
        <v>8</v>
      </c>
      <c r="D31" s="3154"/>
      <c r="E31" s="3155"/>
      <c r="F31" s="3155"/>
      <c r="G31" s="3155"/>
      <c r="H31" s="3155"/>
      <c r="I31" s="3155"/>
      <c r="J31" s="3155"/>
      <c r="K31" s="3155"/>
      <c r="L31" s="3155"/>
      <c r="M31" s="3155"/>
      <c r="N31" s="3155"/>
      <c r="O31" s="3156"/>
      <c r="P31" s="3177"/>
      <c r="Q31" s="3179"/>
      <c r="R31" s="3180"/>
      <c r="S31" s="3180"/>
      <c r="T31" s="3182"/>
      <c r="U31" s="3179"/>
      <c r="V31" s="3180"/>
      <c r="W31" s="3180"/>
      <c r="X31" s="3182"/>
      <c r="Y31" s="3179"/>
      <c r="Z31" s="3180"/>
      <c r="AA31" s="3180"/>
      <c r="AB31" s="3181"/>
      <c r="AC31" s="622"/>
      <c r="AE31" s="3370"/>
      <c r="AF31" s="3370"/>
      <c r="AG31" s="3370"/>
      <c r="AH31" s="3370"/>
      <c r="AI31" s="3370"/>
      <c r="AJ31" s="3370"/>
      <c r="AK31" s="3370"/>
      <c r="AV31" s="635">
        <v>8</v>
      </c>
      <c r="AW31" s="3461"/>
      <c r="AX31" s="3462"/>
      <c r="AY31" s="3462"/>
      <c r="AZ31" s="3462"/>
      <c r="BA31" s="3462"/>
      <c r="BB31" s="3462"/>
      <c r="BC31" s="3462"/>
      <c r="BD31" s="3462"/>
      <c r="BE31" s="3462"/>
      <c r="BF31" s="3462"/>
      <c r="BG31" s="3462"/>
      <c r="BH31" s="3463"/>
      <c r="BI31" s="3464"/>
      <c r="BJ31" s="3466"/>
      <c r="BK31" s="3467"/>
      <c r="BL31" s="3467"/>
      <c r="BM31" s="3468"/>
      <c r="BN31" s="3466"/>
      <c r="BO31" s="3467"/>
      <c r="BP31" s="3467"/>
      <c r="BQ31" s="3468"/>
      <c r="BR31" s="3466"/>
      <c r="BS31" s="3467"/>
      <c r="BT31" s="3467"/>
      <c r="BU31" s="3469"/>
    </row>
    <row r="32" spans="2:73" ht="13.5" customHeight="1">
      <c r="B32" s="622"/>
      <c r="C32" s="1617">
        <v>9</v>
      </c>
      <c r="D32" s="3154"/>
      <c r="E32" s="3155"/>
      <c r="F32" s="3155"/>
      <c r="G32" s="3155"/>
      <c r="H32" s="3155"/>
      <c r="I32" s="3155"/>
      <c r="J32" s="3155"/>
      <c r="K32" s="3155"/>
      <c r="L32" s="3155"/>
      <c r="M32" s="3155"/>
      <c r="N32" s="3155"/>
      <c r="O32" s="3156"/>
      <c r="P32" s="3177"/>
      <c r="Q32" s="3179"/>
      <c r="R32" s="3180"/>
      <c r="S32" s="3180"/>
      <c r="T32" s="3182"/>
      <c r="U32" s="3179"/>
      <c r="V32" s="3180"/>
      <c r="W32" s="3180"/>
      <c r="X32" s="3182"/>
      <c r="Y32" s="3179"/>
      <c r="Z32" s="3180"/>
      <c r="AA32" s="3180"/>
      <c r="AB32" s="3181"/>
      <c r="AC32" s="622"/>
      <c r="AD32" s="638"/>
      <c r="AG32" s="637"/>
      <c r="AV32" s="635">
        <v>9</v>
      </c>
      <c r="AW32" s="3461"/>
      <c r="AX32" s="3462"/>
      <c r="AY32" s="3462"/>
      <c r="AZ32" s="3462"/>
      <c r="BA32" s="3462"/>
      <c r="BB32" s="3462"/>
      <c r="BC32" s="3462"/>
      <c r="BD32" s="3462"/>
      <c r="BE32" s="3462"/>
      <c r="BF32" s="3462"/>
      <c r="BG32" s="3462"/>
      <c r="BH32" s="3463"/>
      <c r="BI32" s="3464"/>
      <c r="BJ32" s="3466"/>
      <c r="BK32" s="3467"/>
      <c r="BL32" s="3467"/>
      <c r="BM32" s="3468"/>
      <c r="BN32" s="3466"/>
      <c r="BO32" s="3467"/>
      <c r="BP32" s="3467"/>
      <c r="BQ32" s="3468"/>
      <c r="BR32" s="3466"/>
      <c r="BS32" s="3467"/>
      <c r="BT32" s="3467"/>
      <c r="BU32" s="3469"/>
    </row>
    <row r="33" spans="2:74" ht="13.5" customHeight="1">
      <c r="B33" s="622"/>
      <c r="C33" s="1617">
        <v>10</v>
      </c>
      <c r="D33" s="3154"/>
      <c r="E33" s="3155"/>
      <c r="F33" s="3155"/>
      <c r="G33" s="3155"/>
      <c r="H33" s="3155"/>
      <c r="I33" s="3155"/>
      <c r="J33" s="3155"/>
      <c r="K33" s="3155"/>
      <c r="L33" s="3155"/>
      <c r="M33" s="3155"/>
      <c r="N33" s="3155"/>
      <c r="O33" s="3156"/>
      <c r="P33" s="3177"/>
      <c r="Q33" s="3179"/>
      <c r="R33" s="3180"/>
      <c r="S33" s="3180"/>
      <c r="T33" s="3182"/>
      <c r="U33" s="3179"/>
      <c r="V33" s="3180"/>
      <c r="W33" s="3180"/>
      <c r="X33" s="3182"/>
      <c r="Y33" s="3179"/>
      <c r="Z33" s="3180"/>
      <c r="AA33" s="3180"/>
      <c r="AB33" s="3181"/>
      <c r="AC33" s="622"/>
      <c r="AV33" s="635">
        <v>10</v>
      </c>
      <c r="AW33" s="3461"/>
      <c r="AX33" s="3462"/>
      <c r="AY33" s="3462"/>
      <c r="AZ33" s="3462"/>
      <c r="BA33" s="3462"/>
      <c r="BB33" s="3462"/>
      <c r="BC33" s="3462"/>
      <c r="BD33" s="3462"/>
      <c r="BE33" s="3462"/>
      <c r="BF33" s="3462"/>
      <c r="BG33" s="3462"/>
      <c r="BH33" s="3463"/>
      <c r="BI33" s="3464"/>
      <c r="BJ33" s="3466"/>
      <c r="BK33" s="3467"/>
      <c r="BL33" s="3467"/>
      <c r="BM33" s="3468"/>
      <c r="BN33" s="3466"/>
      <c r="BO33" s="3467"/>
      <c r="BP33" s="3467"/>
      <c r="BQ33" s="3468"/>
      <c r="BR33" s="3466"/>
      <c r="BS33" s="3467"/>
      <c r="BT33" s="3467"/>
      <c r="BU33" s="3469"/>
    </row>
    <row r="34" spans="2:74" ht="13.5" customHeight="1">
      <c r="B34" s="622"/>
      <c r="C34" s="1617">
        <v>11</v>
      </c>
      <c r="D34" s="3154"/>
      <c r="E34" s="3155"/>
      <c r="F34" s="3155"/>
      <c r="G34" s="3155"/>
      <c r="H34" s="3155"/>
      <c r="I34" s="3155"/>
      <c r="J34" s="3155"/>
      <c r="K34" s="3155"/>
      <c r="L34" s="3155"/>
      <c r="M34" s="3155"/>
      <c r="N34" s="3155"/>
      <c r="O34" s="3156"/>
      <c r="P34" s="3177"/>
      <c r="Q34" s="3179"/>
      <c r="R34" s="3180"/>
      <c r="S34" s="3180"/>
      <c r="T34" s="3182"/>
      <c r="U34" s="3179"/>
      <c r="V34" s="3180"/>
      <c r="W34" s="3180"/>
      <c r="X34" s="3182"/>
      <c r="Y34" s="3179"/>
      <c r="Z34" s="3180"/>
      <c r="AA34" s="3180"/>
      <c r="AB34" s="3181"/>
      <c r="AC34" s="622"/>
      <c r="AV34" s="635">
        <v>11</v>
      </c>
      <c r="AW34" s="3461"/>
      <c r="AX34" s="3462"/>
      <c r="AY34" s="3462"/>
      <c r="AZ34" s="3462"/>
      <c r="BA34" s="3462"/>
      <c r="BB34" s="3462"/>
      <c r="BC34" s="3462"/>
      <c r="BD34" s="3462"/>
      <c r="BE34" s="3462"/>
      <c r="BF34" s="3462"/>
      <c r="BG34" s="3462"/>
      <c r="BH34" s="3463"/>
      <c r="BI34" s="3464"/>
      <c r="BJ34" s="3466"/>
      <c r="BK34" s="3467"/>
      <c r="BL34" s="3467"/>
      <c r="BM34" s="3468"/>
      <c r="BN34" s="3466"/>
      <c r="BO34" s="3467"/>
      <c r="BP34" s="3467"/>
      <c r="BQ34" s="3468"/>
      <c r="BR34" s="3466"/>
      <c r="BS34" s="3467"/>
      <c r="BT34" s="3467"/>
      <c r="BU34" s="3469"/>
    </row>
    <row r="35" spans="2:74" ht="13.5" customHeight="1">
      <c r="B35" s="622"/>
      <c r="C35" s="1617">
        <v>12</v>
      </c>
      <c r="D35" s="3154"/>
      <c r="E35" s="3155"/>
      <c r="F35" s="3155"/>
      <c r="G35" s="3155"/>
      <c r="H35" s="3155"/>
      <c r="I35" s="3155"/>
      <c r="J35" s="3155"/>
      <c r="K35" s="3155"/>
      <c r="L35" s="3155"/>
      <c r="M35" s="3155"/>
      <c r="N35" s="3155"/>
      <c r="O35" s="3156"/>
      <c r="P35" s="3177"/>
      <c r="Q35" s="3179"/>
      <c r="R35" s="3180"/>
      <c r="S35" s="3180"/>
      <c r="T35" s="3182"/>
      <c r="U35" s="3179"/>
      <c r="V35" s="3180"/>
      <c r="W35" s="3180"/>
      <c r="X35" s="3182"/>
      <c r="Y35" s="3179"/>
      <c r="Z35" s="3180"/>
      <c r="AA35" s="3180"/>
      <c r="AB35" s="3181"/>
      <c r="AC35" s="622"/>
      <c r="AV35" s="635">
        <v>12</v>
      </c>
      <c r="AW35" s="3461"/>
      <c r="AX35" s="3462"/>
      <c r="AY35" s="3462"/>
      <c r="AZ35" s="3462"/>
      <c r="BA35" s="3462"/>
      <c r="BB35" s="3462"/>
      <c r="BC35" s="3462"/>
      <c r="BD35" s="3462"/>
      <c r="BE35" s="3462"/>
      <c r="BF35" s="3462"/>
      <c r="BG35" s="3462"/>
      <c r="BH35" s="3463"/>
      <c r="BI35" s="3464"/>
      <c r="BJ35" s="3466"/>
      <c r="BK35" s="3467"/>
      <c r="BL35" s="3467"/>
      <c r="BM35" s="3468"/>
      <c r="BN35" s="3466"/>
      <c r="BO35" s="3467"/>
      <c r="BP35" s="3467"/>
      <c r="BQ35" s="3468"/>
      <c r="BR35" s="3466"/>
      <c r="BS35" s="3467"/>
      <c r="BT35" s="3467"/>
      <c r="BU35" s="3469"/>
    </row>
    <row r="36" spans="2:74" ht="13.5" customHeight="1">
      <c r="B36" s="622"/>
      <c r="C36" s="1618">
        <v>13</v>
      </c>
      <c r="D36" s="3183"/>
      <c r="E36" s="3184"/>
      <c r="F36" s="3184"/>
      <c r="G36" s="3184"/>
      <c r="H36" s="3184"/>
      <c r="I36" s="3184"/>
      <c r="J36" s="3184"/>
      <c r="K36" s="3184"/>
      <c r="L36" s="3184"/>
      <c r="M36" s="3184"/>
      <c r="N36" s="3184"/>
      <c r="O36" s="3185"/>
      <c r="P36" s="3178"/>
      <c r="Q36" s="3192"/>
      <c r="R36" s="3193"/>
      <c r="S36" s="3193"/>
      <c r="T36" s="3194"/>
      <c r="U36" s="3192"/>
      <c r="V36" s="3193"/>
      <c r="W36" s="3193"/>
      <c r="X36" s="3194"/>
      <c r="Y36" s="3192"/>
      <c r="Z36" s="3193"/>
      <c r="AA36" s="3193"/>
      <c r="AB36" s="3195"/>
      <c r="AC36" s="622"/>
      <c r="AV36" s="639">
        <v>13</v>
      </c>
      <c r="AW36" s="3470"/>
      <c r="AX36" s="3471"/>
      <c r="AY36" s="3471"/>
      <c r="AZ36" s="3471"/>
      <c r="BA36" s="3471"/>
      <c r="BB36" s="3471"/>
      <c r="BC36" s="3471"/>
      <c r="BD36" s="3471"/>
      <c r="BE36" s="3471"/>
      <c r="BF36" s="3471"/>
      <c r="BG36" s="3471"/>
      <c r="BH36" s="3472"/>
      <c r="BI36" s="3465"/>
      <c r="BJ36" s="3473"/>
      <c r="BK36" s="3474"/>
      <c r="BL36" s="3474"/>
      <c r="BM36" s="3475"/>
      <c r="BN36" s="3473"/>
      <c r="BO36" s="3474"/>
      <c r="BP36" s="3474"/>
      <c r="BQ36" s="3475"/>
      <c r="BR36" s="3473"/>
      <c r="BS36" s="3474"/>
      <c r="BT36" s="3474"/>
      <c r="BU36" s="3476"/>
    </row>
    <row r="37" spans="2:74" ht="15" customHeight="1">
      <c r="B37" s="622"/>
      <c r="C37" s="3349" t="s">
        <v>1133</v>
      </c>
      <c r="D37" s="3350"/>
      <c r="E37" s="3350"/>
      <c r="F37" s="3350"/>
      <c r="G37" s="3350"/>
      <c r="H37" s="3350"/>
      <c r="I37" s="3350"/>
      <c r="J37" s="3350"/>
      <c r="K37" s="3350"/>
      <c r="L37" s="3350"/>
      <c r="M37" s="3350"/>
      <c r="N37" s="3350"/>
      <c r="O37" s="3350"/>
      <c r="P37" s="3351"/>
      <c r="Q37" s="3186">
        <f>(ROUNDDOWN(SUM(Q24:T36),3))</f>
        <v>0</v>
      </c>
      <c r="R37" s="3187"/>
      <c r="S37" s="3187"/>
      <c r="T37" s="3188"/>
      <c r="U37" s="3186">
        <f>(ROUNDDOWN(SUM(U24:X36),3))</f>
        <v>0</v>
      </c>
      <c r="V37" s="3187"/>
      <c r="W37" s="3187"/>
      <c r="X37" s="3188"/>
      <c r="Y37" s="3186">
        <f>(ROUNDDOWN(SUM(Y24:AB36),3))</f>
        <v>0</v>
      </c>
      <c r="Z37" s="3187"/>
      <c r="AA37" s="3187"/>
      <c r="AB37" s="3196"/>
      <c r="AC37" s="622"/>
      <c r="AV37" s="3477" t="s">
        <v>1133</v>
      </c>
      <c r="AW37" s="3478"/>
      <c r="AX37" s="3478"/>
      <c r="AY37" s="3478"/>
      <c r="AZ37" s="3478"/>
      <c r="BA37" s="3478"/>
      <c r="BB37" s="3478"/>
      <c r="BC37" s="3478"/>
      <c r="BD37" s="3478"/>
      <c r="BE37" s="3478"/>
      <c r="BF37" s="3478"/>
      <c r="BG37" s="3478"/>
      <c r="BH37" s="3478"/>
      <c r="BI37" s="3479"/>
      <c r="BJ37" s="3480">
        <v>6.9000000000000006E-2</v>
      </c>
      <c r="BK37" s="3481"/>
      <c r="BL37" s="3481"/>
      <c r="BM37" s="3482"/>
      <c r="BN37" s="3480">
        <v>0.01</v>
      </c>
      <c r="BO37" s="3481"/>
      <c r="BP37" s="3481"/>
      <c r="BQ37" s="3482"/>
      <c r="BR37" s="3480">
        <v>0.03</v>
      </c>
      <c r="BS37" s="3481"/>
      <c r="BT37" s="3481"/>
      <c r="BU37" s="3483"/>
    </row>
    <row r="38" spans="2:74">
      <c r="B38" s="622"/>
      <c r="C38" s="3352" t="s">
        <v>1134</v>
      </c>
      <c r="D38" s="3353"/>
      <c r="E38" s="3353"/>
      <c r="F38" s="3353"/>
      <c r="G38" s="3353"/>
      <c r="H38" s="3353"/>
      <c r="I38" s="3353"/>
      <c r="J38" s="3353"/>
      <c r="K38" s="3353"/>
      <c r="L38" s="3353"/>
      <c r="M38" s="3353"/>
      <c r="N38" s="3353"/>
      <c r="O38" s="3353"/>
      <c r="P38" s="3354"/>
      <c r="Q38" s="3189">
        <f>1-Q37</f>
        <v>1</v>
      </c>
      <c r="R38" s="3190"/>
      <c r="S38" s="3190"/>
      <c r="T38" s="3191"/>
      <c r="U38" s="3189">
        <f>1-U37</f>
        <v>1</v>
      </c>
      <c r="V38" s="3190"/>
      <c r="W38" s="3190"/>
      <c r="X38" s="3191"/>
      <c r="Y38" s="3189">
        <f>1-Y37</f>
        <v>1</v>
      </c>
      <c r="Z38" s="3190"/>
      <c r="AA38" s="3190"/>
      <c r="AB38" s="3344"/>
      <c r="AC38" s="622"/>
      <c r="AV38" s="3484" t="s">
        <v>1134</v>
      </c>
      <c r="AW38" s="3485"/>
      <c r="AX38" s="3485"/>
      <c r="AY38" s="3485"/>
      <c r="AZ38" s="3485"/>
      <c r="BA38" s="3485"/>
      <c r="BB38" s="3485"/>
      <c r="BC38" s="3485"/>
      <c r="BD38" s="3485"/>
      <c r="BE38" s="3485"/>
      <c r="BF38" s="3485"/>
      <c r="BG38" s="3485"/>
      <c r="BH38" s="3485"/>
      <c r="BI38" s="3486"/>
      <c r="BJ38" s="3487">
        <v>0.93100000000000005</v>
      </c>
      <c r="BK38" s="3488"/>
      <c r="BL38" s="3488"/>
      <c r="BM38" s="3489"/>
      <c r="BN38" s="3487">
        <v>0.99</v>
      </c>
      <c r="BO38" s="3488"/>
      <c r="BP38" s="3488"/>
      <c r="BQ38" s="3489"/>
      <c r="BR38" s="3487">
        <v>0.97</v>
      </c>
      <c r="BS38" s="3488"/>
      <c r="BT38" s="3488"/>
      <c r="BU38" s="3490"/>
    </row>
    <row r="39" spans="2:74" ht="14.25" customHeight="1">
      <c r="B39" s="622"/>
      <c r="C39" s="3355" t="s">
        <v>1448</v>
      </c>
      <c r="D39" s="3356"/>
      <c r="E39" s="3356"/>
      <c r="F39" s="3356"/>
      <c r="G39" s="3356"/>
      <c r="H39" s="3356"/>
      <c r="I39" s="3356"/>
      <c r="J39" s="3356"/>
      <c r="K39" s="3356"/>
      <c r="L39" s="3356"/>
      <c r="M39" s="3356"/>
      <c r="N39" s="3356"/>
      <c r="O39" s="3356"/>
      <c r="P39" s="3357"/>
      <c r="Q39" s="3102">
        <f>ROUNDDOWN(Q23*Q38,0)</f>
        <v>0</v>
      </c>
      <c r="R39" s="3103"/>
      <c r="S39" s="3103"/>
      <c r="T39" s="3104"/>
      <c r="U39" s="3102">
        <f>ROUNDDOWN(U23*U38,0)</f>
        <v>0</v>
      </c>
      <c r="V39" s="3103"/>
      <c r="W39" s="3103"/>
      <c r="X39" s="3104"/>
      <c r="Y39" s="3102">
        <f>ROUNDDOWN(Y23*Y38,0)</f>
        <v>0</v>
      </c>
      <c r="Z39" s="3103"/>
      <c r="AA39" s="3103"/>
      <c r="AB39" s="3345"/>
      <c r="AC39" s="622"/>
      <c r="AD39" s="640"/>
      <c r="AV39" s="3491" t="s">
        <v>1135</v>
      </c>
      <c r="AW39" s="3492"/>
      <c r="AX39" s="3492"/>
      <c r="AY39" s="3492"/>
      <c r="AZ39" s="3492"/>
      <c r="BA39" s="3492"/>
      <c r="BB39" s="3492"/>
      <c r="BC39" s="3492"/>
      <c r="BD39" s="3492"/>
      <c r="BE39" s="3492"/>
      <c r="BF39" s="3492"/>
      <c r="BG39" s="3492"/>
      <c r="BH39" s="3492"/>
      <c r="BI39" s="3493"/>
      <c r="BJ39" s="3455">
        <v>8167713</v>
      </c>
      <c r="BK39" s="3456"/>
      <c r="BL39" s="3456"/>
      <c r="BM39" s="3457"/>
      <c r="BN39" s="3455">
        <v>673253</v>
      </c>
      <c r="BO39" s="3456"/>
      <c r="BP39" s="3456"/>
      <c r="BQ39" s="3457"/>
      <c r="BR39" s="3455">
        <v>3039980</v>
      </c>
      <c r="BS39" s="3456"/>
      <c r="BT39" s="3456"/>
      <c r="BU39" s="3494"/>
    </row>
    <row r="40" spans="2:74" ht="14.25" customHeight="1">
      <c r="B40" s="622"/>
      <c r="C40" s="3355" t="s">
        <v>1449</v>
      </c>
      <c r="D40" s="3356"/>
      <c r="E40" s="3356"/>
      <c r="F40" s="3356"/>
      <c r="G40" s="3356"/>
      <c r="H40" s="3356"/>
      <c r="I40" s="3356"/>
      <c r="J40" s="3356"/>
      <c r="K40" s="3356"/>
      <c r="L40" s="3356"/>
      <c r="M40" s="3356"/>
      <c r="N40" s="3356"/>
      <c r="O40" s="3356"/>
      <c r="P40" s="3357"/>
      <c r="Q40" s="3102">
        <f>Q23-Q39</f>
        <v>0</v>
      </c>
      <c r="R40" s="3103"/>
      <c r="S40" s="3103"/>
      <c r="T40" s="3104"/>
      <c r="U40" s="3102">
        <f>U23-U39</f>
        <v>0</v>
      </c>
      <c r="V40" s="3103"/>
      <c r="W40" s="3103"/>
      <c r="X40" s="3104"/>
      <c r="Y40" s="3102">
        <f>Y23-Y39</f>
        <v>0</v>
      </c>
      <c r="Z40" s="3103"/>
      <c r="AA40" s="3103"/>
      <c r="AB40" s="3345"/>
      <c r="AC40" s="622"/>
      <c r="AD40" s="3363"/>
      <c r="AE40" s="3364"/>
      <c r="AV40" s="3491" t="s">
        <v>1136</v>
      </c>
      <c r="AW40" s="3492"/>
      <c r="AX40" s="3492"/>
      <c r="AY40" s="3492"/>
      <c r="AZ40" s="3492"/>
      <c r="BA40" s="3492"/>
      <c r="BB40" s="3492"/>
      <c r="BC40" s="3492"/>
      <c r="BD40" s="3492"/>
      <c r="BE40" s="3492"/>
      <c r="BF40" s="3492"/>
      <c r="BG40" s="3492"/>
      <c r="BH40" s="3492"/>
      <c r="BI40" s="3493"/>
      <c r="BJ40" s="3455">
        <v>605341</v>
      </c>
      <c r="BK40" s="3456"/>
      <c r="BL40" s="3456"/>
      <c r="BM40" s="3457"/>
      <c r="BN40" s="3455">
        <v>6801</v>
      </c>
      <c r="BO40" s="3456"/>
      <c r="BP40" s="3456"/>
      <c r="BQ40" s="3457"/>
      <c r="BR40" s="3455">
        <v>94020</v>
      </c>
      <c r="BS40" s="3456"/>
      <c r="BT40" s="3456"/>
      <c r="BU40" s="3494"/>
    </row>
    <row r="41" spans="2:74" ht="16.5" customHeight="1" thickBot="1">
      <c r="B41" s="622"/>
      <c r="C41" s="3358" t="s">
        <v>1137</v>
      </c>
      <c r="D41" s="3359"/>
      <c r="E41" s="3359"/>
      <c r="F41" s="3359"/>
      <c r="G41" s="3359"/>
      <c r="H41" s="3359"/>
      <c r="I41" s="3359"/>
      <c r="J41" s="3359"/>
      <c r="K41" s="3359"/>
      <c r="L41" s="3359"/>
      <c r="M41" s="3359"/>
      <c r="N41" s="3359"/>
      <c r="O41" s="3359"/>
      <c r="P41" s="3360"/>
      <c r="Q41" s="3346">
        <f>Q40+U40+Y40</f>
        <v>0</v>
      </c>
      <c r="R41" s="3347"/>
      <c r="S41" s="3347"/>
      <c r="T41" s="3347"/>
      <c r="U41" s="3347"/>
      <c r="V41" s="3347"/>
      <c r="W41" s="3347"/>
      <c r="X41" s="3347"/>
      <c r="Y41" s="3347"/>
      <c r="Z41" s="3347"/>
      <c r="AA41" s="3347"/>
      <c r="AB41" s="3348"/>
      <c r="AC41" s="622"/>
      <c r="AV41" s="3495" t="s">
        <v>1137</v>
      </c>
      <c r="AW41" s="3496"/>
      <c r="AX41" s="3496"/>
      <c r="AY41" s="3496"/>
      <c r="AZ41" s="3496"/>
      <c r="BA41" s="3496"/>
      <c r="BB41" s="3496"/>
      <c r="BC41" s="3496"/>
      <c r="BD41" s="3496"/>
      <c r="BE41" s="3496"/>
      <c r="BF41" s="3496"/>
      <c r="BG41" s="3496"/>
      <c r="BH41" s="3496"/>
      <c r="BI41" s="3497"/>
      <c r="BJ41" s="3498">
        <v>706162</v>
      </c>
      <c r="BK41" s="3499"/>
      <c r="BL41" s="3499"/>
      <c r="BM41" s="3499"/>
      <c r="BN41" s="3499"/>
      <c r="BO41" s="3499"/>
      <c r="BP41" s="3499"/>
      <c r="BQ41" s="3499"/>
      <c r="BR41" s="3499"/>
      <c r="BS41" s="3499"/>
      <c r="BT41" s="3499"/>
      <c r="BU41" s="3500"/>
    </row>
    <row r="42" spans="2:74" ht="13.5" customHeight="1" thickTop="1">
      <c r="B42" s="622"/>
      <c r="C42" s="3332" t="s">
        <v>1138</v>
      </c>
      <c r="D42" s="3333"/>
      <c r="E42" s="3333"/>
      <c r="F42" s="3333"/>
      <c r="G42" s="3333"/>
      <c r="H42" s="3333"/>
      <c r="I42" s="3333"/>
      <c r="J42" s="3333"/>
      <c r="K42" s="3333"/>
      <c r="L42" s="3333"/>
      <c r="M42" s="3333"/>
      <c r="N42" s="3333"/>
      <c r="O42" s="3333"/>
      <c r="P42" s="3333"/>
      <c r="Q42" s="3365" t="e">
        <f>ROUNDUP(Q41/G17,3)</f>
        <v>#DIV/0!</v>
      </c>
      <c r="R42" s="3365"/>
      <c r="S42" s="3365"/>
      <c r="T42" s="3365"/>
      <c r="U42" s="3365"/>
      <c r="V42" s="3365"/>
      <c r="W42" s="3366"/>
      <c r="X42" s="3336" t="e">
        <f>IF(AND(Q42&lt;=5%,Q42&gt;=0%),("　　　"),("Ｎ　Ｇ"))</f>
        <v>#DIV/0!</v>
      </c>
      <c r="Y42" s="3336"/>
      <c r="Z42" s="3336"/>
      <c r="AA42" s="3336"/>
      <c r="AB42" s="3337"/>
      <c r="AC42" s="622"/>
      <c r="AD42" s="3369" t="s">
        <v>1886</v>
      </c>
      <c r="AE42" s="3369"/>
      <c r="AF42" s="3369"/>
      <c r="AG42" s="3369"/>
      <c r="AH42" s="3369"/>
      <c r="AI42" s="3369"/>
      <c r="AJ42" s="3369"/>
      <c r="AK42" s="3369"/>
      <c r="AL42" s="3369"/>
      <c r="AM42" s="641"/>
      <c r="AN42" s="641"/>
      <c r="AO42" s="641"/>
      <c r="AP42" s="641"/>
      <c r="AQ42" s="641"/>
      <c r="AR42" s="641"/>
      <c r="AS42" s="641"/>
      <c r="AT42" s="641"/>
      <c r="AV42" s="3501" t="s">
        <v>1138</v>
      </c>
      <c r="AW42" s="3502"/>
      <c r="AX42" s="3502"/>
      <c r="AY42" s="3502"/>
      <c r="AZ42" s="3502"/>
      <c r="BA42" s="3502"/>
      <c r="BB42" s="3502"/>
      <c r="BC42" s="3502"/>
      <c r="BD42" s="3502"/>
      <c r="BE42" s="3502"/>
      <c r="BF42" s="3502"/>
      <c r="BG42" s="3502"/>
      <c r="BH42" s="3502"/>
      <c r="BI42" s="3502"/>
      <c r="BJ42" s="3504">
        <v>2.3E-2</v>
      </c>
      <c r="BK42" s="3504"/>
      <c r="BL42" s="3504"/>
      <c r="BM42" s="3504"/>
      <c r="BN42" s="3504"/>
      <c r="BO42" s="3504"/>
      <c r="BP42" s="3505"/>
      <c r="BQ42" s="3336" t="s">
        <v>1246</v>
      </c>
      <c r="BR42" s="3336"/>
      <c r="BS42" s="3336"/>
      <c r="BT42" s="3336"/>
      <c r="BU42" s="3337"/>
    </row>
    <row r="43" spans="2:74" ht="12" customHeight="1">
      <c r="B43" s="622"/>
      <c r="C43" s="3334"/>
      <c r="D43" s="3335"/>
      <c r="E43" s="3335"/>
      <c r="F43" s="3335"/>
      <c r="G43" s="3335"/>
      <c r="H43" s="3335"/>
      <c r="I43" s="3335"/>
      <c r="J43" s="3335"/>
      <c r="K43" s="3335"/>
      <c r="L43" s="3335"/>
      <c r="M43" s="3335"/>
      <c r="N43" s="3335"/>
      <c r="O43" s="3335"/>
      <c r="P43" s="3335"/>
      <c r="Q43" s="3367"/>
      <c r="R43" s="3367"/>
      <c r="S43" s="3367"/>
      <c r="T43" s="3367"/>
      <c r="U43" s="3367"/>
      <c r="V43" s="3367"/>
      <c r="W43" s="3368"/>
      <c r="X43" s="3338"/>
      <c r="Y43" s="3338"/>
      <c r="Z43" s="3338"/>
      <c r="AA43" s="3338"/>
      <c r="AB43" s="3339"/>
      <c r="AC43" s="622"/>
      <c r="AD43" s="3369"/>
      <c r="AE43" s="3369"/>
      <c r="AF43" s="3369"/>
      <c r="AG43" s="3369"/>
      <c r="AH43" s="3369"/>
      <c r="AI43" s="3369"/>
      <c r="AJ43" s="3369"/>
      <c r="AK43" s="3369"/>
      <c r="AL43" s="3369"/>
      <c r="AM43" s="641"/>
      <c r="AN43" s="641"/>
      <c r="AO43" s="641"/>
      <c r="AP43" s="641"/>
      <c r="AQ43" s="641"/>
      <c r="AR43" s="641"/>
      <c r="AS43" s="641"/>
      <c r="AT43" s="641"/>
      <c r="AV43" s="3503"/>
      <c r="AW43" s="1936"/>
      <c r="AX43" s="1936"/>
      <c r="AY43" s="1936"/>
      <c r="AZ43" s="1936"/>
      <c r="BA43" s="1936"/>
      <c r="BB43" s="1936"/>
      <c r="BC43" s="1936"/>
      <c r="BD43" s="1936"/>
      <c r="BE43" s="1936"/>
      <c r="BF43" s="1936"/>
      <c r="BG43" s="1936"/>
      <c r="BH43" s="1936"/>
      <c r="BI43" s="1936"/>
      <c r="BJ43" s="3506"/>
      <c r="BK43" s="3506"/>
      <c r="BL43" s="3506"/>
      <c r="BM43" s="3506"/>
      <c r="BN43" s="3506"/>
      <c r="BO43" s="3506"/>
      <c r="BP43" s="3507"/>
      <c r="BQ43" s="3338"/>
      <c r="BR43" s="3338"/>
      <c r="BS43" s="3338"/>
      <c r="BT43" s="3338"/>
      <c r="BU43" s="3339"/>
    </row>
    <row r="44" spans="2:74" ht="21.75" customHeight="1">
      <c r="B44" s="622"/>
      <c r="C44" s="622"/>
      <c r="D44" s="622"/>
      <c r="E44" s="622"/>
      <c r="F44" s="622"/>
      <c r="G44" s="622"/>
      <c r="H44" s="622"/>
      <c r="I44" s="622"/>
      <c r="J44" s="622"/>
      <c r="K44" s="622"/>
      <c r="L44" s="622"/>
      <c r="M44" s="622"/>
      <c r="N44" s="622"/>
      <c r="O44" s="3078"/>
      <c r="P44" s="3078"/>
      <c r="Q44" s="622"/>
      <c r="R44" s="622"/>
      <c r="S44" s="622"/>
      <c r="T44" s="622"/>
      <c r="U44" s="622"/>
      <c r="V44" s="622"/>
      <c r="W44" s="622"/>
      <c r="X44" s="622"/>
      <c r="Y44" s="622"/>
      <c r="Z44" s="622"/>
      <c r="AA44" s="622"/>
      <c r="AB44" s="622"/>
      <c r="AC44" s="622"/>
      <c r="AD44" s="3369"/>
      <c r="AE44" s="3369"/>
      <c r="AF44" s="3369"/>
      <c r="AG44" s="3369"/>
      <c r="AH44" s="3369"/>
      <c r="AI44" s="3369"/>
      <c r="AJ44" s="3369"/>
      <c r="AK44" s="3369"/>
      <c r="AL44" s="3369"/>
      <c r="AM44" s="641"/>
      <c r="AN44" s="641"/>
      <c r="AO44" s="641"/>
      <c r="AP44" s="641"/>
      <c r="AQ44" s="641"/>
      <c r="AR44" s="641"/>
      <c r="AS44" s="641"/>
      <c r="AT44" s="641"/>
      <c r="BH44" s="3508"/>
      <c r="BI44" s="3508"/>
    </row>
    <row r="45" spans="2:74" ht="14.25">
      <c r="B45" s="1619" t="s">
        <v>371</v>
      </c>
      <c r="C45" s="622"/>
      <c r="D45" s="622"/>
      <c r="E45" s="1604"/>
      <c r="F45" s="622"/>
      <c r="G45" s="622"/>
      <c r="H45" s="622"/>
      <c r="I45" s="622"/>
      <c r="J45" s="622"/>
      <c r="K45" s="622"/>
      <c r="L45" s="622"/>
      <c r="M45" s="622"/>
      <c r="N45" s="1620"/>
      <c r="O45" s="1620"/>
      <c r="P45" s="1620"/>
      <c r="Q45" s="1620"/>
      <c r="R45" s="1620"/>
      <c r="S45" s="688"/>
      <c r="T45" s="688"/>
      <c r="U45" s="688"/>
      <c r="V45" s="688"/>
      <c r="W45" s="688"/>
      <c r="X45" s="688"/>
      <c r="Y45" s="688"/>
      <c r="Z45" s="688"/>
      <c r="AA45" s="688"/>
      <c r="AB45" s="688"/>
      <c r="AC45" s="622"/>
      <c r="AU45" s="642" t="s">
        <v>371</v>
      </c>
      <c r="AX45" s="273"/>
      <c r="BG45" s="643"/>
      <c r="BH45" s="643"/>
      <c r="BI45" s="643"/>
      <c r="BJ45" s="643"/>
      <c r="BK45" s="643"/>
      <c r="BL45" s="644"/>
      <c r="BM45" s="644"/>
      <c r="BN45" s="644"/>
      <c r="BO45" s="644"/>
      <c r="BP45" s="644"/>
      <c r="BQ45" s="644"/>
      <c r="BR45" s="644"/>
      <c r="BS45" s="644"/>
      <c r="BT45" s="644"/>
      <c r="BU45" s="644"/>
    </row>
    <row r="46" spans="2:74" ht="12" customHeight="1">
      <c r="B46" s="622"/>
      <c r="C46" s="3120" t="s">
        <v>250</v>
      </c>
      <c r="D46" s="3121"/>
      <c r="E46" s="3121"/>
      <c r="F46" s="3122"/>
      <c r="G46" s="3129" t="s">
        <v>251</v>
      </c>
      <c r="H46" s="3130"/>
      <c r="I46" s="3130"/>
      <c r="J46" s="3130"/>
      <c r="K46" s="3130"/>
      <c r="L46" s="3131"/>
      <c r="M46" s="3129" t="s">
        <v>252</v>
      </c>
      <c r="N46" s="3131"/>
      <c r="O46" s="3129" t="s">
        <v>471</v>
      </c>
      <c r="P46" s="3130"/>
      <c r="Q46" s="3130"/>
      <c r="R46" s="3130"/>
      <c r="S46" s="3130"/>
      <c r="T46" s="3131"/>
      <c r="U46" s="3129" t="s">
        <v>470</v>
      </c>
      <c r="V46" s="3131"/>
      <c r="W46" s="3129" t="s">
        <v>469</v>
      </c>
      <c r="X46" s="3130"/>
      <c r="Y46" s="3130"/>
      <c r="Z46" s="3130"/>
      <c r="AA46" s="3130"/>
      <c r="AB46" s="3138"/>
      <c r="AC46" s="622"/>
      <c r="AE46" s="3608"/>
      <c r="AF46" s="645"/>
      <c r="AG46" s="3608"/>
      <c r="AH46" s="3608"/>
      <c r="AI46" s="3608"/>
      <c r="AJ46" s="3608"/>
      <c r="AK46" s="3608"/>
      <c r="AV46" s="3373" t="s">
        <v>250</v>
      </c>
      <c r="AW46" s="3374"/>
      <c r="AX46" s="3374"/>
      <c r="AY46" s="3375"/>
      <c r="AZ46" s="3382" t="s">
        <v>251</v>
      </c>
      <c r="BA46" s="3383"/>
      <c r="BB46" s="3383"/>
      <c r="BC46" s="3383"/>
      <c r="BD46" s="3383"/>
      <c r="BE46" s="3384"/>
      <c r="BF46" s="3382" t="s">
        <v>252</v>
      </c>
      <c r="BG46" s="3384"/>
      <c r="BH46" s="3382" t="s">
        <v>471</v>
      </c>
      <c r="BI46" s="3383"/>
      <c r="BJ46" s="3383"/>
      <c r="BK46" s="3383"/>
      <c r="BL46" s="3383"/>
      <c r="BM46" s="3384"/>
      <c r="BN46" s="3382" t="s">
        <v>470</v>
      </c>
      <c r="BO46" s="3384"/>
      <c r="BP46" s="3382" t="s">
        <v>469</v>
      </c>
      <c r="BQ46" s="3383"/>
      <c r="BR46" s="3383"/>
      <c r="BS46" s="3383"/>
      <c r="BT46" s="3383"/>
      <c r="BU46" s="3391"/>
    </row>
    <row r="47" spans="2:74" ht="13.5" customHeight="1">
      <c r="B47" s="622"/>
      <c r="C47" s="3123"/>
      <c r="D47" s="3124"/>
      <c r="E47" s="3124"/>
      <c r="F47" s="3125"/>
      <c r="G47" s="3132"/>
      <c r="H47" s="3133"/>
      <c r="I47" s="3133"/>
      <c r="J47" s="3133"/>
      <c r="K47" s="3133"/>
      <c r="L47" s="3134"/>
      <c r="M47" s="3132"/>
      <c r="N47" s="3134"/>
      <c r="O47" s="3132"/>
      <c r="P47" s="3133"/>
      <c r="Q47" s="3133"/>
      <c r="R47" s="3133"/>
      <c r="S47" s="3133"/>
      <c r="T47" s="3134"/>
      <c r="U47" s="3132"/>
      <c r="V47" s="3134"/>
      <c r="W47" s="3132"/>
      <c r="X47" s="3133"/>
      <c r="Y47" s="3133"/>
      <c r="Z47" s="3133"/>
      <c r="AA47" s="3133"/>
      <c r="AB47" s="3139"/>
      <c r="AC47" s="622"/>
      <c r="AE47" s="3608"/>
      <c r="AF47" s="645"/>
      <c r="AG47" s="3608"/>
      <c r="AH47" s="645"/>
      <c r="AI47" s="645"/>
      <c r="AJ47" s="3608"/>
      <c r="AK47" s="3608"/>
      <c r="AV47" s="3376"/>
      <c r="AW47" s="3377"/>
      <c r="AX47" s="3377"/>
      <c r="AY47" s="3378"/>
      <c r="AZ47" s="3385"/>
      <c r="BA47" s="3386"/>
      <c r="BB47" s="3386"/>
      <c r="BC47" s="3386"/>
      <c r="BD47" s="3386"/>
      <c r="BE47" s="3387"/>
      <c r="BF47" s="3385"/>
      <c r="BG47" s="3387"/>
      <c r="BH47" s="3385"/>
      <c r="BI47" s="3386"/>
      <c r="BJ47" s="3386"/>
      <c r="BK47" s="3386"/>
      <c r="BL47" s="3386"/>
      <c r="BM47" s="3387"/>
      <c r="BN47" s="3385"/>
      <c r="BO47" s="3387"/>
      <c r="BP47" s="3385"/>
      <c r="BQ47" s="3386"/>
      <c r="BR47" s="3386"/>
      <c r="BS47" s="3386"/>
      <c r="BT47" s="3386"/>
      <c r="BU47" s="3392"/>
    </row>
    <row r="48" spans="2:74" ht="13.5" customHeight="1">
      <c r="B48" s="1621"/>
      <c r="C48" s="3126"/>
      <c r="D48" s="3127"/>
      <c r="E48" s="3127"/>
      <c r="F48" s="3128"/>
      <c r="G48" s="3135"/>
      <c r="H48" s="3136"/>
      <c r="I48" s="3136"/>
      <c r="J48" s="3136"/>
      <c r="K48" s="3136"/>
      <c r="L48" s="3137"/>
      <c r="M48" s="3135"/>
      <c r="N48" s="3137"/>
      <c r="O48" s="3135"/>
      <c r="P48" s="3136"/>
      <c r="Q48" s="3136"/>
      <c r="R48" s="3136"/>
      <c r="S48" s="3136"/>
      <c r="T48" s="3137"/>
      <c r="U48" s="3135"/>
      <c r="V48" s="3137"/>
      <c r="W48" s="3135"/>
      <c r="X48" s="3136"/>
      <c r="Y48" s="3136"/>
      <c r="Z48" s="3136"/>
      <c r="AA48" s="3136"/>
      <c r="AB48" s="3140"/>
      <c r="AC48" s="1622"/>
      <c r="AE48" s="650"/>
      <c r="AF48" s="650"/>
      <c r="AG48" s="650"/>
      <c r="AH48" s="650"/>
      <c r="AI48" s="650"/>
      <c r="AJ48" s="650"/>
      <c r="AK48" s="650"/>
      <c r="AU48" s="321"/>
      <c r="AV48" s="3379"/>
      <c r="AW48" s="3380"/>
      <c r="AX48" s="3380"/>
      <c r="AY48" s="3381"/>
      <c r="AZ48" s="3388"/>
      <c r="BA48" s="3389"/>
      <c r="BB48" s="3389"/>
      <c r="BC48" s="3389"/>
      <c r="BD48" s="3389"/>
      <c r="BE48" s="3390"/>
      <c r="BF48" s="3388"/>
      <c r="BG48" s="3390"/>
      <c r="BH48" s="3388"/>
      <c r="BI48" s="3389"/>
      <c r="BJ48" s="3389"/>
      <c r="BK48" s="3389"/>
      <c r="BL48" s="3389"/>
      <c r="BM48" s="3390"/>
      <c r="BN48" s="3388"/>
      <c r="BO48" s="3390"/>
      <c r="BP48" s="3388"/>
      <c r="BQ48" s="3389"/>
      <c r="BR48" s="3389"/>
      <c r="BS48" s="3389"/>
      <c r="BT48" s="3389"/>
      <c r="BU48" s="3393"/>
      <c r="BV48" s="646"/>
    </row>
    <row r="49" spans="2:74" ht="14.25" customHeight="1">
      <c r="B49" s="1621"/>
      <c r="C49" s="3087" t="s">
        <v>181</v>
      </c>
      <c r="D49" s="3033"/>
      <c r="E49" s="3033"/>
      <c r="F49" s="3034"/>
      <c r="G49" s="3111">
        <f t="shared" ref="G49:G54" si="1">G10</f>
        <v>0</v>
      </c>
      <c r="H49" s="3112"/>
      <c r="I49" s="3112"/>
      <c r="J49" s="3112"/>
      <c r="K49" s="3112"/>
      <c r="L49" s="3113"/>
      <c r="M49" s="3197">
        <f>M10</f>
        <v>0</v>
      </c>
      <c r="N49" s="3198"/>
      <c r="O49" s="3111">
        <f>ROUNDDOWN(O10*Q38,0)</f>
        <v>0</v>
      </c>
      <c r="P49" s="3112"/>
      <c r="Q49" s="3112"/>
      <c r="R49" s="3112"/>
      <c r="S49" s="3112"/>
      <c r="T49" s="3113"/>
      <c r="U49" s="3199">
        <f>IFERROR(((O49/G49)*M49),0)</f>
        <v>0</v>
      </c>
      <c r="V49" s="3200"/>
      <c r="W49" s="3111">
        <f t="shared" ref="W49:W55" si="2">G49-O49</f>
        <v>0</v>
      </c>
      <c r="X49" s="3112"/>
      <c r="Y49" s="3112"/>
      <c r="Z49" s="3112"/>
      <c r="AA49" s="3112"/>
      <c r="AB49" s="3201"/>
      <c r="AC49" s="1622"/>
      <c r="AE49" s="3081" t="s">
        <v>1337</v>
      </c>
      <c r="AF49" s="3082"/>
      <c r="AG49" s="3082"/>
      <c r="AH49" s="3082"/>
      <c r="AI49" s="3082"/>
      <c r="AJ49" s="3082"/>
      <c r="AK49" s="3083"/>
      <c r="AU49" s="321"/>
      <c r="AV49" s="3394" t="s">
        <v>181</v>
      </c>
      <c r="AW49" s="3395"/>
      <c r="AX49" s="3395"/>
      <c r="AY49" s="3396"/>
      <c r="AZ49" s="3397">
        <v>17546108</v>
      </c>
      <c r="BA49" s="3398"/>
      <c r="BB49" s="3398"/>
      <c r="BC49" s="3398"/>
      <c r="BD49" s="3398"/>
      <c r="BE49" s="3399"/>
      <c r="BF49" s="3509">
        <v>1.5</v>
      </c>
      <c r="BG49" s="3510"/>
      <c r="BH49" s="3397">
        <v>8167713</v>
      </c>
      <c r="BI49" s="3398"/>
      <c r="BJ49" s="3398"/>
      <c r="BK49" s="3398"/>
      <c r="BL49" s="3398"/>
      <c r="BM49" s="3399"/>
      <c r="BN49" s="3511">
        <v>0.69824997657600196</v>
      </c>
      <c r="BO49" s="3512"/>
      <c r="BP49" s="3397">
        <v>9378395</v>
      </c>
      <c r="BQ49" s="3398"/>
      <c r="BR49" s="3398"/>
      <c r="BS49" s="3398"/>
      <c r="BT49" s="3398"/>
      <c r="BU49" s="3513"/>
      <c r="BV49" s="646"/>
    </row>
    <row r="50" spans="2:74" ht="14.25" customHeight="1">
      <c r="B50" s="1621"/>
      <c r="C50" s="3087" t="s">
        <v>182</v>
      </c>
      <c r="D50" s="3033"/>
      <c r="E50" s="3033"/>
      <c r="F50" s="3034"/>
      <c r="G50" s="3111">
        <f t="shared" si="1"/>
        <v>0</v>
      </c>
      <c r="H50" s="3112"/>
      <c r="I50" s="3112"/>
      <c r="J50" s="3112"/>
      <c r="K50" s="3112"/>
      <c r="L50" s="3113"/>
      <c r="M50" s="3197">
        <f>M11</f>
        <v>0</v>
      </c>
      <c r="N50" s="3198"/>
      <c r="O50" s="3111">
        <f>ROUNDDOWN(O11*U38,0)</f>
        <v>0</v>
      </c>
      <c r="P50" s="3112"/>
      <c r="Q50" s="3112"/>
      <c r="R50" s="3112"/>
      <c r="S50" s="3112"/>
      <c r="T50" s="3113"/>
      <c r="U50" s="3199">
        <f>IFERROR(((O50/G50)*M50),0)</f>
        <v>0</v>
      </c>
      <c r="V50" s="3200"/>
      <c r="W50" s="3111">
        <f t="shared" si="2"/>
        <v>0</v>
      </c>
      <c r="X50" s="3112"/>
      <c r="Y50" s="3112"/>
      <c r="Z50" s="3112"/>
      <c r="AA50" s="3112"/>
      <c r="AB50" s="3201"/>
      <c r="AC50" s="1623"/>
      <c r="AE50" s="3084"/>
      <c r="AF50" s="3085"/>
      <c r="AG50" s="3085"/>
      <c r="AH50" s="3085"/>
      <c r="AI50" s="3085"/>
      <c r="AJ50" s="3085"/>
      <c r="AK50" s="3086"/>
      <c r="AU50" s="321"/>
      <c r="AV50" s="3394" t="s">
        <v>182</v>
      </c>
      <c r="AW50" s="3395"/>
      <c r="AX50" s="3395"/>
      <c r="AY50" s="3396"/>
      <c r="AZ50" s="3397">
        <v>1133423</v>
      </c>
      <c r="BA50" s="3398"/>
      <c r="BB50" s="3398"/>
      <c r="BC50" s="3398"/>
      <c r="BD50" s="3398"/>
      <c r="BE50" s="3399"/>
      <c r="BF50" s="3509">
        <v>1</v>
      </c>
      <c r="BG50" s="3510"/>
      <c r="BH50" s="3397">
        <v>673253</v>
      </c>
      <c r="BI50" s="3398"/>
      <c r="BJ50" s="3398"/>
      <c r="BK50" s="3398"/>
      <c r="BL50" s="3398"/>
      <c r="BM50" s="3399"/>
      <c r="BN50" s="3511">
        <v>0.59399976884181815</v>
      </c>
      <c r="BO50" s="3512"/>
      <c r="BP50" s="3397">
        <v>460170</v>
      </c>
      <c r="BQ50" s="3398"/>
      <c r="BR50" s="3398"/>
      <c r="BS50" s="3398"/>
      <c r="BT50" s="3398"/>
      <c r="BU50" s="3513"/>
      <c r="BV50" s="649"/>
    </row>
    <row r="51" spans="2:74" ht="14.25" customHeight="1">
      <c r="B51" s="1621"/>
      <c r="C51" s="3087" t="s">
        <v>183</v>
      </c>
      <c r="D51" s="3033"/>
      <c r="E51" s="3033"/>
      <c r="F51" s="3034"/>
      <c r="G51" s="3111">
        <f t="shared" si="1"/>
        <v>0</v>
      </c>
      <c r="H51" s="3112"/>
      <c r="I51" s="3112"/>
      <c r="J51" s="3112"/>
      <c r="K51" s="3112"/>
      <c r="L51" s="3113"/>
      <c r="M51" s="3197">
        <f>M12</f>
        <v>0</v>
      </c>
      <c r="N51" s="3198"/>
      <c r="O51" s="3111">
        <f>ROUNDDOWN(O12*Y38,0)</f>
        <v>0</v>
      </c>
      <c r="P51" s="3112"/>
      <c r="Q51" s="3112"/>
      <c r="R51" s="3112"/>
      <c r="S51" s="3112"/>
      <c r="T51" s="3113"/>
      <c r="U51" s="3199">
        <f>IFERROR(((O51/G51)*M51),0)</f>
        <v>0</v>
      </c>
      <c r="V51" s="3200"/>
      <c r="W51" s="3111">
        <f t="shared" si="2"/>
        <v>0</v>
      </c>
      <c r="X51" s="3112"/>
      <c r="Y51" s="3112"/>
      <c r="Z51" s="3112"/>
      <c r="AA51" s="3112"/>
      <c r="AB51" s="3201"/>
      <c r="AC51" s="1623"/>
      <c r="AE51" s="650"/>
      <c r="AF51" s="3609"/>
      <c r="AG51" s="647"/>
      <c r="AH51" s="645"/>
      <c r="AI51" s="645"/>
      <c r="AJ51" s="3610"/>
      <c r="AK51" s="3610"/>
      <c r="AU51" s="321"/>
      <c r="AV51" s="3394" t="s">
        <v>183</v>
      </c>
      <c r="AW51" s="3395"/>
      <c r="AX51" s="3395"/>
      <c r="AY51" s="3396"/>
      <c r="AZ51" s="3397">
        <v>6268000</v>
      </c>
      <c r="BA51" s="3398"/>
      <c r="BB51" s="3398"/>
      <c r="BC51" s="3398"/>
      <c r="BD51" s="3398"/>
      <c r="BE51" s="3399"/>
      <c r="BF51" s="3509">
        <v>1</v>
      </c>
      <c r="BG51" s="3510"/>
      <c r="BH51" s="3397">
        <v>3039980</v>
      </c>
      <c r="BI51" s="3398"/>
      <c r="BJ51" s="3398"/>
      <c r="BK51" s="3398"/>
      <c r="BL51" s="3398"/>
      <c r="BM51" s="3399"/>
      <c r="BN51" s="3511">
        <v>0.48499999999999999</v>
      </c>
      <c r="BO51" s="3512"/>
      <c r="BP51" s="3397">
        <v>3228020</v>
      </c>
      <c r="BQ51" s="3398"/>
      <c r="BR51" s="3398"/>
      <c r="BS51" s="3398"/>
      <c r="BT51" s="3398"/>
      <c r="BU51" s="3513"/>
      <c r="BV51" s="649"/>
    </row>
    <row r="52" spans="2:74" ht="14.25" customHeight="1">
      <c r="B52" s="1621"/>
      <c r="C52" s="3087" t="s">
        <v>184</v>
      </c>
      <c r="D52" s="3033"/>
      <c r="E52" s="3033"/>
      <c r="F52" s="3034"/>
      <c r="G52" s="3111">
        <f t="shared" si="1"/>
        <v>0</v>
      </c>
      <c r="H52" s="3112"/>
      <c r="I52" s="3112"/>
      <c r="J52" s="3112"/>
      <c r="K52" s="3112"/>
      <c r="L52" s="3113"/>
      <c r="M52" s="3197">
        <f>M13</f>
        <v>0</v>
      </c>
      <c r="N52" s="3198"/>
      <c r="O52" s="3111">
        <f>ROUNDDOWN(O13,0)</f>
        <v>0</v>
      </c>
      <c r="P52" s="3112"/>
      <c r="Q52" s="3112"/>
      <c r="R52" s="3112"/>
      <c r="S52" s="3112"/>
      <c r="T52" s="3113"/>
      <c r="U52" s="3199">
        <f>IFERROR(((O52/G52)*M52),0)</f>
        <v>0</v>
      </c>
      <c r="V52" s="3200"/>
      <c r="W52" s="3111">
        <f t="shared" si="2"/>
        <v>0</v>
      </c>
      <c r="X52" s="3112"/>
      <c r="Y52" s="3112"/>
      <c r="Z52" s="3112"/>
      <c r="AA52" s="3112"/>
      <c r="AB52" s="3201"/>
      <c r="AC52" s="1624"/>
      <c r="AE52" s="650"/>
      <c r="AF52" s="3609"/>
      <c r="AG52" s="647"/>
      <c r="AH52" s="648"/>
      <c r="AI52" s="645"/>
      <c r="AJ52" s="3608"/>
      <c r="AK52" s="3608"/>
      <c r="AU52" s="321"/>
      <c r="AV52" s="3394" t="s">
        <v>184</v>
      </c>
      <c r="AW52" s="3395"/>
      <c r="AX52" s="3395"/>
      <c r="AY52" s="3396"/>
      <c r="AZ52" s="3397">
        <v>746933</v>
      </c>
      <c r="BA52" s="3398"/>
      <c r="BB52" s="3398"/>
      <c r="BC52" s="3398"/>
      <c r="BD52" s="3398"/>
      <c r="BE52" s="3399"/>
      <c r="BF52" s="3509">
        <v>1.6</v>
      </c>
      <c r="BG52" s="3510"/>
      <c r="BH52" s="3397">
        <v>560200</v>
      </c>
      <c r="BI52" s="3398"/>
      <c r="BJ52" s="3398"/>
      <c r="BK52" s="3398"/>
      <c r="BL52" s="3398"/>
      <c r="BM52" s="3399"/>
      <c r="BN52" s="3511">
        <v>1.2000005355232666</v>
      </c>
      <c r="BO52" s="3512"/>
      <c r="BP52" s="3397">
        <v>186733</v>
      </c>
      <c r="BQ52" s="3398"/>
      <c r="BR52" s="3398"/>
      <c r="BS52" s="3398"/>
      <c r="BT52" s="3398"/>
      <c r="BU52" s="3513"/>
      <c r="BV52" s="651"/>
    </row>
    <row r="53" spans="2:74" ht="14.25" customHeight="1">
      <c r="B53" s="622"/>
      <c r="C53" s="3087" t="s">
        <v>302</v>
      </c>
      <c r="D53" s="3033"/>
      <c r="E53" s="3033"/>
      <c r="F53" s="3034"/>
      <c r="G53" s="3111">
        <f t="shared" si="1"/>
        <v>0</v>
      </c>
      <c r="H53" s="3112"/>
      <c r="I53" s="3112"/>
      <c r="J53" s="3112"/>
      <c r="K53" s="3112"/>
      <c r="L53" s="3113"/>
      <c r="M53" s="3197">
        <f>M14</f>
        <v>0</v>
      </c>
      <c r="N53" s="3198"/>
      <c r="O53" s="3111">
        <f>ROUNDDOWN(O14,0)</f>
        <v>0</v>
      </c>
      <c r="P53" s="3112"/>
      <c r="Q53" s="3112"/>
      <c r="R53" s="3112"/>
      <c r="S53" s="3112"/>
      <c r="T53" s="3113"/>
      <c r="U53" s="3199">
        <f>IFERROR(((O53/G53)*M53),0)</f>
        <v>0</v>
      </c>
      <c r="V53" s="3200"/>
      <c r="W53" s="3111">
        <f t="shared" si="2"/>
        <v>0</v>
      </c>
      <c r="X53" s="3112"/>
      <c r="Y53" s="3112"/>
      <c r="Z53" s="3112"/>
      <c r="AA53" s="3112"/>
      <c r="AB53" s="3201"/>
      <c r="AC53" s="622"/>
      <c r="AE53" s="650"/>
      <c r="AF53" s="652"/>
      <c r="AG53" s="647"/>
      <c r="AH53" s="648"/>
      <c r="AI53" s="645"/>
      <c r="AJ53" s="3610"/>
      <c r="AK53" s="3610"/>
      <c r="AV53" s="3394" t="s">
        <v>302</v>
      </c>
      <c r="AW53" s="3395"/>
      <c r="AX53" s="3395"/>
      <c r="AY53" s="3396"/>
      <c r="AZ53" s="3397">
        <v>784000</v>
      </c>
      <c r="BA53" s="3398"/>
      <c r="BB53" s="3398"/>
      <c r="BC53" s="3398"/>
      <c r="BD53" s="3398"/>
      <c r="BE53" s="3399"/>
      <c r="BF53" s="3509">
        <v>1</v>
      </c>
      <c r="BG53" s="3510"/>
      <c r="BH53" s="3397">
        <v>784000</v>
      </c>
      <c r="BI53" s="3398"/>
      <c r="BJ53" s="3398"/>
      <c r="BK53" s="3398"/>
      <c r="BL53" s="3398"/>
      <c r="BM53" s="3399"/>
      <c r="BN53" s="3511">
        <v>1</v>
      </c>
      <c r="BO53" s="3512"/>
      <c r="BP53" s="3397">
        <v>0</v>
      </c>
      <c r="BQ53" s="3398"/>
      <c r="BR53" s="3398"/>
      <c r="BS53" s="3398"/>
      <c r="BT53" s="3398"/>
      <c r="BU53" s="3513"/>
    </row>
    <row r="54" spans="2:74" ht="13.5" customHeight="1">
      <c r="B54" s="622"/>
      <c r="C54" s="3087" t="s">
        <v>276</v>
      </c>
      <c r="D54" s="3033"/>
      <c r="E54" s="3033"/>
      <c r="F54" s="3034"/>
      <c r="G54" s="3111">
        <f t="shared" si="1"/>
        <v>0</v>
      </c>
      <c r="H54" s="3112"/>
      <c r="I54" s="3112"/>
      <c r="J54" s="3112"/>
      <c r="K54" s="3112"/>
      <c r="L54" s="3113"/>
      <c r="M54" s="3204"/>
      <c r="N54" s="3205"/>
      <c r="O54" s="3111">
        <f>ROUNDDOWN(O15,0)</f>
        <v>0</v>
      </c>
      <c r="P54" s="3112"/>
      <c r="Q54" s="3112"/>
      <c r="R54" s="3112"/>
      <c r="S54" s="3112"/>
      <c r="T54" s="3113"/>
      <c r="U54" s="3204"/>
      <c r="V54" s="3205"/>
      <c r="W54" s="3111">
        <f t="shared" si="2"/>
        <v>0</v>
      </c>
      <c r="X54" s="3112"/>
      <c r="Y54" s="3112"/>
      <c r="Z54" s="3112"/>
      <c r="AA54" s="3112"/>
      <c r="AB54" s="3201"/>
      <c r="AC54" s="622"/>
      <c r="AE54" s="650"/>
      <c r="AF54" s="652"/>
      <c r="AG54" s="647"/>
      <c r="AH54" s="648"/>
      <c r="AI54" s="645"/>
      <c r="AJ54" s="3608"/>
      <c r="AK54" s="3608"/>
      <c r="AV54" s="3394" t="s">
        <v>276</v>
      </c>
      <c r="AW54" s="3395"/>
      <c r="AX54" s="3395"/>
      <c r="AY54" s="3396"/>
      <c r="AZ54" s="3397">
        <v>0</v>
      </c>
      <c r="BA54" s="3398"/>
      <c r="BB54" s="3398"/>
      <c r="BC54" s="3398"/>
      <c r="BD54" s="3398"/>
      <c r="BE54" s="3399"/>
      <c r="BF54" s="3514"/>
      <c r="BG54" s="3515"/>
      <c r="BH54" s="3397">
        <v>0</v>
      </c>
      <c r="BI54" s="3398"/>
      <c r="BJ54" s="3398"/>
      <c r="BK54" s="3398"/>
      <c r="BL54" s="3398"/>
      <c r="BM54" s="3399"/>
      <c r="BN54" s="3514"/>
      <c r="BO54" s="3515"/>
      <c r="BP54" s="3397">
        <v>0</v>
      </c>
      <c r="BQ54" s="3398"/>
      <c r="BR54" s="3398"/>
      <c r="BS54" s="3398"/>
      <c r="BT54" s="3398"/>
      <c r="BU54" s="3513"/>
    </row>
    <row r="55" spans="2:74" ht="14.25" customHeight="1" thickBot="1">
      <c r="B55" s="622"/>
      <c r="C55" s="3091" t="s">
        <v>180</v>
      </c>
      <c r="D55" s="3092"/>
      <c r="E55" s="3092"/>
      <c r="F55" s="3093"/>
      <c r="G55" s="3094">
        <f>O55</f>
        <v>0</v>
      </c>
      <c r="H55" s="3095"/>
      <c r="I55" s="3095"/>
      <c r="J55" s="3095"/>
      <c r="K55" s="3095"/>
      <c r="L55" s="3096"/>
      <c r="M55" s="3361"/>
      <c r="N55" s="3362"/>
      <c r="O55" s="3111">
        <f>ROUNDDOWN((O49+O51)*0.4,0)</f>
        <v>0</v>
      </c>
      <c r="P55" s="3095"/>
      <c r="Q55" s="3095"/>
      <c r="R55" s="3095"/>
      <c r="S55" s="3095"/>
      <c r="T55" s="3096"/>
      <c r="U55" s="3361"/>
      <c r="V55" s="3362"/>
      <c r="W55" s="3111">
        <f t="shared" si="2"/>
        <v>0</v>
      </c>
      <c r="X55" s="3112"/>
      <c r="Y55" s="3112"/>
      <c r="Z55" s="3112"/>
      <c r="AA55" s="3112"/>
      <c r="AB55" s="3201"/>
      <c r="AC55" s="622"/>
      <c r="AE55" s="650"/>
      <c r="AF55" s="3609"/>
      <c r="AG55" s="647"/>
      <c r="AH55" s="648"/>
      <c r="AI55" s="645"/>
      <c r="AJ55" s="3608"/>
      <c r="AK55" s="3608"/>
      <c r="AV55" s="3091" t="s">
        <v>180</v>
      </c>
      <c r="AW55" s="3092"/>
      <c r="AX55" s="3092"/>
      <c r="AY55" s="3093"/>
      <c r="AZ55" s="3414">
        <v>4483077</v>
      </c>
      <c r="BA55" s="3415"/>
      <c r="BB55" s="3415"/>
      <c r="BC55" s="3415"/>
      <c r="BD55" s="3415"/>
      <c r="BE55" s="3416"/>
      <c r="BF55" s="3516"/>
      <c r="BG55" s="3517"/>
      <c r="BH55" s="3397">
        <v>4483077</v>
      </c>
      <c r="BI55" s="3415"/>
      <c r="BJ55" s="3415"/>
      <c r="BK55" s="3415"/>
      <c r="BL55" s="3415"/>
      <c r="BM55" s="3416"/>
      <c r="BN55" s="3516"/>
      <c r="BO55" s="3517"/>
      <c r="BP55" s="3397">
        <v>0</v>
      </c>
      <c r="BQ55" s="3398"/>
      <c r="BR55" s="3398"/>
      <c r="BS55" s="3398"/>
      <c r="BT55" s="3398"/>
      <c r="BU55" s="3513"/>
    </row>
    <row r="56" spans="2:74" ht="14.25" customHeight="1" thickTop="1">
      <c r="B56" s="622"/>
      <c r="C56" s="3341" t="s">
        <v>254</v>
      </c>
      <c r="D56" s="3342"/>
      <c r="E56" s="3342"/>
      <c r="F56" s="3343"/>
      <c r="G56" s="3143">
        <f>SUM(G49:L55)</f>
        <v>0</v>
      </c>
      <c r="H56" s="3144"/>
      <c r="I56" s="3144"/>
      <c r="J56" s="3144"/>
      <c r="K56" s="3144"/>
      <c r="L56" s="3145"/>
      <c r="M56" s="3202"/>
      <c r="N56" s="3203"/>
      <c r="O56" s="3143">
        <f>SUM(O49:T55)</f>
        <v>0</v>
      </c>
      <c r="P56" s="3144"/>
      <c r="Q56" s="3144"/>
      <c r="R56" s="3144"/>
      <c r="S56" s="3144"/>
      <c r="T56" s="3145"/>
      <c r="U56" s="3202"/>
      <c r="V56" s="3203"/>
      <c r="W56" s="3143">
        <f>SUM(W49:AB55)</f>
        <v>0</v>
      </c>
      <c r="X56" s="3144"/>
      <c r="Y56" s="3144"/>
      <c r="Z56" s="3144"/>
      <c r="AA56" s="3144"/>
      <c r="AB56" s="3340"/>
      <c r="AC56" s="622"/>
      <c r="AE56" s="650"/>
      <c r="AF56" s="3609"/>
      <c r="AG56" s="647"/>
      <c r="AH56" s="648"/>
      <c r="AI56" s="645"/>
      <c r="AJ56" s="3608"/>
      <c r="AK56" s="3608"/>
      <c r="AV56" s="3518" t="s">
        <v>254</v>
      </c>
      <c r="AW56" s="3519"/>
      <c r="AX56" s="3519"/>
      <c r="AY56" s="3520"/>
      <c r="AZ56" s="3428">
        <v>30961541</v>
      </c>
      <c r="BA56" s="3429"/>
      <c r="BB56" s="3429"/>
      <c r="BC56" s="3429"/>
      <c r="BD56" s="3429"/>
      <c r="BE56" s="3430"/>
      <c r="BF56" s="3521"/>
      <c r="BG56" s="3522"/>
      <c r="BH56" s="3428">
        <v>17708223</v>
      </c>
      <c r="BI56" s="3429"/>
      <c r="BJ56" s="3429"/>
      <c r="BK56" s="3429"/>
      <c r="BL56" s="3429"/>
      <c r="BM56" s="3430"/>
      <c r="BN56" s="3521"/>
      <c r="BO56" s="3522"/>
      <c r="BP56" s="3428">
        <v>13253318</v>
      </c>
      <c r="BQ56" s="3429"/>
      <c r="BR56" s="3429"/>
      <c r="BS56" s="3429"/>
      <c r="BT56" s="3429"/>
      <c r="BU56" s="3523"/>
    </row>
    <row r="57" spans="2:74" ht="13.5" customHeight="1">
      <c r="B57" s="684"/>
      <c r="C57" s="684"/>
      <c r="D57" s="684"/>
      <c r="E57" s="1609"/>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E57" s="650"/>
      <c r="AF57" s="3609"/>
      <c r="AG57" s="647"/>
      <c r="AH57" s="654"/>
      <c r="AI57" s="645"/>
      <c r="AJ57" s="3608"/>
      <c r="AK57" s="3608"/>
      <c r="AU57" s="296"/>
      <c r="AV57" s="296"/>
      <c r="AW57" s="296"/>
      <c r="AX57" s="653"/>
      <c r="AY57" s="296"/>
      <c r="AZ57" s="296"/>
      <c r="BA57" s="296"/>
      <c r="BB57" s="296"/>
      <c r="BC57" s="296"/>
      <c r="BD57" s="296"/>
      <c r="BE57" s="296"/>
      <c r="BF57" s="296"/>
      <c r="BG57" s="296"/>
      <c r="BH57" s="296"/>
      <c r="BI57" s="296"/>
      <c r="BJ57" s="296"/>
      <c r="BK57" s="296"/>
      <c r="BL57" s="296"/>
      <c r="BM57" s="296"/>
      <c r="BN57" s="296"/>
      <c r="BO57" s="296"/>
      <c r="BP57" s="296"/>
      <c r="BQ57" s="296"/>
      <c r="BR57" s="296"/>
      <c r="BS57" s="296"/>
      <c r="BT57" s="296"/>
      <c r="BU57" s="296"/>
      <c r="BV57" s="296"/>
    </row>
    <row r="58" spans="2:74" ht="12" customHeight="1">
      <c r="B58" s="684"/>
      <c r="C58" s="3120"/>
      <c r="D58" s="3121"/>
      <c r="E58" s="3121"/>
      <c r="F58" s="3122"/>
      <c r="G58" s="3218" t="s">
        <v>110</v>
      </c>
      <c r="H58" s="3219"/>
      <c r="I58" s="3219"/>
      <c r="J58" s="3219"/>
      <c r="K58" s="3219"/>
      <c r="L58" s="3219"/>
      <c r="M58" s="3219"/>
      <c r="N58" s="3220"/>
      <c r="O58" s="3224" t="s">
        <v>1086</v>
      </c>
      <c r="P58" s="3227"/>
      <c r="Q58" s="3227"/>
      <c r="R58" s="3227"/>
      <c r="S58" s="3227"/>
      <c r="T58" s="3227"/>
      <c r="U58" s="3224" t="s">
        <v>1085</v>
      </c>
      <c r="V58" s="3219"/>
      <c r="W58" s="3219"/>
      <c r="X58" s="3219"/>
      <c r="Y58" s="3219"/>
      <c r="Z58" s="3219"/>
      <c r="AA58" s="3219"/>
      <c r="AB58" s="3225"/>
      <c r="AC58" s="684"/>
      <c r="AE58" s="650"/>
      <c r="AF58" s="652"/>
      <c r="AG58" s="647"/>
      <c r="AH58" s="648"/>
      <c r="AI58" s="645"/>
      <c r="AJ58" s="3608"/>
      <c r="AK58" s="3608"/>
      <c r="AU58" s="655"/>
      <c r="AV58" s="3373"/>
      <c r="AW58" s="3374"/>
      <c r="AX58" s="3374"/>
      <c r="AY58" s="3375"/>
      <c r="AZ58" s="3218" t="s">
        <v>110</v>
      </c>
      <c r="BA58" s="3219"/>
      <c r="BB58" s="3219"/>
      <c r="BC58" s="3219"/>
      <c r="BD58" s="3219"/>
      <c r="BE58" s="3219"/>
      <c r="BF58" s="3219"/>
      <c r="BG58" s="3220"/>
      <c r="BH58" s="3224" t="s">
        <v>1086</v>
      </c>
      <c r="BI58" s="3227"/>
      <c r="BJ58" s="3227"/>
      <c r="BK58" s="3227"/>
      <c r="BL58" s="3227"/>
      <c r="BM58" s="3227"/>
      <c r="BN58" s="3224" t="s">
        <v>1085</v>
      </c>
      <c r="BO58" s="3219"/>
      <c r="BP58" s="3219"/>
      <c r="BQ58" s="3219"/>
      <c r="BR58" s="3219"/>
      <c r="BS58" s="3219"/>
      <c r="BT58" s="3219"/>
      <c r="BU58" s="3225"/>
      <c r="BV58" s="655"/>
    </row>
    <row r="59" spans="2:74" ht="18.75" customHeight="1">
      <c r="B59" s="684"/>
      <c r="C59" s="3126"/>
      <c r="D59" s="3127"/>
      <c r="E59" s="3127"/>
      <c r="F59" s="3128"/>
      <c r="G59" s="3221"/>
      <c r="H59" s="3222"/>
      <c r="I59" s="3222"/>
      <c r="J59" s="3222"/>
      <c r="K59" s="3222"/>
      <c r="L59" s="3222"/>
      <c r="M59" s="3222"/>
      <c r="N59" s="3223"/>
      <c r="O59" s="3228"/>
      <c r="P59" s="3229"/>
      <c r="Q59" s="3229"/>
      <c r="R59" s="3229"/>
      <c r="S59" s="3229"/>
      <c r="T59" s="3229"/>
      <c r="U59" s="3221"/>
      <c r="V59" s="3222"/>
      <c r="W59" s="3222"/>
      <c r="X59" s="3222"/>
      <c r="Y59" s="3222"/>
      <c r="Z59" s="3222"/>
      <c r="AA59" s="3222"/>
      <c r="AB59" s="3226"/>
      <c r="AC59" s="684"/>
      <c r="AE59" s="650"/>
      <c r="AF59" s="652"/>
      <c r="AG59" s="3611"/>
      <c r="AH59" s="3610"/>
      <c r="AI59" s="3608"/>
      <c r="AJ59" s="3608"/>
      <c r="AK59" s="3608"/>
      <c r="AU59" s="655"/>
      <c r="AV59" s="3379"/>
      <c r="AW59" s="3380"/>
      <c r="AX59" s="3380"/>
      <c r="AY59" s="3381"/>
      <c r="AZ59" s="3221"/>
      <c r="BA59" s="3222"/>
      <c r="BB59" s="3222"/>
      <c r="BC59" s="3222"/>
      <c r="BD59" s="3222"/>
      <c r="BE59" s="3222"/>
      <c r="BF59" s="3222"/>
      <c r="BG59" s="3223"/>
      <c r="BH59" s="3228"/>
      <c r="BI59" s="3229"/>
      <c r="BJ59" s="3229"/>
      <c r="BK59" s="3229"/>
      <c r="BL59" s="3229"/>
      <c r="BM59" s="3229"/>
      <c r="BN59" s="3221"/>
      <c r="BO59" s="3222"/>
      <c r="BP59" s="3222"/>
      <c r="BQ59" s="3222"/>
      <c r="BR59" s="3222"/>
      <c r="BS59" s="3222"/>
      <c r="BT59" s="3222"/>
      <c r="BU59" s="3226"/>
      <c r="BV59" s="655"/>
    </row>
    <row r="60" spans="2:74" ht="21" customHeight="1">
      <c r="B60" s="684"/>
      <c r="C60" s="3232" t="s">
        <v>468</v>
      </c>
      <c r="D60" s="3109"/>
      <c r="E60" s="3109"/>
      <c r="F60" s="3233"/>
      <c r="G60" s="3234"/>
      <c r="H60" s="3235"/>
      <c r="I60" s="3235"/>
      <c r="J60" s="3235"/>
      <c r="K60" s="3235"/>
      <c r="L60" s="3235"/>
      <c r="M60" s="3235"/>
      <c r="N60" s="3236"/>
      <c r="O60" s="3234"/>
      <c r="P60" s="3235"/>
      <c r="Q60" s="3235"/>
      <c r="R60" s="3235"/>
      <c r="S60" s="3235"/>
      <c r="T60" s="3235"/>
      <c r="U60" s="3050">
        <f>G60+O60</f>
        <v>0</v>
      </c>
      <c r="V60" s="3051"/>
      <c r="W60" s="3051"/>
      <c r="X60" s="3051"/>
      <c r="Y60" s="3051"/>
      <c r="Z60" s="3051"/>
      <c r="AA60" s="3051"/>
      <c r="AB60" s="3237"/>
      <c r="AC60" s="684"/>
      <c r="AE60" s="650"/>
      <c r="AF60" s="652"/>
      <c r="AG60" s="3611"/>
      <c r="AH60" s="3610"/>
      <c r="AI60" s="3608"/>
      <c r="AJ60" s="3608"/>
      <c r="AK60" s="3608"/>
      <c r="AU60" s="655"/>
      <c r="AV60" s="3232" t="s">
        <v>468</v>
      </c>
      <c r="AW60" s="3109"/>
      <c r="AX60" s="3109"/>
      <c r="AY60" s="3233"/>
      <c r="AZ60" s="3524">
        <v>0</v>
      </c>
      <c r="BA60" s="3525"/>
      <c r="BB60" s="3525"/>
      <c r="BC60" s="3525"/>
      <c r="BD60" s="3525"/>
      <c r="BE60" s="3525"/>
      <c r="BF60" s="3525"/>
      <c r="BG60" s="3526"/>
      <c r="BH60" s="3524">
        <v>212560</v>
      </c>
      <c r="BI60" s="3525"/>
      <c r="BJ60" s="3525"/>
      <c r="BK60" s="3525"/>
      <c r="BL60" s="3525"/>
      <c r="BM60" s="3525"/>
      <c r="BN60" s="2507">
        <v>212560</v>
      </c>
      <c r="BO60" s="2508"/>
      <c r="BP60" s="2508"/>
      <c r="BQ60" s="2508"/>
      <c r="BR60" s="2508"/>
      <c r="BS60" s="2508"/>
      <c r="BT60" s="2508"/>
      <c r="BU60" s="3527"/>
      <c r="BV60" s="655"/>
    </row>
    <row r="61" spans="2:74" ht="18.75" customHeight="1">
      <c r="B61" s="684"/>
      <c r="C61" s="3238" t="s">
        <v>372</v>
      </c>
      <c r="D61" s="3239"/>
      <c r="E61" s="3239"/>
      <c r="F61" s="3240"/>
      <c r="G61" s="1625"/>
      <c r="H61" s="657" t="s">
        <v>465</v>
      </c>
      <c r="I61" s="3241">
        <v>0</v>
      </c>
      <c r="J61" s="3241"/>
      <c r="K61" s="658" t="s">
        <v>467</v>
      </c>
      <c r="L61" s="657" t="s">
        <v>386</v>
      </c>
      <c r="M61" s="657"/>
      <c r="N61" s="1626"/>
      <c r="O61" s="1627"/>
      <c r="P61" s="665" t="s">
        <v>465</v>
      </c>
      <c r="Q61" s="3241">
        <v>0</v>
      </c>
      <c r="R61" s="3241"/>
      <c r="S61" s="664" t="s">
        <v>464</v>
      </c>
      <c r="T61" s="664"/>
      <c r="U61" s="1627"/>
      <c r="V61" s="664"/>
      <c r="W61" s="665" t="s">
        <v>465</v>
      </c>
      <c r="X61" s="3242">
        <f>I61+Q61</f>
        <v>0</v>
      </c>
      <c r="Y61" s="3242"/>
      <c r="Z61" s="664" t="s">
        <v>467</v>
      </c>
      <c r="AA61" s="664" t="s">
        <v>466</v>
      </c>
      <c r="AB61" s="666"/>
      <c r="AC61" s="684"/>
      <c r="AU61" s="655"/>
      <c r="AV61" s="3528" t="s">
        <v>372</v>
      </c>
      <c r="AW61" s="3529"/>
      <c r="AX61" s="3529"/>
      <c r="AY61" s="3530"/>
      <c r="AZ61" s="656"/>
      <c r="BA61" s="657" t="s">
        <v>342</v>
      </c>
      <c r="BB61" s="3531">
        <v>0</v>
      </c>
      <c r="BC61" s="3531"/>
      <c r="BD61" s="658" t="s">
        <v>467</v>
      </c>
      <c r="BE61" s="657" t="s">
        <v>386</v>
      </c>
      <c r="BF61" s="657"/>
      <c r="BG61" s="659"/>
      <c r="BH61" s="660"/>
      <c r="BI61" s="661" t="s">
        <v>342</v>
      </c>
      <c r="BJ61" s="3531">
        <v>20</v>
      </c>
      <c r="BK61" s="3531"/>
      <c r="BL61" s="662" t="s">
        <v>464</v>
      </c>
      <c r="BM61" s="662"/>
      <c r="BN61" s="663"/>
      <c r="BO61" s="664"/>
      <c r="BP61" s="665" t="s">
        <v>342</v>
      </c>
      <c r="BQ61" s="3532">
        <v>20</v>
      </c>
      <c r="BR61" s="3532"/>
      <c r="BS61" s="664" t="s">
        <v>467</v>
      </c>
      <c r="BT61" s="664" t="s">
        <v>466</v>
      </c>
      <c r="BU61" s="666"/>
      <c r="BV61" s="655"/>
    </row>
    <row r="62" spans="2:74" ht="13.5" customHeight="1">
      <c r="B62" s="684"/>
      <c r="C62" s="684"/>
      <c r="D62" s="51" t="s">
        <v>463</v>
      </c>
      <c r="E62" s="622"/>
      <c r="F62" s="1628"/>
      <c r="G62" s="693"/>
      <c r="H62" s="693"/>
      <c r="I62" s="684"/>
      <c r="J62" s="684"/>
      <c r="K62" s="684"/>
      <c r="L62" s="684"/>
      <c r="M62" s="684"/>
      <c r="N62" s="684"/>
      <c r="O62" s="684"/>
      <c r="P62" s="684"/>
      <c r="Q62" s="684"/>
      <c r="R62" s="684"/>
      <c r="S62" s="684"/>
      <c r="T62" s="684"/>
      <c r="U62" s="684"/>
      <c r="V62" s="684"/>
      <c r="W62" s="684"/>
      <c r="X62" s="684"/>
      <c r="Y62" s="684"/>
      <c r="Z62" s="684"/>
      <c r="AA62" s="684"/>
      <c r="AB62" s="684"/>
      <c r="AC62" s="684"/>
      <c r="AU62" s="655"/>
      <c r="AV62" s="296"/>
      <c r="AW62" s="48" t="s">
        <v>463</v>
      </c>
      <c r="AY62" s="667"/>
      <c r="AZ62" s="668"/>
      <c r="BA62" s="668"/>
      <c r="BB62" s="296"/>
      <c r="BC62" s="296"/>
      <c r="BD62" s="296"/>
      <c r="BE62" s="296"/>
      <c r="BF62" s="296"/>
      <c r="BG62" s="296"/>
      <c r="BH62" s="296"/>
      <c r="BI62" s="296"/>
      <c r="BJ62" s="296"/>
      <c r="BK62" s="296"/>
      <c r="BL62" s="296"/>
      <c r="BM62" s="296"/>
      <c r="BN62" s="296"/>
      <c r="BO62" s="296"/>
      <c r="BP62" s="296"/>
      <c r="BQ62" s="296"/>
      <c r="BR62" s="296"/>
      <c r="BS62" s="296"/>
      <c r="BT62" s="296"/>
      <c r="BU62" s="296"/>
      <c r="BV62" s="655"/>
    </row>
    <row r="63" spans="2:74" ht="13.5" customHeight="1">
      <c r="B63" s="684"/>
      <c r="C63" s="1605"/>
      <c r="D63" s="51" t="s">
        <v>1089</v>
      </c>
      <c r="E63" s="622"/>
      <c r="F63" s="1629"/>
      <c r="G63" s="58"/>
      <c r="H63" s="58"/>
      <c r="I63" s="58"/>
      <c r="J63" s="58"/>
      <c r="K63" s="58"/>
      <c r="L63" s="58"/>
      <c r="M63" s="58"/>
      <c r="N63" s="58"/>
      <c r="O63" s="58"/>
      <c r="P63" s="58"/>
      <c r="Q63" s="58"/>
      <c r="R63" s="58"/>
      <c r="S63" s="58"/>
      <c r="T63" s="58"/>
      <c r="U63" s="58"/>
      <c r="V63" s="58"/>
      <c r="W63" s="703"/>
      <c r="X63" s="703"/>
      <c r="Y63" s="703"/>
      <c r="Z63" s="703"/>
      <c r="AA63" s="703"/>
      <c r="AB63" s="703"/>
      <c r="AC63" s="684"/>
      <c r="AU63" s="655"/>
      <c r="AV63" s="59"/>
      <c r="AW63" s="48" t="s">
        <v>1089</v>
      </c>
      <c r="AY63" s="669"/>
      <c r="AZ63" s="58"/>
      <c r="BA63" s="58"/>
      <c r="BB63" s="58"/>
      <c r="BC63" s="58"/>
      <c r="BD63" s="58"/>
      <c r="BE63" s="58"/>
      <c r="BF63" s="58"/>
      <c r="BG63" s="58"/>
      <c r="BH63" s="58"/>
      <c r="BI63" s="58"/>
      <c r="BJ63" s="58"/>
      <c r="BK63" s="58"/>
      <c r="BL63" s="58"/>
      <c r="BM63" s="58"/>
      <c r="BN63" s="58"/>
      <c r="BO63" s="58"/>
      <c r="BP63" s="670"/>
      <c r="BQ63" s="670"/>
      <c r="BR63" s="670"/>
      <c r="BS63" s="670"/>
      <c r="BT63" s="670"/>
      <c r="BU63" s="670"/>
      <c r="BV63" s="655"/>
    </row>
    <row r="64" spans="2:74" ht="13.5" customHeight="1">
      <c r="B64" s="684"/>
      <c r="C64" s="1605"/>
      <c r="D64" s="1605"/>
      <c r="E64" s="622"/>
      <c r="F64" s="1629"/>
      <c r="G64" s="671"/>
      <c r="H64" s="671"/>
      <c r="I64" s="671"/>
      <c r="J64" s="671"/>
      <c r="K64" s="671"/>
      <c r="L64" s="671"/>
      <c r="M64" s="58"/>
      <c r="N64" s="58"/>
      <c r="O64" s="58"/>
      <c r="P64" s="58"/>
      <c r="Q64" s="58"/>
      <c r="R64" s="58"/>
      <c r="S64" s="58"/>
      <c r="T64" s="58"/>
      <c r="U64" s="58"/>
      <c r="V64" s="58"/>
      <c r="W64" s="703"/>
      <c r="X64" s="703"/>
      <c r="Y64" s="703"/>
      <c r="Z64" s="703"/>
      <c r="AA64" s="703"/>
      <c r="AB64" s="703"/>
      <c r="AC64" s="684"/>
      <c r="AU64" s="655"/>
      <c r="AV64" s="59"/>
      <c r="AW64" s="59"/>
      <c r="AY64" s="669"/>
      <c r="AZ64" s="671"/>
      <c r="BA64" s="671"/>
      <c r="BB64" s="671"/>
      <c r="BC64" s="671"/>
      <c r="BD64" s="671"/>
      <c r="BE64" s="671"/>
      <c r="BF64" s="58"/>
      <c r="BG64" s="58"/>
      <c r="BH64" s="58"/>
      <c r="BI64" s="58"/>
      <c r="BJ64" s="58"/>
      <c r="BK64" s="58"/>
      <c r="BL64" s="58"/>
      <c r="BM64" s="58"/>
      <c r="BN64" s="58"/>
      <c r="BO64" s="58"/>
      <c r="BP64" s="670"/>
      <c r="BQ64" s="670"/>
      <c r="BR64" s="670"/>
      <c r="BS64" s="670"/>
      <c r="BT64" s="670"/>
      <c r="BU64" s="670"/>
      <c r="BV64" s="655"/>
    </row>
    <row r="65" spans="2:74" ht="13.5" customHeight="1">
      <c r="B65" s="684"/>
      <c r="C65" s="1605"/>
      <c r="D65" s="1605"/>
      <c r="E65" s="1605"/>
      <c r="F65" s="1605"/>
      <c r="G65" s="1630"/>
      <c r="H65" s="1630"/>
      <c r="I65" s="1630"/>
      <c r="J65" s="1630"/>
      <c r="K65" s="1630"/>
      <c r="L65" s="1630"/>
      <c r="M65" s="1630"/>
      <c r="N65" s="1630"/>
      <c r="O65" s="1630"/>
      <c r="P65" s="1630"/>
      <c r="Q65" s="1630"/>
      <c r="R65" s="1630"/>
      <c r="S65" s="1630"/>
      <c r="T65" s="1630"/>
      <c r="U65" s="1630"/>
      <c r="V65" s="1630"/>
      <c r="W65" s="793" t="s">
        <v>393</v>
      </c>
      <c r="X65" s="1610"/>
      <c r="Y65" s="793"/>
      <c r="Z65" s="3141" t="s">
        <v>102</v>
      </c>
      <c r="AA65" s="3141"/>
      <c r="AB65" s="3141"/>
      <c r="AC65" s="3141"/>
      <c r="AU65" s="655"/>
      <c r="AV65" s="59"/>
      <c r="AW65" s="59"/>
      <c r="AX65" s="59"/>
      <c r="AY65" s="59"/>
      <c r="AZ65" s="672"/>
      <c r="BA65" s="672"/>
      <c r="BB65" s="672"/>
      <c r="BC65" s="672"/>
      <c r="BD65" s="672"/>
      <c r="BE65" s="672"/>
      <c r="BF65" s="672"/>
      <c r="BG65" s="672"/>
      <c r="BH65" s="672"/>
      <c r="BI65" s="672"/>
      <c r="BJ65" s="672"/>
      <c r="BK65" s="672"/>
      <c r="BL65" s="672"/>
      <c r="BM65" s="672"/>
      <c r="BN65" s="672"/>
      <c r="BO65" s="672"/>
      <c r="BP65" s="29" t="s">
        <v>393</v>
      </c>
      <c r="BQ65" s="625"/>
      <c r="BR65" s="29"/>
      <c r="BS65" s="3141" t="s">
        <v>102</v>
      </c>
      <c r="BT65" s="3141"/>
      <c r="BU65" s="3141"/>
      <c r="BV65" s="3141"/>
    </row>
    <row r="66" spans="2:74" ht="14.25">
      <c r="B66" s="1631" t="s">
        <v>1866</v>
      </c>
      <c r="C66" s="1632"/>
      <c r="D66" s="1632"/>
      <c r="E66" s="1632"/>
      <c r="F66" s="1632"/>
      <c r="G66" s="1632"/>
      <c r="H66" s="1632"/>
      <c r="I66" s="1632"/>
      <c r="J66" s="1632"/>
      <c r="K66" s="1632"/>
      <c r="L66" s="1632"/>
      <c r="M66" s="1632"/>
      <c r="N66" s="1632"/>
      <c r="O66" s="1633"/>
      <c r="P66" s="1633"/>
      <c r="Q66" s="1633"/>
      <c r="R66" s="1633"/>
      <c r="S66" s="1633"/>
      <c r="T66" s="1633"/>
      <c r="U66" s="1633"/>
      <c r="V66" s="1633"/>
      <c r="W66" s="622"/>
      <c r="X66" s="622"/>
      <c r="Y66" s="622"/>
      <c r="Z66" s="622"/>
      <c r="AA66" s="622"/>
      <c r="AB66" s="622"/>
      <c r="AC66" s="622"/>
      <c r="AE66" s="53"/>
      <c r="AF66" s="53"/>
      <c r="AG66" s="53"/>
      <c r="AH66" s="53"/>
      <c r="AU66" s="673" t="s">
        <v>1121</v>
      </c>
      <c r="AV66" s="674"/>
      <c r="AW66" s="674"/>
      <c r="AX66" s="674"/>
      <c r="AY66" s="674"/>
      <c r="AZ66" s="674"/>
      <c r="BA66" s="674"/>
      <c r="BB66" s="674"/>
      <c r="BC66" s="674"/>
      <c r="BD66" s="674"/>
      <c r="BE66" s="674"/>
      <c r="BF66" s="674"/>
      <c r="BG66" s="674"/>
      <c r="BH66" s="675"/>
      <c r="BI66" s="675"/>
      <c r="BJ66" s="675"/>
      <c r="BK66" s="675"/>
      <c r="BL66" s="675"/>
      <c r="BM66" s="675"/>
      <c r="BN66" s="675"/>
      <c r="BO66" s="675"/>
    </row>
    <row r="67" spans="2:74" ht="17.25">
      <c r="B67" s="1610"/>
      <c r="C67" s="1632"/>
      <c r="D67" s="1632"/>
      <c r="E67" s="1632"/>
      <c r="F67" s="1632"/>
      <c r="G67" s="1632"/>
      <c r="H67" s="1632"/>
      <c r="I67" s="1632"/>
      <c r="J67" s="1632"/>
      <c r="K67" s="1632"/>
      <c r="L67" s="1632"/>
      <c r="M67" s="1632"/>
      <c r="N67" s="1632"/>
      <c r="O67" s="1633"/>
      <c r="P67" s="1633"/>
      <c r="Q67" s="1633"/>
      <c r="R67" s="1633"/>
      <c r="S67" s="1633"/>
      <c r="T67" s="1633"/>
      <c r="U67" s="1633"/>
      <c r="V67" s="1633"/>
      <c r="W67" s="622"/>
      <c r="X67" s="622"/>
      <c r="Y67" s="622"/>
      <c r="Z67" s="622"/>
      <c r="AA67" s="622"/>
      <c r="AB67" s="622"/>
      <c r="AC67" s="622"/>
      <c r="AU67" s="625"/>
      <c r="AV67" s="674"/>
      <c r="AW67" s="674"/>
      <c r="AX67" s="674"/>
      <c r="AY67" s="674"/>
      <c r="AZ67" s="674"/>
      <c r="BA67" s="674"/>
      <c r="BB67" s="674"/>
      <c r="BC67" s="674"/>
      <c r="BD67" s="674"/>
      <c r="BE67" s="674"/>
      <c r="BF67" s="674"/>
      <c r="BG67" s="674"/>
      <c r="BH67" s="675"/>
      <c r="BI67" s="675"/>
      <c r="BJ67" s="675"/>
      <c r="BK67" s="675"/>
      <c r="BL67" s="675"/>
      <c r="BM67" s="675"/>
      <c r="BN67" s="675"/>
      <c r="BO67" s="675"/>
    </row>
    <row r="68" spans="2:74" ht="13.5" customHeight="1">
      <c r="B68" s="1634" t="s">
        <v>441</v>
      </c>
      <c r="C68" s="1635"/>
      <c r="D68" s="1621"/>
      <c r="E68" s="1503"/>
      <c r="F68" s="1503"/>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684"/>
      <c r="AU68" s="676" t="s">
        <v>441</v>
      </c>
      <c r="AV68" s="677"/>
      <c r="AW68" s="321"/>
      <c r="AX68" s="678"/>
      <c r="AY68" s="678"/>
      <c r="AZ68" s="23"/>
      <c r="BA68" s="23"/>
      <c r="BB68" s="23"/>
      <c r="BC68" s="23"/>
      <c r="BD68" s="23"/>
      <c r="BE68" s="23"/>
      <c r="BF68" s="23"/>
      <c r="BG68" s="23"/>
      <c r="BH68" s="23"/>
      <c r="BI68" s="23"/>
      <c r="BJ68" s="23"/>
      <c r="BK68" s="23"/>
      <c r="BL68" s="23"/>
      <c r="BM68" s="23"/>
      <c r="BN68" s="23"/>
      <c r="BO68" s="23"/>
      <c r="BP68" s="23"/>
      <c r="BQ68" s="23"/>
      <c r="BR68" s="23"/>
      <c r="BS68" s="23"/>
      <c r="BT68" s="23"/>
      <c r="BU68" s="23"/>
      <c r="BV68" s="655"/>
    </row>
    <row r="69" spans="2:74" ht="8.25" customHeight="1">
      <c r="B69" s="1634"/>
      <c r="C69" s="1635"/>
      <c r="D69" s="1621"/>
      <c r="E69" s="1503"/>
      <c r="F69" s="1503"/>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684"/>
      <c r="AU69" s="676"/>
      <c r="AV69" s="677"/>
      <c r="AW69" s="321"/>
      <c r="AX69" s="678"/>
      <c r="AY69" s="678"/>
      <c r="AZ69" s="23"/>
      <c r="BA69" s="23"/>
      <c r="BB69" s="23"/>
      <c r="BC69" s="23"/>
      <c r="BD69" s="23"/>
      <c r="BE69" s="23"/>
      <c r="BF69" s="23"/>
      <c r="BG69" s="23"/>
      <c r="BH69" s="23"/>
      <c r="BI69" s="23"/>
      <c r="BJ69" s="23"/>
      <c r="BK69" s="23"/>
      <c r="BL69" s="23"/>
      <c r="BM69" s="23"/>
      <c r="BN69" s="23"/>
      <c r="BO69" s="23"/>
      <c r="BP69" s="23"/>
      <c r="BQ69" s="23"/>
      <c r="BR69" s="23"/>
      <c r="BS69" s="23"/>
      <c r="BT69" s="23"/>
      <c r="BU69" s="23"/>
      <c r="BV69" s="655"/>
    </row>
    <row r="70" spans="2:74" ht="15" thickBot="1">
      <c r="B70" s="622"/>
      <c r="C70" s="1636" t="s">
        <v>1189</v>
      </c>
      <c r="D70" s="1621"/>
      <c r="E70" s="1503"/>
      <c r="F70" s="1503"/>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684"/>
      <c r="AV70" s="679" t="s">
        <v>1189</v>
      </c>
      <c r="AW70" s="321"/>
      <c r="AX70" s="678"/>
      <c r="AY70" s="678"/>
      <c r="AZ70" s="23"/>
      <c r="BA70" s="23"/>
      <c r="BB70" s="23"/>
      <c r="BC70" s="23"/>
      <c r="BD70" s="23"/>
      <c r="BE70" s="23"/>
      <c r="BF70" s="23"/>
      <c r="BG70" s="23"/>
      <c r="BH70" s="23"/>
      <c r="BI70" s="23"/>
      <c r="BJ70" s="23"/>
      <c r="BK70" s="23"/>
      <c r="BL70" s="23"/>
      <c r="BM70" s="23"/>
      <c r="BN70" s="23"/>
      <c r="BO70" s="23"/>
      <c r="BP70" s="23"/>
      <c r="BQ70" s="23"/>
      <c r="BR70" s="23"/>
      <c r="BS70" s="23"/>
      <c r="BT70" s="23"/>
      <c r="BU70" s="23"/>
      <c r="BV70" s="655"/>
    </row>
    <row r="71" spans="2:74" ht="13.5" customHeight="1">
      <c r="B71" s="1637"/>
      <c r="C71" s="1638"/>
      <c r="D71" s="1638"/>
      <c r="E71" s="1638"/>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1638"/>
      <c r="AB71" s="1638"/>
      <c r="AC71" s="1639"/>
      <c r="AU71" s="680"/>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2"/>
    </row>
    <row r="72" spans="2:74">
      <c r="B72" s="694"/>
      <c r="C72" s="684" t="s">
        <v>124</v>
      </c>
      <c r="D72" s="684"/>
      <c r="E72" s="684"/>
      <c r="F72" s="684"/>
      <c r="G72" s="684"/>
      <c r="H72" s="684"/>
      <c r="I72" s="684"/>
      <c r="J72" s="684"/>
      <c r="K72" s="684"/>
      <c r="L72" s="684"/>
      <c r="M72" s="684"/>
      <c r="N72" s="684"/>
      <c r="O72" s="684"/>
      <c r="P72" s="684"/>
      <c r="Q72" s="684"/>
      <c r="R72" s="684"/>
      <c r="S72" s="684"/>
      <c r="T72" s="684"/>
      <c r="U72" s="684"/>
      <c r="V72" s="684"/>
      <c r="W72" s="684"/>
      <c r="X72" s="684"/>
      <c r="Y72" s="684"/>
      <c r="Z72" s="684"/>
      <c r="AA72" s="684"/>
      <c r="AB72" s="684"/>
      <c r="AC72" s="691"/>
      <c r="AU72" s="683"/>
      <c r="AV72" s="684" t="s">
        <v>124</v>
      </c>
      <c r="AW72" s="684"/>
      <c r="AX72" s="684"/>
      <c r="AY72" s="684"/>
      <c r="AZ72" s="684"/>
      <c r="BA72" s="684"/>
      <c r="BB72" s="684"/>
      <c r="BC72" s="684"/>
      <c r="BD72" s="684"/>
      <c r="BE72" s="684"/>
      <c r="BF72" s="684"/>
      <c r="BG72" s="684"/>
      <c r="BH72" s="684"/>
      <c r="BI72" s="684"/>
      <c r="BJ72" s="684"/>
      <c r="BK72" s="684"/>
      <c r="BL72" s="684"/>
      <c r="BM72" s="684"/>
      <c r="BN72" s="684"/>
      <c r="BO72" s="684"/>
      <c r="BP72" s="684"/>
      <c r="BQ72" s="684"/>
      <c r="BR72" s="684"/>
      <c r="BS72" s="684"/>
      <c r="BT72" s="684"/>
      <c r="BU72" s="684"/>
      <c r="BV72" s="685"/>
    </row>
    <row r="73" spans="2:74">
      <c r="B73" s="694"/>
      <c r="C73" s="684"/>
      <c r="D73" s="686"/>
      <c r="E73" s="686"/>
      <c r="F73" s="686"/>
      <c r="G73" s="686"/>
      <c r="H73" s="686"/>
      <c r="I73" s="687"/>
      <c r="J73" s="688"/>
      <c r="K73" s="688"/>
      <c r="L73" s="3230" t="s">
        <v>462</v>
      </c>
      <c r="M73" s="3230"/>
      <c r="N73" s="3230"/>
      <c r="O73" s="3230"/>
      <c r="P73" s="684"/>
      <c r="Q73" s="688"/>
      <c r="R73" s="687"/>
      <c r="S73" s="684"/>
      <c r="T73" s="684"/>
      <c r="U73" s="684"/>
      <c r="V73" s="684"/>
      <c r="W73" s="684"/>
      <c r="X73" s="684"/>
      <c r="Y73" s="3078" t="s">
        <v>461</v>
      </c>
      <c r="Z73" s="3078"/>
      <c r="AA73" s="3078"/>
      <c r="AB73" s="3078"/>
      <c r="AC73" s="691"/>
      <c r="AU73" s="683"/>
      <c r="AV73" s="684"/>
      <c r="AW73" s="686"/>
      <c r="AX73" s="686"/>
      <c r="AY73" s="686"/>
      <c r="AZ73" s="686"/>
      <c r="BA73" s="686"/>
      <c r="BB73" s="687"/>
      <c r="BC73" s="688"/>
      <c r="BD73" s="688"/>
      <c r="BE73" s="3230" t="s">
        <v>462</v>
      </c>
      <c r="BF73" s="3230"/>
      <c r="BG73" s="3230"/>
      <c r="BH73" s="3230"/>
      <c r="BI73" s="684"/>
      <c r="BJ73" s="688"/>
      <c r="BK73" s="687"/>
      <c r="BL73" s="684"/>
      <c r="BM73" s="684"/>
      <c r="BN73" s="684"/>
      <c r="BO73" s="684"/>
      <c r="BP73" s="684"/>
      <c r="BQ73" s="684"/>
      <c r="BR73" s="3078" t="s">
        <v>461</v>
      </c>
      <c r="BS73" s="3078"/>
      <c r="BT73" s="3078"/>
      <c r="BU73" s="3078"/>
      <c r="BV73" s="685"/>
    </row>
    <row r="74" spans="2:74">
      <c r="B74" s="694"/>
      <c r="C74" s="684"/>
      <c r="D74" s="3231" t="s">
        <v>137</v>
      </c>
      <c r="E74" s="3231"/>
      <c r="F74" s="3231"/>
      <c r="G74" s="3231"/>
      <c r="H74" s="3231"/>
      <c r="I74" s="3231"/>
      <c r="J74" s="3231"/>
      <c r="K74" s="687"/>
      <c r="L74" s="3230" t="s">
        <v>136</v>
      </c>
      <c r="M74" s="3230"/>
      <c r="N74" s="3230"/>
      <c r="O74" s="3230"/>
      <c r="P74" s="684"/>
      <c r="Q74" s="687"/>
      <c r="R74" s="689"/>
      <c r="S74" s="689"/>
      <c r="T74" s="689"/>
      <c r="U74" s="689"/>
      <c r="V74" s="689"/>
      <c r="W74" s="689"/>
      <c r="X74" s="684"/>
      <c r="Y74" s="3078"/>
      <c r="Z74" s="3078"/>
      <c r="AA74" s="3078"/>
      <c r="AB74" s="3078"/>
      <c r="AC74" s="691"/>
      <c r="AU74" s="683"/>
      <c r="AV74" s="684"/>
      <c r="AW74" s="3231" t="s">
        <v>137</v>
      </c>
      <c r="AX74" s="3231"/>
      <c r="AY74" s="3231"/>
      <c r="AZ74" s="3231"/>
      <c r="BA74" s="3231"/>
      <c r="BB74" s="3231"/>
      <c r="BC74" s="3231"/>
      <c r="BD74" s="687"/>
      <c r="BE74" s="3230" t="s">
        <v>136</v>
      </c>
      <c r="BF74" s="3230"/>
      <c r="BG74" s="3230"/>
      <c r="BH74" s="3230"/>
      <c r="BI74" s="684"/>
      <c r="BJ74" s="687"/>
      <c r="BK74" s="689"/>
      <c r="BL74" s="689"/>
      <c r="BM74" s="689"/>
      <c r="BN74" s="689"/>
      <c r="BO74" s="689"/>
      <c r="BP74" s="689"/>
      <c r="BQ74" s="684"/>
      <c r="BR74" s="3078"/>
      <c r="BS74" s="3078"/>
      <c r="BT74" s="3078"/>
      <c r="BU74" s="3078"/>
      <c r="BV74" s="685"/>
    </row>
    <row r="75" spans="2:74">
      <c r="B75" s="694"/>
      <c r="C75" s="684"/>
      <c r="D75" s="3231" t="s">
        <v>135</v>
      </c>
      <c r="E75" s="3231"/>
      <c r="F75" s="3231"/>
      <c r="G75" s="3231"/>
      <c r="H75" s="3231"/>
      <c r="I75" s="3231"/>
      <c r="J75" s="3231"/>
      <c r="K75" s="687"/>
      <c r="L75" s="3216" t="s">
        <v>134</v>
      </c>
      <c r="M75" s="3216"/>
      <c r="N75" s="3216"/>
      <c r="O75" s="3216"/>
      <c r="P75" s="684"/>
      <c r="Q75" s="687" t="s">
        <v>133</v>
      </c>
      <c r="R75" s="684"/>
      <c r="S75" s="687"/>
      <c r="T75" s="687"/>
      <c r="U75" s="687"/>
      <c r="V75" s="687"/>
      <c r="W75" s="687"/>
      <c r="X75" s="684"/>
      <c r="Y75" s="3078"/>
      <c r="Z75" s="3078"/>
      <c r="AA75" s="3078"/>
      <c r="AB75" s="3078"/>
      <c r="AC75" s="691"/>
      <c r="AU75" s="683"/>
      <c r="AV75" s="684"/>
      <c r="AW75" s="3231" t="s">
        <v>135</v>
      </c>
      <c r="AX75" s="3231"/>
      <c r="AY75" s="3231"/>
      <c r="AZ75" s="3231"/>
      <c r="BA75" s="3231"/>
      <c r="BB75" s="3231"/>
      <c r="BC75" s="3231"/>
      <c r="BD75" s="687"/>
      <c r="BE75" s="3216" t="s">
        <v>134</v>
      </c>
      <c r="BF75" s="3216"/>
      <c r="BG75" s="3216"/>
      <c r="BH75" s="3216"/>
      <c r="BI75" s="684"/>
      <c r="BJ75" s="687" t="s">
        <v>133</v>
      </c>
      <c r="BK75" s="684"/>
      <c r="BL75" s="687"/>
      <c r="BM75" s="687"/>
      <c r="BN75" s="687"/>
      <c r="BO75" s="687"/>
      <c r="BP75" s="687"/>
      <c r="BQ75" s="684"/>
      <c r="BR75" s="3078"/>
      <c r="BS75" s="3078"/>
      <c r="BT75" s="3078"/>
      <c r="BU75" s="3078"/>
      <c r="BV75" s="685"/>
    </row>
    <row r="76" spans="2:74">
      <c r="B76" s="694"/>
      <c r="C76" s="684"/>
      <c r="D76" s="3263" t="s">
        <v>1090</v>
      </c>
      <c r="E76" s="3266"/>
      <c r="F76" s="3266"/>
      <c r="G76" s="3269" t="s">
        <v>460</v>
      </c>
      <c r="H76" s="3272"/>
      <c r="I76" s="3272"/>
      <c r="J76" s="3275" t="s">
        <v>459</v>
      </c>
      <c r="K76" s="3252" t="s">
        <v>104</v>
      </c>
      <c r="L76" s="3243"/>
      <c r="M76" s="3244"/>
      <c r="N76" s="3244"/>
      <c r="O76" s="3245"/>
      <c r="P76" s="3252" t="s">
        <v>104</v>
      </c>
      <c r="Q76" s="3253"/>
      <c r="R76" s="3254"/>
      <c r="S76" s="3255"/>
      <c r="T76" s="3252" t="s">
        <v>458</v>
      </c>
      <c r="U76" s="3262">
        <v>1000</v>
      </c>
      <c r="V76" s="3262"/>
      <c r="W76" s="3206" t="s">
        <v>443</v>
      </c>
      <c r="X76" s="3206"/>
      <c r="Y76" s="3207">
        <f>ROUNDDOWN(((E76-H76)*L76*Q76/1000),0)</f>
        <v>0</v>
      </c>
      <c r="Z76" s="3208"/>
      <c r="AA76" s="3208"/>
      <c r="AB76" s="3209"/>
      <c r="AC76" s="691"/>
      <c r="AU76" s="683"/>
      <c r="AV76" s="655"/>
      <c r="AW76" s="3263" t="s">
        <v>1090</v>
      </c>
      <c r="AX76" s="3533">
        <v>300</v>
      </c>
      <c r="AY76" s="3533"/>
      <c r="AZ76" s="3269" t="s">
        <v>333</v>
      </c>
      <c r="BA76" s="3536">
        <v>265</v>
      </c>
      <c r="BB76" s="3536"/>
      <c r="BC76" s="3275" t="s">
        <v>459</v>
      </c>
      <c r="BD76" s="3252" t="s">
        <v>104</v>
      </c>
      <c r="BE76" s="3539">
        <v>6600</v>
      </c>
      <c r="BF76" s="3540"/>
      <c r="BG76" s="3540"/>
      <c r="BH76" s="3541"/>
      <c r="BI76" s="3252" t="s">
        <v>104</v>
      </c>
      <c r="BJ76" s="3548">
        <v>0.69</v>
      </c>
      <c r="BK76" s="3549"/>
      <c r="BL76" s="3550"/>
      <c r="BM76" s="3252" t="s">
        <v>458</v>
      </c>
      <c r="BN76" s="3262">
        <v>1000</v>
      </c>
      <c r="BO76" s="3262"/>
      <c r="BP76" s="3206" t="s">
        <v>443</v>
      </c>
      <c r="BQ76" s="3206"/>
      <c r="BR76" s="3557">
        <v>159</v>
      </c>
      <c r="BS76" s="3558"/>
      <c r="BT76" s="3558"/>
      <c r="BU76" s="3559"/>
      <c r="BV76" s="685"/>
    </row>
    <row r="77" spans="2:74" ht="12.75" customHeight="1">
      <c r="B77" s="694"/>
      <c r="C77" s="684"/>
      <c r="D77" s="3264"/>
      <c r="E77" s="3267"/>
      <c r="F77" s="3267"/>
      <c r="G77" s="3270"/>
      <c r="H77" s="3273"/>
      <c r="I77" s="3273"/>
      <c r="J77" s="3276"/>
      <c r="K77" s="3252"/>
      <c r="L77" s="3246"/>
      <c r="M77" s="3247"/>
      <c r="N77" s="3247"/>
      <c r="O77" s="3248"/>
      <c r="P77" s="3252"/>
      <c r="Q77" s="3256"/>
      <c r="R77" s="3257"/>
      <c r="S77" s="3258"/>
      <c r="T77" s="3252"/>
      <c r="U77" s="3262"/>
      <c r="V77" s="3262"/>
      <c r="W77" s="3206"/>
      <c r="X77" s="3206"/>
      <c r="Y77" s="3210"/>
      <c r="Z77" s="3211"/>
      <c r="AA77" s="3211"/>
      <c r="AB77" s="3212"/>
      <c r="AC77" s="691"/>
      <c r="AU77" s="683"/>
      <c r="AV77" s="655"/>
      <c r="AW77" s="3264"/>
      <c r="AX77" s="3534"/>
      <c r="AY77" s="3534"/>
      <c r="AZ77" s="3270"/>
      <c r="BA77" s="3537"/>
      <c r="BB77" s="3537"/>
      <c r="BC77" s="3276"/>
      <c r="BD77" s="3252"/>
      <c r="BE77" s="3542"/>
      <c r="BF77" s="3543"/>
      <c r="BG77" s="3543"/>
      <c r="BH77" s="3544"/>
      <c r="BI77" s="3252"/>
      <c r="BJ77" s="3551"/>
      <c r="BK77" s="3552"/>
      <c r="BL77" s="3553"/>
      <c r="BM77" s="3252"/>
      <c r="BN77" s="3262"/>
      <c r="BO77" s="3262"/>
      <c r="BP77" s="3206"/>
      <c r="BQ77" s="3206"/>
      <c r="BR77" s="3560"/>
      <c r="BS77" s="3561"/>
      <c r="BT77" s="3561"/>
      <c r="BU77" s="3562"/>
      <c r="BV77" s="685"/>
    </row>
    <row r="78" spans="2:74" ht="12.75" customHeight="1">
      <c r="B78" s="694"/>
      <c r="C78" s="684"/>
      <c r="D78" s="3265"/>
      <c r="E78" s="3268"/>
      <c r="F78" s="3268"/>
      <c r="G78" s="3271"/>
      <c r="H78" s="3274"/>
      <c r="I78" s="3274"/>
      <c r="J78" s="3277"/>
      <c r="K78" s="3252"/>
      <c r="L78" s="3249"/>
      <c r="M78" s="3250"/>
      <c r="N78" s="3250"/>
      <c r="O78" s="3251"/>
      <c r="P78" s="3252"/>
      <c r="Q78" s="3259"/>
      <c r="R78" s="3260"/>
      <c r="S78" s="3261"/>
      <c r="T78" s="3252"/>
      <c r="U78" s="3262"/>
      <c r="V78" s="3262"/>
      <c r="W78" s="3206"/>
      <c r="X78" s="3206"/>
      <c r="Y78" s="3213"/>
      <c r="Z78" s="3214"/>
      <c r="AA78" s="3214"/>
      <c r="AB78" s="3215"/>
      <c r="AC78" s="691"/>
      <c r="AU78" s="683"/>
      <c r="AV78" s="655"/>
      <c r="AW78" s="3265"/>
      <c r="AX78" s="3535"/>
      <c r="AY78" s="3535"/>
      <c r="AZ78" s="3271"/>
      <c r="BA78" s="3538"/>
      <c r="BB78" s="3538"/>
      <c r="BC78" s="3277"/>
      <c r="BD78" s="3252"/>
      <c r="BE78" s="3545"/>
      <c r="BF78" s="3546"/>
      <c r="BG78" s="3546"/>
      <c r="BH78" s="3547"/>
      <c r="BI78" s="3252"/>
      <c r="BJ78" s="3554"/>
      <c r="BK78" s="3555"/>
      <c r="BL78" s="3556"/>
      <c r="BM78" s="3252"/>
      <c r="BN78" s="3262"/>
      <c r="BO78" s="3262"/>
      <c r="BP78" s="3206"/>
      <c r="BQ78" s="3206"/>
      <c r="BR78" s="3563"/>
      <c r="BS78" s="3564"/>
      <c r="BT78" s="3564"/>
      <c r="BU78" s="3565"/>
      <c r="BV78" s="685"/>
    </row>
    <row r="79" spans="2:74">
      <c r="B79" s="694"/>
      <c r="C79" s="684"/>
      <c r="D79" s="684"/>
      <c r="E79" s="684"/>
      <c r="F79" s="684"/>
      <c r="G79" s="684"/>
      <c r="H79" s="684"/>
      <c r="I79" s="684"/>
      <c r="J79" s="684"/>
      <c r="K79" s="684"/>
      <c r="L79" s="684"/>
      <c r="M79" s="684"/>
      <c r="N79" s="684"/>
      <c r="O79" s="684"/>
      <c r="P79" s="684"/>
      <c r="Q79" s="684"/>
      <c r="R79" s="684"/>
      <c r="S79" s="1640"/>
      <c r="T79" s="684"/>
      <c r="U79" s="684"/>
      <c r="V79" s="684"/>
      <c r="W79" s="684"/>
      <c r="X79" s="684"/>
      <c r="Y79" s="684"/>
      <c r="Z79" s="684"/>
      <c r="AA79" s="684"/>
      <c r="AB79" s="684"/>
      <c r="AC79" s="691"/>
      <c r="AU79" s="683"/>
      <c r="AV79" s="655"/>
      <c r="AW79" s="655"/>
      <c r="AX79" s="655"/>
      <c r="AY79" s="655"/>
      <c r="AZ79" s="655"/>
      <c r="BA79" s="655"/>
      <c r="BB79" s="655"/>
      <c r="BC79" s="655"/>
      <c r="BD79" s="655"/>
      <c r="BE79" s="655"/>
      <c r="BF79" s="655"/>
      <c r="BG79" s="655"/>
      <c r="BH79" s="655"/>
      <c r="BI79" s="655"/>
      <c r="BJ79" s="655"/>
      <c r="BK79" s="655"/>
      <c r="BL79" s="690"/>
      <c r="BM79" s="655"/>
      <c r="BN79" s="655"/>
      <c r="BO79" s="655"/>
      <c r="BP79" s="655"/>
      <c r="BQ79" s="655"/>
      <c r="BR79" s="655"/>
      <c r="BS79" s="655"/>
      <c r="BT79" s="655"/>
      <c r="BU79" s="655"/>
      <c r="BV79" s="685"/>
    </row>
    <row r="80" spans="2:74">
      <c r="B80" s="694"/>
      <c r="C80" s="684" t="s">
        <v>132</v>
      </c>
      <c r="D80" s="684"/>
      <c r="E80" s="684"/>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91"/>
      <c r="AU80" s="683"/>
      <c r="AV80" s="684" t="s">
        <v>132</v>
      </c>
      <c r="AW80" s="684"/>
      <c r="AX80" s="684"/>
      <c r="AY80" s="684"/>
      <c r="AZ80" s="684"/>
      <c r="BA80" s="684"/>
      <c r="BB80" s="684"/>
      <c r="BC80" s="684"/>
      <c r="BD80" s="684"/>
      <c r="BE80" s="684"/>
      <c r="BF80" s="684"/>
      <c r="BG80" s="684"/>
      <c r="BH80" s="684"/>
      <c r="BI80" s="684"/>
      <c r="BJ80" s="684"/>
      <c r="BK80" s="684"/>
      <c r="BL80" s="684"/>
      <c r="BM80" s="684"/>
      <c r="BN80" s="684"/>
      <c r="BO80" s="684"/>
      <c r="BP80" s="684"/>
      <c r="BQ80" s="684"/>
      <c r="BR80" s="684"/>
      <c r="BS80" s="684"/>
      <c r="BT80" s="684"/>
      <c r="BU80" s="684"/>
      <c r="BV80" s="691"/>
    </row>
    <row r="81" spans="2:74">
      <c r="B81" s="694"/>
      <c r="C81" s="684"/>
      <c r="D81" s="692"/>
      <c r="E81" s="692"/>
      <c r="F81" s="692"/>
      <c r="G81" s="692"/>
      <c r="H81" s="692"/>
      <c r="I81" s="693"/>
      <c r="J81" s="3216" t="s">
        <v>457</v>
      </c>
      <c r="K81" s="3216"/>
      <c r="L81" s="3216"/>
      <c r="M81" s="3216"/>
      <c r="N81" s="3216"/>
      <c r="O81" s="3216"/>
      <c r="P81" s="3216"/>
      <c r="Q81" s="3216"/>
      <c r="R81" s="3216"/>
      <c r="S81" s="3216"/>
      <c r="T81" s="3216"/>
      <c r="U81" s="3216"/>
      <c r="V81" s="3216"/>
      <c r="W81" s="3216"/>
      <c r="X81" s="684"/>
      <c r="Y81" s="3078" t="s">
        <v>456</v>
      </c>
      <c r="Z81" s="3078"/>
      <c r="AA81" s="3078"/>
      <c r="AB81" s="3078"/>
      <c r="AC81" s="691"/>
      <c r="AU81" s="683"/>
      <c r="AV81" s="684"/>
      <c r="AW81" s="692"/>
      <c r="AX81" s="692"/>
      <c r="AY81" s="692"/>
      <c r="AZ81" s="692"/>
      <c r="BA81" s="692"/>
      <c r="BB81" s="693"/>
      <c r="BC81" s="3216" t="s">
        <v>457</v>
      </c>
      <c r="BD81" s="3216"/>
      <c r="BE81" s="3216"/>
      <c r="BF81" s="3216"/>
      <c r="BG81" s="3216"/>
      <c r="BH81" s="3216"/>
      <c r="BI81" s="3216"/>
      <c r="BJ81" s="3216"/>
      <c r="BK81" s="3216"/>
      <c r="BL81" s="3216"/>
      <c r="BM81" s="3216"/>
      <c r="BN81" s="3216"/>
      <c r="BO81" s="3216"/>
      <c r="BP81" s="3216"/>
      <c r="BQ81" s="684"/>
      <c r="BR81" s="3078" t="s">
        <v>456</v>
      </c>
      <c r="BS81" s="3078"/>
      <c r="BT81" s="3078"/>
      <c r="BU81" s="3078"/>
      <c r="BV81" s="691"/>
    </row>
    <row r="82" spans="2:74">
      <c r="B82" s="694"/>
      <c r="C82" s="684"/>
      <c r="D82" s="3217" t="s">
        <v>455</v>
      </c>
      <c r="E82" s="3217"/>
      <c r="F82" s="3217"/>
      <c r="G82" s="3217"/>
      <c r="H82" s="3217"/>
      <c r="I82" s="693"/>
      <c r="J82" s="3216" t="s">
        <v>454</v>
      </c>
      <c r="K82" s="3216"/>
      <c r="L82" s="3216"/>
      <c r="M82" s="3216"/>
      <c r="N82" s="3216"/>
      <c r="O82" s="3216"/>
      <c r="P82" s="3216"/>
      <c r="Q82" s="3216"/>
      <c r="R82" s="3216" t="s">
        <v>131</v>
      </c>
      <c r="S82" s="3216"/>
      <c r="T82" s="3216"/>
      <c r="U82" s="3216"/>
      <c r="V82" s="3216"/>
      <c r="W82" s="3216"/>
      <c r="X82" s="684"/>
      <c r="Y82" s="3078"/>
      <c r="Z82" s="3078"/>
      <c r="AA82" s="3078"/>
      <c r="AB82" s="3078"/>
      <c r="AC82" s="691"/>
      <c r="AU82" s="683"/>
      <c r="AV82" s="684"/>
      <c r="AW82" s="3217" t="s">
        <v>455</v>
      </c>
      <c r="AX82" s="3217"/>
      <c r="AY82" s="3217"/>
      <c r="AZ82" s="3217"/>
      <c r="BA82" s="3217"/>
      <c r="BB82" s="693"/>
      <c r="BC82" s="3216" t="s">
        <v>454</v>
      </c>
      <c r="BD82" s="3216"/>
      <c r="BE82" s="3216"/>
      <c r="BF82" s="3216"/>
      <c r="BG82" s="3216"/>
      <c r="BH82" s="3216"/>
      <c r="BI82" s="3216"/>
      <c r="BJ82" s="3216"/>
      <c r="BK82" s="3216" t="s">
        <v>131</v>
      </c>
      <c r="BL82" s="3216"/>
      <c r="BM82" s="3216"/>
      <c r="BN82" s="3216"/>
      <c r="BO82" s="3216"/>
      <c r="BP82" s="3216"/>
      <c r="BQ82" s="684"/>
      <c r="BR82" s="3078"/>
      <c r="BS82" s="3078"/>
      <c r="BT82" s="3078"/>
      <c r="BU82" s="3078"/>
      <c r="BV82" s="691"/>
    </row>
    <row r="83" spans="2:74" ht="16.5" customHeight="1">
      <c r="B83" s="694"/>
      <c r="C83" s="684"/>
      <c r="D83" s="3217" t="s">
        <v>129</v>
      </c>
      <c r="E83" s="3217"/>
      <c r="F83" s="3217"/>
      <c r="G83" s="3217"/>
      <c r="H83" s="3217"/>
      <c r="I83" s="693"/>
      <c r="J83" s="693"/>
      <c r="K83" s="3216" t="s">
        <v>453</v>
      </c>
      <c r="L83" s="3216"/>
      <c r="M83" s="3216"/>
      <c r="N83" s="3216"/>
      <c r="O83" s="3216"/>
      <c r="P83" s="3216"/>
      <c r="Q83" s="693"/>
      <c r="R83" s="3216" t="s">
        <v>128</v>
      </c>
      <c r="S83" s="3216"/>
      <c r="T83" s="3216"/>
      <c r="U83" s="3216"/>
      <c r="V83" s="3216"/>
      <c r="W83" s="3216"/>
      <c r="X83" s="684"/>
      <c r="Y83" s="3078"/>
      <c r="Z83" s="3078"/>
      <c r="AA83" s="3078"/>
      <c r="AB83" s="3078"/>
      <c r="AC83" s="691"/>
      <c r="AU83" s="683"/>
      <c r="AV83" s="684"/>
      <c r="AW83" s="3217" t="s">
        <v>129</v>
      </c>
      <c r="AX83" s="3217"/>
      <c r="AY83" s="3217"/>
      <c r="AZ83" s="3217"/>
      <c r="BA83" s="3217"/>
      <c r="BB83" s="693"/>
      <c r="BC83" s="693"/>
      <c r="BD83" s="3216" t="s">
        <v>453</v>
      </c>
      <c r="BE83" s="3216"/>
      <c r="BF83" s="3216"/>
      <c r="BG83" s="3216"/>
      <c r="BH83" s="3216"/>
      <c r="BI83" s="3216"/>
      <c r="BJ83" s="693"/>
      <c r="BK83" s="3216" t="s">
        <v>128</v>
      </c>
      <c r="BL83" s="3216"/>
      <c r="BM83" s="3216"/>
      <c r="BN83" s="3216"/>
      <c r="BO83" s="3216"/>
      <c r="BP83" s="3216"/>
      <c r="BQ83" s="684"/>
      <c r="BR83" s="3078"/>
      <c r="BS83" s="3078"/>
      <c r="BT83" s="3078"/>
      <c r="BU83" s="3078"/>
      <c r="BV83" s="691"/>
    </row>
    <row r="84" spans="2:74">
      <c r="B84" s="694"/>
      <c r="C84" s="684"/>
      <c r="D84" s="3297"/>
      <c r="E84" s="3266"/>
      <c r="F84" s="3266"/>
      <c r="G84" s="3266"/>
      <c r="H84" s="3298"/>
      <c r="I84" s="3252" t="s">
        <v>104</v>
      </c>
      <c r="J84" s="3252"/>
      <c r="K84" s="3323"/>
      <c r="L84" s="3324"/>
      <c r="M84" s="3324"/>
      <c r="N84" s="3324"/>
      <c r="O84" s="3324"/>
      <c r="P84" s="3325"/>
      <c r="Q84" s="3252" t="s">
        <v>104</v>
      </c>
      <c r="R84" s="3252"/>
      <c r="S84" s="3323"/>
      <c r="T84" s="3324"/>
      <c r="U84" s="3324"/>
      <c r="V84" s="3325"/>
      <c r="W84" s="3206" t="s">
        <v>443</v>
      </c>
      <c r="X84" s="3206"/>
      <c r="Y84" s="3278">
        <f>ROUNDDOWN(D84*K84*S84,0)</f>
        <v>0</v>
      </c>
      <c r="Z84" s="3279"/>
      <c r="AA84" s="3279"/>
      <c r="AB84" s="3280"/>
      <c r="AC84" s="691"/>
      <c r="AU84" s="683"/>
      <c r="AV84" s="655"/>
      <c r="AW84" s="3575">
        <v>8773</v>
      </c>
      <c r="AX84" s="3533"/>
      <c r="AY84" s="3533"/>
      <c r="AZ84" s="3533"/>
      <c r="BA84" s="3576"/>
      <c r="BB84" s="3252" t="s">
        <v>104</v>
      </c>
      <c r="BC84" s="3252"/>
      <c r="BD84" s="3581">
        <v>0.02</v>
      </c>
      <c r="BE84" s="3582"/>
      <c r="BF84" s="3582"/>
      <c r="BG84" s="3582"/>
      <c r="BH84" s="3582"/>
      <c r="BI84" s="3583"/>
      <c r="BJ84" s="3252" t="s">
        <v>104</v>
      </c>
      <c r="BK84" s="3252"/>
      <c r="BL84" s="3581">
        <v>1.5</v>
      </c>
      <c r="BM84" s="3582"/>
      <c r="BN84" s="3582"/>
      <c r="BO84" s="3583"/>
      <c r="BP84" s="3206" t="s">
        <v>443</v>
      </c>
      <c r="BQ84" s="3206"/>
      <c r="BR84" s="3566">
        <v>263</v>
      </c>
      <c r="BS84" s="3567"/>
      <c r="BT84" s="3567"/>
      <c r="BU84" s="3568"/>
      <c r="BV84" s="685"/>
    </row>
    <row r="85" spans="2:74">
      <c r="B85" s="694"/>
      <c r="C85" s="684"/>
      <c r="D85" s="3299"/>
      <c r="E85" s="3267"/>
      <c r="F85" s="3267"/>
      <c r="G85" s="3267"/>
      <c r="H85" s="3300"/>
      <c r="I85" s="3252"/>
      <c r="J85" s="3252"/>
      <c r="K85" s="3326"/>
      <c r="L85" s="3327"/>
      <c r="M85" s="3327"/>
      <c r="N85" s="3327"/>
      <c r="O85" s="3327"/>
      <c r="P85" s="3328"/>
      <c r="Q85" s="3252"/>
      <c r="R85" s="3252"/>
      <c r="S85" s="3326"/>
      <c r="T85" s="3327"/>
      <c r="U85" s="3327"/>
      <c r="V85" s="3328"/>
      <c r="W85" s="3206"/>
      <c r="X85" s="3206"/>
      <c r="Y85" s="3281"/>
      <c r="Z85" s="3282"/>
      <c r="AA85" s="3282"/>
      <c r="AB85" s="3283"/>
      <c r="AC85" s="691"/>
      <c r="AU85" s="683"/>
      <c r="AV85" s="655"/>
      <c r="AW85" s="3577"/>
      <c r="AX85" s="3534"/>
      <c r="AY85" s="3534"/>
      <c r="AZ85" s="3534"/>
      <c r="BA85" s="3578"/>
      <c r="BB85" s="3252"/>
      <c r="BC85" s="3252"/>
      <c r="BD85" s="3584"/>
      <c r="BE85" s="3585"/>
      <c r="BF85" s="3585"/>
      <c r="BG85" s="3585"/>
      <c r="BH85" s="3585"/>
      <c r="BI85" s="3586"/>
      <c r="BJ85" s="3252"/>
      <c r="BK85" s="3252"/>
      <c r="BL85" s="3584"/>
      <c r="BM85" s="3585"/>
      <c r="BN85" s="3585"/>
      <c r="BO85" s="3586"/>
      <c r="BP85" s="3206"/>
      <c r="BQ85" s="3206"/>
      <c r="BR85" s="3569"/>
      <c r="BS85" s="3570"/>
      <c r="BT85" s="3570"/>
      <c r="BU85" s="3571"/>
      <c r="BV85" s="685"/>
    </row>
    <row r="86" spans="2:74">
      <c r="B86" s="694"/>
      <c r="C86" s="684"/>
      <c r="D86" s="3301"/>
      <c r="E86" s="3268"/>
      <c r="F86" s="3268"/>
      <c r="G86" s="3268"/>
      <c r="H86" s="3302"/>
      <c r="I86" s="3252"/>
      <c r="J86" s="3252"/>
      <c r="K86" s="3329"/>
      <c r="L86" s="3330"/>
      <c r="M86" s="3330"/>
      <c r="N86" s="3330"/>
      <c r="O86" s="3330"/>
      <c r="P86" s="3331"/>
      <c r="Q86" s="3252"/>
      <c r="R86" s="3252"/>
      <c r="S86" s="3329"/>
      <c r="T86" s="3330"/>
      <c r="U86" s="3330"/>
      <c r="V86" s="3331"/>
      <c r="W86" s="3206"/>
      <c r="X86" s="3206"/>
      <c r="Y86" s="3284"/>
      <c r="Z86" s="3285"/>
      <c r="AA86" s="3285"/>
      <c r="AB86" s="3286"/>
      <c r="AC86" s="691"/>
      <c r="AU86" s="683"/>
      <c r="AV86" s="655"/>
      <c r="AW86" s="3579"/>
      <c r="AX86" s="3535"/>
      <c r="AY86" s="3535"/>
      <c r="AZ86" s="3535"/>
      <c r="BA86" s="3580"/>
      <c r="BB86" s="3252"/>
      <c r="BC86" s="3252"/>
      <c r="BD86" s="3587"/>
      <c r="BE86" s="3588"/>
      <c r="BF86" s="3588"/>
      <c r="BG86" s="3588"/>
      <c r="BH86" s="3588"/>
      <c r="BI86" s="3589"/>
      <c r="BJ86" s="3252"/>
      <c r="BK86" s="3252"/>
      <c r="BL86" s="3587"/>
      <c r="BM86" s="3588"/>
      <c r="BN86" s="3588"/>
      <c r="BO86" s="3589"/>
      <c r="BP86" s="3206"/>
      <c r="BQ86" s="3206"/>
      <c r="BR86" s="3572"/>
      <c r="BS86" s="3573"/>
      <c r="BT86" s="3573"/>
      <c r="BU86" s="3574"/>
      <c r="BV86" s="685"/>
    </row>
    <row r="87" spans="2:74" ht="16.5" customHeight="1">
      <c r="B87" s="694"/>
      <c r="C87" s="684"/>
      <c r="D87" s="684"/>
      <c r="E87" s="684"/>
      <c r="F87" s="684"/>
      <c r="G87" s="684"/>
      <c r="H87" s="684"/>
      <c r="I87" s="684"/>
      <c r="J87" s="684"/>
      <c r="K87" s="684"/>
      <c r="L87" s="684"/>
      <c r="M87" s="684"/>
      <c r="N87" s="684"/>
      <c r="O87" s="684"/>
      <c r="P87" s="684"/>
      <c r="Q87" s="684"/>
      <c r="R87" s="684"/>
      <c r="S87" s="684"/>
      <c r="T87" s="684"/>
      <c r="U87" s="684"/>
      <c r="V87" s="684"/>
      <c r="W87" s="684"/>
      <c r="X87" s="684"/>
      <c r="Y87" s="684"/>
      <c r="Z87" s="684"/>
      <c r="AA87" s="684"/>
      <c r="AB87" s="684"/>
      <c r="AC87" s="691"/>
      <c r="AU87" s="683"/>
      <c r="AV87" s="655"/>
      <c r="AW87" s="655"/>
      <c r="AX87" s="655"/>
      <c r="AY87" s="655"/>
      <c r="AZ87" s="655"/>
      <c r="BA87" s="655"/>
      <c r="BB87" s="655"/>
      <c r="BC87" s="655"/>
      <c r="BD87" s="655"/>
      <c r="BE87" s="655"/>
      <c r="BF87" s="655"/>
      <c r="BG87" s="655"/>
      <c r="BH87" s="655"/>
      <c r="BI87" s="655"/>
      <c r="BJ87" s="655"/>
      <c r="BK87" s="655"/>
      <c r="BL87" s="655"/>
      <c r="BM87" s="655"/>
      <c r="BN87" s="655"/>
      <c r="BO87" s="655"/>
      <c r="BP87" s="684"/>
      <c r="BQ87" s="684"/>
      <c r="BR87" s="655"/>
      <c r="BS87" s="655"/>
      <c r="BT87" s="655"/>
      <c r="BU87" s="655"/>
      <c r="BV87" s="685"/>
    </row>
    <row r="88" spans="2:74" ht="16.5" customHeight="1">
      <c r="B88" s="694"/>
      <c r="C88" s="684" t="s">
        <v>438</v>
      </c>
      <c r="D88" s="684"/>
      <c r="E88" s="684"/>
      <c r="F88" s="684"/>
      <c r="G88" s="684"/>
      <c r="H88" s="684"/>
      <c r="I88" s="684"/>
      <c r="J88" s="684"/>
      <c r="K88" s="684"/>
      <c r="L88" s="684"/>
      <c r="M88" s="684"/>
      <c r="N88" s="684"/>
      <c r="O88" s="684"/>
      <c r="P88" s="684"/>
      <c r="Q88" s="684"/>
      <c r="R88" s="684"/>
      <c r="S88" s="684"/>
      <c r="T88" s="684"/>
      <c r="U88" s="684"/>
      <c r="V88" s="684"/>
      <c r="W88" s="684"/>
      <c r="X88" s="684"/>
      <c r="Y88" s="684"/>
      <c r="Z88" s="684"/>
      <c r="AA88" s="684"/>
      <c r="AB88" s="684"/>
      <c r="AC88" s="691"/>
      <c r="AE88" s="3621" t="s">
        <v>130</v>
      </c>
      <c r="AF88" s="3621"/>
      <c r="AG88" s="3621"/>
      <c r="AH88" s="3621"/>
      <c r="AI88" s="3621"/>
      <c r="AU88" s="683"/>
      <c r="AV88" s="684" t="s">
        <v>255</v>
      </c>
      <c r="AW88" s="684"/>
      <c r="AX88" s="684"/>
      <c r="AY88" s="684"/>
      <c r="AZ88" s="684"/>
      <c r="BA88" s="684"/>
      <c r="BB88" s="684"/>
      <c r="BC88" s="684"/>
      <c r="BD88" s="684"/>
      <c r="BE88" s="684"/>
      <c r="BF88" s="684"/>
      <c r="BG88" s="684"/>
      <c r="BH88" s="684"/>
      <c r="BI88" s="684"/>
      <c r="BJ88" s="684"/>
      <c r="BK88" s="684"/>
      <c r="BL88" s="684"/>
      <c r="BM88" s="684"/>
      <c r="BN88" s="684"/>
      <c r="BO88" s="684"/>
      <c r="BP88" s="684"/>
      <c r="BQ88" s="684"/>
      <c r="BR88" s="684"/>
      <c r="BS88" s="684"/>
      <c r="BT88" s="684"/>
      <c r="BU88" s="684"/>
      <c r="BV88" s="685"/>
    </row>
    <row r="89" spans="2:74" ht="26.25" customHeight="1">
      <c r="B89" s="694"/>
      <c r="C89" s="684"/>
      <c r="D89" s="3230" t="s">
        <v>452</v>
      </c>
      <c r="E89" s="3230"/>
      <c r="F89" s="3230"/>
      <c r="G89" s="3230"/>
      <c r="H89" s="3230"/>
      <c r="I89" s="693"/>
      <c r="J89" s="693"/>
      <c r="K89" s="3230" t="s">
        <v>451</v>
      </c>
      <c r="L89" s="3230"/>
      <c r="M89" s="3230"/>
      <c r="N89" s="3230"/>
      <c r="O89" s="3230"/>
      <c r="P89" s="693"/>
      <c r="Q89" s="693"/>
      <c r="R89" s="3216" t="s">
        <v>450</v>
      </c>
      <c r="S89" s="3216"/>
      <c r="T89" s="3216"/>
      <c r="U89" s="3216"/>
      <c r="V89" s="3216"/>
      <c r="W89" s="684"/>
      <c r="X89" s="684"/>
      <c r="Y89" s="3078" t="s">
        <v>449</v>
      </c>
      <c r="Z89" s="3078"/>
      <c r="AA89" s="3078"/>
      <c r="AB89" s="3078"/>
      <c r="AC89" s="691"/>
      <c r="AE89" s="3621"/>
      <c r="AF89" s="3621"/>
      <c r="AG89" s="3621"/>
      <c r="AH89" s="3621"/>
      <c r="AI89" s="3621"/>
      <c r="AU89" s="683"/>
      <c r="AV89" s="684"/>
      <c r="AW89" s="3230" t="s">
        <v>452</v>
      </c>
      <c r="AX89" s="3230"/>
      <c r="AY89" s="3230"/>
      <c r="AZ89" s="3230"/>
      <c r="BA89" s="3230"/>
      <c r="BB89" s="693"/>
      <c r="BC89" s="693"/>
      <c r="BD89" s="3230" t="s">
        <v>451</v>
      </c>
      <c r="BE89" s="3230"/>
      <c r="BF89" s="3230"/>
      <c r="BG89" s="3230"/>
      <c r="BH89" s="3230"/>
      <c r="BI89" s="693"/>
      <c r="BJ89" s="693"/>
      <c r="BK89" s="3216" t="s">
        <v>450</v>
      </c>
      <c r="BL89" s="3216"/>
      <c r="BM89" s="3216"/>
      <c r="BN89" s="3216"/>
      <c r="BO89" s="3216"/>
      <c r="BP89" s="684"/>
      <c r="BQ89" s="684"/>
      <c r="BR89" s="3078" t="s">
        <v>449</v>
      </c>
      <c r="BS89" s="3078"/>
      <c r="BT89" s="3078"/>
      <c r="BU89" s="3078"/>
      <c r="BV89" s="685"/>
    </row>
    <row r="90" spans="2:74" ht="9.75" customHeight="1">
      <c r="B90" s="694"/>
      <c r="C90" s="684"/>
      <c r="D90" s="3216" t="s">
        <v>127</v>
      </c>
      <c r="E90" s="3216"/>
      <c r="F90" s="3216"/>
      <c r="G90" s="3216"/>
      <c r="H90" s="3216"/>
      <c r="I90" s="693"/>
      <c r="J90" s="693"/>
      <c r="K90" s="3230"/>
      <c r="L90" s="3230"/>
      <c r="M90" s="3230"/>
      <c r="N90" s="3230"/>
      <c r="O90" s="3230"/>
      <c r="P90" s="693"/>
      <c r="Q90" s="693"/>
      <c r="R90" s="3216"/>
      <c r="S90" s="3216"/>
      <c r="T90" s="3216"/>
      <c r="U90" s="3216"/>
      <c r="V90" s="3216"/>
      <c r="W90" s="684"/>
      <c r="X90" s="684"/>
      <c r="Y90" s="3078"/>
      <c r="Z90" s="3078"/>
      <c r="AA90" s="3078"/>
      <c r="AB90" s="3078"/>
      <c r="AC90" s="691"/>
      <c r="AE90" s="3621"/>
      <c r="AF90" s="3621"/>
      <c r="AG90" s="3621"/>
      <c r="AH90" s="3621"/>
      <c r="AI90" s="3621"/>
      <c r="AU90" s="694"/>
      <c r="AV90" s="684"/>
      <c r="AW90" s="3216" t="s">
        <v>127</v>
      </c>
      <c r="AX90" s="3216"/>
      <c r="AY90" s="3216"/>
      <c r="AZ90" s="3216"/>
      <c r="BA90" s="3216"/>
      <c r="BB90" s="693"/>
      <c r="BC90" s="693"/>
      <c r="BD90" s="3230"/>
      <c r="BE90" s="3230"/>
      <c r="BF90" s="3230"/>
      <c r="BG90" s="3230"/>
      <c r="BH90" s="3230"/>
      <c r="BI90" s="693"/>
      <c r="BJ90" s="693"/>
      <c r="BK90" s="3216"/>
      <c r="BL90" s="3216"/>
      <c r="BM90" s="3216"/>
      <c r="BN90" s="3216"/>
      <c r="BO90" s="3216"/>
      <c r="BP90" s="684"/>
      <c r="BQ90" s="684"/>
      <c r="BR90" s="3078"/>
      <c r="BS90" s="3078"/>
      <c r="BT90" s="3078"/>
      <c r="BU90" s="3078"/>
      <c r="BV90" s="691"/>
    </row>
    <row r="91" spans="2:74">
      <c r="B91" s="694"/>
      <c r="C91" s="1641"/>
      <c r="D91" s="3243"/>
      <c r="E91" s="3244"/>
      <c r="F91" s="3244"/>
      <c r="G91" s="3244"/>
      <c r="H91" s="3245"/>
      <c r="I91" s="3252" t="s">
        <v>445</v>
      </c>
      <c r="J91" s="3252"/>
      <c r="K91" s="3288">
        <f>Y76</f>
        <v>0</v>
      </c>
      <c r="L91" s="3289"/>
      <c r="M91" s="3289"/>
      <c r="N91" s="3289"/>
      <c r="O91" s="3290"/>
      <c r="P91" s="3206" t="s">
        <v>445</v>
      </c>
      <c r="Q91" s="3206"/>
      <c r="R91" s="3288">
        <f>Y84</f>
        <v>0</v>
      </c>
      <c r="S91" s="3289"/>
      <c r="T91" s="3289"/>
      <c r="U91" s="3289"/>
      <c r="V91" s="3290"/>
      <c r="W91" s="3206" t="s">
        <v>443</v>
      </c>
      <c r="X91" s="3206"/>
      <c r="Y91" s="3278">
        <f>ROUND(D91-K91-R91,0)</f>
        <v>0</v>
      </c>
      <c r="Z91" s="3279"/>
      <c r="AA91" s="3279"/>
      <c r="AB91" s="3280"/>
      <c r="AC91" s="691"/>
      <c r="AE91" s="3621"/>
      <c r="AF91" s="3621"/>
      <c r="AG91" s="3621"/>
      <c r="AH91" s="3621"/>
      <c r="AI91" s="3621"/>
      <c r="AU91" s="695"/>
      <c r="AV91" s="696"/>
      <c r="AW91" s="3539">
        <v>12547</v>
      </c>
      <c r="AX91" s="3540"/>
      <c r="AY91" s="3540"/>
      <c r="AZ91" s="3540"/>
      <c r="BA91" s="3541"/>
      <c r="BB91" s="3252" t="s">
        <v>303</v>
      </c>
      <c r="BC91" s="3252"/>
      <c r="BD91" s="3590">
        <v>159</v>
      </c>
      <c r="BE91" s="3591"/>
      <c r="BF91" s="3591"/>
      <c r="BG91" s="3591"/>
      <c r="BH91" s="3592"/>
      <c r="BI91" s="3206" t="s">
        <v>303</v>
      </c>
      <c r="BJ91" s="3206"/>
      <c r="BK91" s="3590">
        <v>263</v>
      </c>
      <c r="BL91" s="3591"/>
      <c r="BM91" s="3591"/>
      <c r="BN91" s="3591"/>
      <c r="BO91" s="3592"/>
      <c r="BP91" s="3206" t="s">
        <v>443</v>
      </c>
      <c r="BQ91" s="3206"/>
      <c r="BR91" s="3566">
        <v>12125</v>
      </c>
      <c r="BS91" s="3567"/>
      <c r="BT91" s="3567"/>
      <c r="BU91" s="3568"/>
      <c r="BV91" s="697"/>
    </row>
    <row r="92" spans="2:74" ht="8.25" customHeight="1">
      <c r="B92" s="694"/>
      <c r="C92" s="684"/>
      <c r="D92" s="3246"/>
      <c r="E92" s="3247"/>
      <c r="F92" s="3247"/>
      <c r="G92" s="3247"/>
      <c r="H92" s="3248"/>
      <c r="I92" s="3252"/>
      <c r="J92" s="3252"/>
      <c r="K92" s="3291"/>
      <c r="L92" s="3292"/>
      <c r="M92" s="3292"/>
      <c r="N92" s="3292"/>
      <c r="O92" s="3293"/>
      <c r="P92" s="3206"/>
      <c r="Q92" s="3206"/>
      <c r="R92" s="3291"/>
      <c r="S92" s="3292"/>
      <c r="T92" s="3292"/>
      <c r="U92" s="3292"/>
      <c r="V92" s="3293"/>
      <c r="W92" s="3206"/>
      <c r="X92" s="3206"/>
      <c r="Y92" s="3281"/>
      <c r="Z92" s="3282"/>
      <c r="AA92" s="3282"/>
      <c r="AB92" s="3283"/>
      <c r="AC92" s="691"/>
      <c r="AE92" s="3621"/>
      <c r="AF92" s="3621"/>
      <c r="AG92" s="3621"/>
      <c r="AH92" s="3621"/>
      <c r="AI92" s="3621"/>
      <c r="AU92" s="695"/>
      <c r="AV92" s="655"/>
      <c r="AW92" s="3542"/>
      <c r="AX92" s="3543"/>
      <c r="AY92" s="3543"/>
      <c r="AZ92" s="3543"/>
      <c r="BA92" s="3544"/>
      <c r="BB92" s="3252"/>
      <c r="BC92" s="3252"/>
      <c r="BD92" s="3593"/>
      <c r="BE92" s="3594"/>
      <c r="BF92" s="3594"/>
      <c r="BG92" s="3594"/>
      <c r="BH92" s="3595"/>
      <c r="BI92" s="3206"/>
      <c r="BJ92" s="3206"/>
      <c r="BK92" s="3593"/>
      <c r="BL92" s="3594"/>
      <c r="BM92" s="3594"/>
      <c r="BN92" s="3594"/>
      <c r="BO92" s="3595"/>
      <c r="BP92" s="3206"/>
      <c r="BQ92" s="3206"/>
      <c r="BR92" s="3569"/>
      <c r="BS92" s="3570"/>
      <c r="BT92" s="3570"/>
      <c r="BU92" s="3571"/>
      <c r="BV92" s="697"/>
    </row>
    <row r="93" spans="2:74">
      <c r="B93" s="694"/>
      <c r="C93" s="684"/>
      <c r="D93" s="3249"/>
      <c r="E93" s="3250"/>
      <c r="F93" s="3250"/>
      <c r="G93" s="3250"/>
      <c r="H93" s="3251"/>
      <c r="I93" s="3252"/>
      <c r="J93" s="3252"/>
      <c r="K93" s="3294"/>
      <c r="L93" s="3295"/>
      <c r="M93" s="3295"/>
      <c r="N93" s="3295"/>
      <c r="O93" s="3296"/>
      <c r="P93" s="3206"/>
      <c r="Q93" s="3206"/>
      <c r="R93" s="3294"/>
      <c r="S93" s="3295"/>
      <c r="T93" s="3295"/>
      <c r="U93" s="3295"/>
      <c r="V93" s="3296"/>
      <c r="W93" s="3206"/>
      <c r="X93" s="3206"/>
      <c r="Y93" s="3284"/>
      <c r="Z93" s="3285"/>
      <c r="AA93" s="3285"/>
      <c r="AB93" s="3286"/>
      <c r="AC93" s="691"/>
      <c r="AU93" s="695"/>
      <c r="AV93" s="655"/>
      <c r="AW93" s="3545"/>
      <c r="AX93" s="3546"/>
      <c r="AY93" s="3546"/>
      <c r="AZ93" s="3546"/>
      <c r="BA93" s="3547"/>
      <c r="BB93" s="3252"/>
      <c r="BC93" s="3252"/>
      <c r="BD93" s="3596"/>
      <c r="BE93" s="3597"/>
      <c r="BF93" s="3597"/>
      <c r="BG93" s="3597"/>
      <c r="BH93" s="3598"/>
      <c r="BI93" s="3206"/>
      <c r="BJ93" s="3206"/>
      <c r="BK93" s="3596"/>
      <c r="BL93" s="3597"/>
      <c r="BM93" s="3597"/>
      <c r="BN93" s="3597"/>
      <c r="BO93" s="3598"/>
      <c r="BP93" s="3206"/>
      <c r="BQ93" s="3206"/>
      <c r="BR93" s="3572"/>
      <c r="BS93" s="3573"/>
      <c r="BT93" s="3573"/>
      <c r="BU93" s="3574"/>
      <c r="BV93" s="697"/>
    </row>
    <row r="94" spans="2:74" ht="10.5" customHeight="1">
      <c r="B94" s="694"/>
      <c r="C94" s="684"/>
      <c r="D94" s="1498"/>
      <c r="E94" s="1498"/>
      <c r="F94" s="1498"/>
      <c r="G94" s="1498"/>
      <c r="H94" s="1498"/>
      <c r="I94" s="1501"/>
      <c r="J94" s="1501"/>
      <c r="K94" s="1501"/>
      <c r="L94" s="1501"/>
      <c r="M94" s="1501"/>
      <c r="N94" s="1501"/>
      <c r="O94" s="1501"/>
      <c r="P94" s="1501"/>
      <c r="Q94" s="1499"/>
      <c r="R94" s="1621"/>
      <c r="S94" s="1621"/>
      <c r="T94" s="1621"/>
      <c r="U94" s="1621"/>
      <c r="V94" s="1621"/>
      <c r="W94" s="1499"/>
      <c r="X94" s="1499"/>
      <c r="Y94" s="1642"/>
      <c r="Z94" s="1642"/>
      <c r="AA94" s="1642"/>
      <c r="AB94" s="1642"/>
      <c r="AC94" s="691"/>
      <c r="AU94" s="695"/>
      <c r="AV94" s="655"/>
      <c r="AW94" s="23"/>
      <c r="AX94" s="23"/>
      <c r="AY94" s="23"/>
      <c r="AZ94" s="23"/>
      <c r="BA94" s="23"/>
      <c r="BB94" s="698"/>
      <c r="BC94" s="698"/>
      <c r="BD94" s="698"/>
      <c r="BE94" s="698"/>
      <c r="BF94" s="698"/>
      <c r="BG94" s="698"/>
      <c r="BH94" s="698"/>
      <c r="BI94" s="698"/>
      <c r="BJ94" s="699"/>
      <c r="BK94" s="700"/>
      <c r="BL94" s="700"/>
      <c r="BM94" s="700"/>
      <c r="BN94" s="700"/>
      <c r="BO94" s="700"/>
      <c r="BP94" s="701"/>
      <c r="BQ94" s="701"/>
      <c r="BR94" s="702"/>
      <c r="BS94" s="702"/>
      <c r="BT94" s="702"/>
      <c r="BU94" s="702"/>
      <c r="BV94" s="697"/>
    </row>
    <row r="95" spans="2:74" ht="10.5" customHeight="1">
      <c r="B95" s="694"/>
      <c r="C95" s="684" t="s">
        <v>435</v>
      </c>
      <c r="D95" s="684"/>
      <c r="E95" s="684"/>
      <c r="F95" s="684"/>
      <c r="G95" s="684"/>
      <c r="H95" s="684"/>
      <c r="I95" s="684"/>
      <c r="J95" s="684"/>
      <c r="K95" s="684"/>
      <c r="L95" s="684"/>
      <c r="M95" s="684"/>
      <c r="N95" s="684"/>
      <c r="O95" s="684"/>
      <c r="P95" s="684"/>
      <c r="Q95" s="684"/>
      <c r="R95" s="684"/>
      <c r="S95" s="684"/>
      <c r="T95" s="703"/>
      <c r="U95" s="703"/>
      <c r="V95" s="703"/>
      <c r="W95" s="684"/>
      <c r="X95" s="684"/>
      <c r="Y95" s="684"/>
      <c r="Z95" s="684"/>
      <c r="AA95" s="684"/>
      <c r="AB95" s="684"/>
      <c r="AC95" s="691"/>
      <c r="AU95" s="695"/>
      <c r="AV95" s="684" t="s">
        <v>435</v>
      </c>
      <c r="AW95" s="684"/>
      <c r="AX95" s="684"/>
      <c r="AY95" s="684"/>
      <c r="AZ95" s="684"/>
      <c r="BA95" s="684"/>
      <c r="BB95" s="684"/>
      <c r="BC95" s="684"/>
      <c r="BD95" s="684"/>
      <c r="BE95" s="684"/>
      <c r="BF95" s="684"/>
      <c r="BG95" s="684"/>
      <c r="BH95" s="684"/>
      <c r="BI95" s="684"/>
      <c r="BJ95" s="684"/>
      <c r="BK95" s="684"/>
      <c r="BL95" s="684"/>
      <c r="BM95" s="703"/>
      <c r="BN95" s="703"/>
      <c r="BO95" s="703"/>
      <c r="BP95" s="684"/>
      <c r="BQ95" s="684"/>
      <c r="BR95" s="684"/>
      <c r="BS95" s="684"/>
      <c r="BT95" s="684"/>
      <c r="BU95" s="684"/>
      <c r="BV95" s="697"/>
    </row>
    <row r="96" spans="2:74" ht="10.5" customHeight="1">
      <c r="B96" s="694"/>
      <c r="C96" s="3287" t="s">
        <v>1348</v>
      </c>
      <c r="D96" s="3287"/>
      <c r="E96" s="3287"/>
      <c r="F96" s="3287"/>
      <c r="G96" s="3287"/>
      <c r="H96" s="3287"/>
      <c r="I96" s="3287"/>
      <c r="J96" s="693"/>
      <c r="K96" s="693"/>
      <c r="L96" s="693"/>
      <c r="M96" s="693"/>
      <c r="N96" s="693"/>
      <c r="O96" s="3287" t="s">
        <v>125</v>
      </c>
      <c r="P96" s="3287"/>
      <c r="Q96" s="3287"/>
      <c r="R96" s="3287"/>
      <c r="S96" s="3287"/>
      <c r="T96" s="3287"/>
      <c r="U96" s="3287"/>
      <c r="V96" s="684"/>
      <c r="W96" s="684"/>
      <c r="X96" s="684"/>
      <c r="Y96" s="3078" t="s">
        <v>448</v>
      </c>
      <c r="Z96" s="3078"/>
      <c r="AA96" s="3078"/>
      <c r="AB96" s="3078"/>
      <c r="AC96" s="691"/>
      <c r="AU96" s="695"/>
      <c r="AV96" s="3287" t="s">
        <v>126</v>
      </c>
      <c r="AW96" s="3287"/>
      <c r="AX96" s="3287"/>
      <c r="AY96" s="3287"/>
      <c r="AZ96" s="3287"/>
      <c r="BA96" s="3287"/>
      <c r="BB96" s="3287"/>
      <c r="BC96" s="693"/>
      <c r="BD96" s="693"/>
      <c r="BE96" s="693"/>
      <c r="BF96" s="693"/>
      <c r="BG96" s="693"/>
      <c r="BH96" s="3287" t="s">
        <v>125</v>
      </c>
      <c r="BI96" s="3287"/>
      <c r="BJ96" s="3287"/>
      <c r="BK96" s="3287"/>
      <c r="BL96" s="3287"/>
      <c r="BM96" s="3287"/>
      <c r="BN96" s="3287"/>
      <c r="BO96" s="684"/>
      <c r="BP96" s="684"/>
      <c r="BQ96" s="684"/>
      <c r="BR96" s="3078" t="s">
        <v>448</v>
      </c>
      <c r="BS96" s="3078"/>
      <c r="BT96" s="3078"/>
      <c r="BU96" s="3078"/>
      <c r="BV96" s="697"/>
    </row>
    <row r="97" spans="2:74">
      <c r="B97" s="694"/>
      <c r="C97" s="693"/>
      <c r="D97" s="3287" t="s">
        <v>447</v>
      </c>
      <c r="E97" s="3287"/>
      <c r="F97" s="3287"/>
      <c r="G97" s="3287"/>
      <c r="H97" s="3287"/>
      <c r="I97" s="693"/>
      <c r="J97" s="693"/>
      <c r="K97" s="693"/>
      <c r="L97" s="693"/>
      <c r="M97" s="693"/>
      <c r="N97" s="693"/>
      <c r="O97" s="693"/>
      <c r="P97" s="3287" t="s">
        <v>446</v>
      </c>
      <c r="Q97" s="3287"/>
      <c r="R97" s="3287"/>
      <c r="S97" s="3287"/>
      <c r="T97" s="3287"/>
      <c r="U97" s="693"/>
      <c r="V97" s="684"/>
      <c r="W97" s="684"/>
      <c r="X97" s="684"/>
      <c r="Y97" s="3078"/>
      <c r="Z97" s="3078"/>
      <c r="AA97" s="3078"/>
      <c r="AB97" s="3078"/>
      <c r="AC97" s="691"/>
      <c r="AU97" s="695"/>
      <c r="AV97" s="693"/>
      <c r="AW97" s="3287" t="s">
        <v>447</v>
      </c>
      <c r="AX97" s="3287"/>
      <c r="AY97" s="3287"/>
      <c r="AZ97" s="3287"/>
      <c r="BA97" s="3287"/>
      <c r="BB97" s="693"/>
      <c r="BC97" s="693"/>
      <c r="BD97" s="693"/>
      <c r="BE97" s="693"/>
      <c r="BF97" s="693"/>
      <c r="BG97" s="693"/>
      <c r="BH97" s="693"/>
      <c r="BI97" s="3287" t="s">
        <v>446</v>
      </c>
      <c r="BJ97" s="3287"/>
      <c r="BK97" s="3287"/>
      <c r="BL97" s="3287"/>
      <c r="BM97" s="3287"/>
      <c r="BN97" s="693"/>
      <c r="BO97" s="684"/>
      <c r="BP97" s="684"/>
      <c r="BQ97" s="684"/>
      <c r="BR97" s="3078"/>
      <c r="BS97" s="3078"/>
      <c r="BT97" s="3078"/>
      <c r="BU97" s="3078"/>
      <c r="BV97" s="697"/>
    </row>
    <row r="98" spans="2:74" ht="10.5" customHeight="1">
      <c r="B98" s="694"/>
      <c r="C98" s="684"/>
      <c r="D98" s="3297"/>
      <c r="E98" s="3266"/>
      <c r="F98" s="3266"/>
      <c r="G98" s="3266"/>
      <c r="H98" s="3298"/>
      <c r="I98" s="684"/>
      <c r="J98" s="684"/>
      <c r="K98" s="3252" t="s">
        <v>445</v>
      </c>
      <c r="L98" s="3252"/>
      <c r="M98" s="684"/>
      <c r="N98" s="684"/>
      <c r="O98" s="684"/>
      <c r="P98" s="3297"/>
      <c r="Q98" s="3266"/>
      <c r="R98" s="3266"/>
      <c r="S98" s="3266"/>
      <c r="T98" s="3298"/>
      <c r="U98" s="684"/>
      <c r="V98" s="684"/>
      <c r="W98" s="3206" t="s">
        <v>443</v>
      </c>
      <c r="X98" s="3206"/>
      <c r="Y98" s="3207">
        <f>ROUND(D98-P98,0)</f>
        <v>0</v>
      </c>
      <c r="Z98" s="3208"/>
      <c r="AA98" s="3208"/>
      <c r="AB98" s="3209"/>
      <c r="AC98" s="691"/>
      <c r="AU98" s="695"/>
      <c r="AV98" s="655"/>
      <c r="AW98" s="3575">
        <v>212</v>
      </c>
      <c r="AX98" s="3533"/>
      <c r="AY98" s="3533"/>
      <c r="AZ98" s="3533"/>
      <c r="BA98" s="3576"/>
      <c r="BB98" s="655"/>
      <c r="BC98" s="655"/>
      <c r="BD98" s="3252" t="s">
        <v>303</v>
      </c>
      <c r="BE98" s="3252"/>
      <c r="BF98" s="655"/>
      <c r="BG98" s="655"/>
      <c r="BH98" s="655"/>
      <c r="BI98" s="3575">
        <v>0</v>
      </c>
      <c r="BJ98" s="3533"/>
      <c r="BK98" s="3533"/>
      <c r="BL98" s="3533"/>
      <c r="BM98" s="3576"/>
      <c r="BN98" s="655"/>
      <c r="BO98" s="655"/>
      <c r="BP98" s="3206" t="s">
        <v>443</v>
      </c>
      <c r="BQ98" s="3206"/>
      <c r="BR98" s="3557">
        <v>212</v>
      </c>
      <c r="BS98" s="3558"/>
      <c r="BT98" s="3558"/>
      <c r="BU98" s="3559"/>
      <c r="BV98" s="697"/>
    </row>
    <row r="99" spans="2:74" ht="10.5" customHeight="1">
      <c r="B99" s="694"/>
      <c r="C99" s="684"/>
      <c r="D99" s="3299"/>
      <c r="E99" s="3267"/>
      <c r="F99" s="3267"/>
      <c r="G99" s="3267"/>
      <c r="H99" s="3300"/>
      <c r="I99" s="684"/>
      <c r="J99" s="684"/>
      <c r="K99" s="3252"/>
      <c r="L99" s="3252"/>
      <c r="M99" s="684"/>
      <c r="N99" s="684"/>
      <c r="O99" s="684"/>
      <c r="P99" s="3299"/>
      <c r="Q99" s="3267"/>
      <c r="R99" s="3267"/>
      <c r="S99" s="3267"/>
      <c r="T99" s="3300"/>
      <c r="U99" s="684"/>
      <c r="V99" s="684"/>
      <c r="W99" s="3206"/>
      <c r="X99" s="3206"/>
      <c r="Y99" s="3210"/>
      <c r="Z99" s="3211"/>
      <c r="AA99" s="3211"/>
      <c r="AB99" s="3212"/>
      <c r="AC99" s="691"/>
      <c r="AU99" s="695"/>
      <c r="AV99" s="655"/>
      <c r="AW99" s="3577"/>
      <c r="AX99" s="3534"/>
      <c r="AY99" s="3534"/>
      <c r="AZ99" s="3534"/>
      <c r="BA99" s="3578"/>
      <c r="BB99" s="655"/>
      <c r="BC99" s="655"/>
      <c r="BD99" s="3252"/>
      <c r="BE99" s="3252"/>
      <c r="BF99" s="655"/>
      <c r="BG99" s="655"/>
      <c r="BH99" s="655"/>
      <c r="BI99" s="3577"/>
      <c r="BJ99" s="3534"/>
      <c r="BK99" s="3534"/>
      <c r="BL99" s="3534"/>
      <c r="BM99" s="3578"/>
      <c r="BN99" s="655"/>
      <c r="BO99" s="655"/>
      <c r="BP99" s="3206"/>
      <c r="BQ99" s="3206"/>
      <c r="BR99" s="3560"/>
      <c r="BS99" s="3561"/>
      <c r="BT99" s="3561"/>
      <c r="BU99" s="3562"/>
      <c r="BV99" s="697"/>
    </row>
    <row r="100" spans="2:74" ht="10.5" customHeight="1">
      <c r="B100" s="694"/>
      <c r="C100" s="684"/>
      <c r="D100" s="3301"/>
      <c r="E100" s="3268"/>
      <c r="F100" s="3268"/>
      <c r="G100" s="3268"/>
      <c r="H100" s="3302"/>
      <c r="I100" s="684"/>
      <c r="J100" s="684"/>
      <c r="K100" s="3252"/>
      <c r="L100" s="3252"/>
      <c r="M100" s="684"/>
      <c r="N100" s="684"/>
      <c r="O100" s="684"/>
      <c r="P100" s="3301"/>
      <c r="Q100" s="3268"/>
      <c r="R100" s="3268"/>
      <c r="S100" s="3268"/>
      <c r="T100" s="3302"/>
      <c r="U100" s="684"/>
      <c r="V100" s="684"/>
      <c r="W100" s="3206"/>
      <c r="X100" s="3206"/>
      <c r="Y100" s="3213"/>
      <c r="Z100" s="3214"/>
      <c r="AA100" s="3214"/>
      <c r="AB100" s="3215"/>
      <c r="AC100" s="691"/>
      <c r="AU100" s="695"/>
      <c r="AV100" s="655"/>
      <c r="AW100" s="3579"/>
      <c r="AX100" s="3535"/>
      <c r="AY100" s="3535"/>
      <c r="AZ100" s="3535"/>
      <c r="BA100" s="3580"/>
      <c r="BB100" s="655"/>
      <c r="BC100" s="655"/>
      <c r="BD100" s="3252"/>
      <c r="BE100" s="3252"/>
      <c r="BF100" s="655"/>
      <c r="BG100" s="655"/>
      <c r="BH100" s="655"/>
      <c r="BI100" s="3579"/>
      <c r="BJ100" s="3535"/>
      <c r="BK100" s="3535"/>
      <c r="BL100" s="3535"/>
      <c r="BM100" s="3580"/>
      <c r="BN100" s="655"/>
      <c r="BO100" s="655"/>
      <c r="BP100" s="3206"/>
      <c r="BQ100" s="3206"/>
      <c r="BR100" s="3563"/>
      <c r="BS100" s="3564"/>
      <c r="BT100" s="3564"/>
      <c r="BU100" s="3565"/>
      <c r="BV100" s="697"/>
    </row>
    <row r="101" spans="2:74" ht="10.5" customHeight="1">
      <c r="B101" s="694"/>
      <c r="C101" s="684"/>
      <c r="D101" s="1502"/>
      <c r="E101" s="1502"/>
      <c r="F101" s="1502"/>
      <c r="G101" s="1502"/>
      <c r="H101" s="1502"/>
      <c r="I101" s="684"/>
      <c r="J101" s="684"/>
      <c r="K101" s="1501"/>
      <c r="L101" s="1501"/>
      <c r="M101" s="684"/>
      <c r="N101" s="684"/>
      <c r="O101" s="684"/>
      <c r="P101" s="1502"/>
      <c r="Q101" s="1502"/>
      <c r="R101" s="1502"/>
      <c r="S101" s="1502"/>
      <c r="T101" s="1502"/>
      <c r="U101" s="684"/>
      <c r="V101" s="684"/>
      <c r="W101" s="1499"/>
      <c r="X101" s="1499"/>
      <c r="Y101" s="721"/>
      <c r="Z101" s="721"/>
      <c r="AA101" s="721"/>
      <c r="AB101" s="721"/>
      <c r="AC101" s="691"/>
      <c r="AU101" s="695"/>
      <c r="AV101" s="655"/>
      <c r="AW101" s="57"/>
      <c r="AX101" s="57"/>
      <c r="AY101" s="57"/>
      <c r="AZ101" s="57"/>
      <c r="BA101" s="57"/>
      <c r="BB101" s="655"/>
      <c r="BC101" s="655"/>
      <c r="BD101" s="698"/>
      <c r="BE101" s="698"/>
      <c r="BF101" s="655"/>
      <c r="BG101" s="655"/>
      <c r="BH101" s="655"/>
      <c r="BI101" s="57"/>
      <c r="BJ101" s="57"/>
      <c r="BK101" s="57"/>
      <c r="BL101" s="57"/>
      <c r="BM101" s="57"/>
      <c r="BN101" s="655"/>
      <c r="BO101" s="655"/>
      <c r="BP101" s="701"/>
      <c r="BQ101" s="701"/>
      <c r="BR101" s="704"/>
      <c r="BS101" s="704"/>
      <c r="BT101" s="704"/>
      <c r="BU101" s="704"/>
      <c r="BV101" s="697"/>
    </row>
    <row r="102" spans="2:74" ht="10.5" customHeight="1">
      <c r="B102" s="694"/>
      <c r="C102" s="684" t="s">
        <v>256</v>
      </c>
      <c r="D102" s="1502"/>
      <c r="E102" s="1502"/>
      <c r="F102" s="1502"/>
      <c r="G102" s="1502"/>
      <c r="H102" s="1502"/>
      <c r="I102" s="684"/>
      <c r="J102" s="684"/>
      <c r="K102" s="1501"/>
      <c r="L102" s="1501"/>
      <c r="M102" s="684"/>
      <c r="N102" s="684"/>
      <c r="O102" s="684"/>
      <c r="P102" s="1502"/>
      <c r="Q102" s="1502"/>
      <c r="R102" s="1502"/>
      <c r="S102" s="1502"/>
      <c r="T102" s="1502"/>
      <c r="U102" s="684"/>
      <c r="V102" s="684"/>
      <c r="W102" s="1499"/>
      <c r="X102" s="1499"/>
      <c r="Y102" s="684"/>
      <c r="Z102" s="684"/>
      <c r="AA102" s="684"/>
      <c r="AB102" s="684"/>
      <c r="AC102" s="691"/>
      <c r="AU102" s="695"/>
      <c r="AV102" s="684" t="s">
        <v>256</v>
      </c>
      <c r="AW102" s="325"/>
      <c r="AX102" s="325"/>
      <c r="AY102" s="325"/>
      <c r="AZ102" s="325"/>
      <c r="BA102" s="325"/>
      <c r="BB102" s="684"/>
      <c r="BC102" s="684"/>
      <c r="BD102" s="705"/>
      <c r="BE102" s="705"/>
      <c r="BF102" s="684"/>
      <c r="BG102" s="684"/>
      <c r="BH102" s="684"/>
      <c r="BI102" s="325"/>
      <c r="BJ102" s="325"/>
      <c r="BK102" s="325"/>
      <c r="BL102" s="325"/>
      <c r="BM102" s="325"/>
      <c r="BN102" s="684"/>
      <c r="BO102" s="684"/>
      <c r="BP102" s="701"/>
      <c r="BQ102" s="701"/>
      <c r="BR102" s="684"/>
      <c r="BS102" s="684"/>
      <c r="BT102" s="684"/>
      <c r="BU102" s="684"/>
      <c r="BV102" s="697"/>
    </row>
    <row r="103" spans="2:74">
      <c r="B103" s="694"/>
      <c r="C103" s="693"/>
      <c r="D103" s="3287"/>
      <c r="E103" s="3287"/>
      <c r="F103" s="3287"/>
      <c r="G103" s="3287"/>
      <c r="H103" s="3287"/>
      <c r="I103" s="693"/>
      <c r="J103" s="693"/>
      <c r="K103" s="693"/>
      <c r="L103" s="693"/>
      <c r="M103" s="693"/>
      <c r="N103" s="693"/>
      <c r="O103" s="693"/>
      <c r="P103" s="3287"/>
      <c r="Q103" s="3287"/>
      <c r="R103" s="3287"/>
      <c r="S103" s="3287"/>
      <c r="T103" s="3287"/>
      <c r="U103" s="693"/>
      <c r="V103" s="684"/>
      <c r="W103" s="684"/>
      <c r="X103" s="684"/>
      <c r="Y103" s="3078" t="s">
        <v>444</v>
      </c>
      <c r="Z103" s="3078"/>
      <c r="AA103" s="3078"/>
      <c r="AB103" s="3078"/>
      <c r="AC103" s="691"/>
      <c r="AU103" s="694"/>
      <c r="AV103" s="693"/>
      <c r="AW103" s="3287"/>
      <c r="AX103" s="3287"/>
      <c r="AY103" s="3287"/>
      <c r="AZ103" s="3287"/>
      <c r="BA103" s="3287"/>
      <c r="BB103" s="693"/>
      <c r="BC103" s="693"/>
      <c r="BD103" s="693"/>
      <c r="BE103" s="693"/>
      <c r="BF103" s="693"/>
      <c r="BG103" s="693"/>
      <c r="BH103" s="693"/>
      <c r="BI103" s="3287"/>
      <c r="BJ103" s="3287"/>
      <c r="BK103" s="3287"/>
      <c r="BL103" s="3287"/>
      <c r="BM103" s="3287"/>
      <c r="BN103" s="693"/>
      <c r="BO103" s="684"/>
      <c r="BP103" s="684"/>
      <c r="BQ103" s="684"/>
      <c r="BR103" s="3078" t="s">
        <v>444</v>
      </c>
      <c r="BS103" s="3078"/>
      <c r="BT103" s="3078"/>
      <c r="BU103" s="3078"/>
      <c r="BV103" s="691"/>
    </row>
    <row r="104" spans="2:74">
      <c r="B104" s="694"/>
      <c r="C104" s="684"/>
      <c r="D104" s="1643"/>
      <c r="E104" s="1643"/>
      <c r="F104" s="1643"/>
      <c r="G104" s="1643"/>
      <c r="H104" s="1643"/>
      <c r="I104" s="684"/>
      <c r="J104" s="684"/>
      <c r="K104" s="3306"/>
      <c r="L104" s="3306"/>
      <c r="M104" s="684"/>
      <c r="N104" s="684"/>
      <c r="O104" s="684"/>
      <c r="P104" s="3297"/>
      <c r="Q104" s="3266"/>
      <c r="R104" s="3266"/>
      <c r="S104" s="3266"/>
      <c r="T104" s="3298"/>
      <c r="U104" s="684"/>
      <c r="V104" s="684"/>
      <c r="W104" s="3206" t="s">
        <v>443</v>
      </c>
      <c r="X104" s="3206"/>
      <c r="Y104" s="3278">
        <f>P104</f>
        <v>0</v>
      </c>
      <c r="Z104" s="3279"/>
      <c r="AA104" s="3279"/>
      <c r="AB104" s="3280"/>
      <c r="AC104" s="691"/>
      <c r="AU104" s="694"/>
      <c r="AV104" s="655"/>
      <c r="AW104" s="42"/>
      <c r="AX104" s="42"/>
      <c r="AY104" s="42"/>
      <c r="AZ104" s="42"/>
      <c r="BA104" s="42"/>
      <c r="BB104" s="655"/>
      <c r="BC104" s="655"/>
      <c r="BD104" s="3602"/>
      <c r="BE104" s="3602"/>
      <c r="BF104" s="655"/>
      <c r="BG104" s="655"/>
      <c r="BH104" s="655"/>
      <c r="BI104" s="3575">
        <v>706</v>
      </c>
      <c r="BJ104" s="3533"/>
      <c r="BK104" s="3533"/>
      <c r="BL104" s="3533"/>
      <c r="BM104" s="3576"/>
      <c r="BN104" s="655"/>
      <c r="BO104" s="655"/>
      <c r="BP104" s="3206" t="s">
        <v>443</v>
      </c>
      <c r="BQ104" s="3206"/>
      <c r="BR104" s="3566">
        <v>706</v>
      </c>
      <c r="BS104" s="3567"/>
      <c r="BT104" s="3567"/>
      <c r="BU104" s="3568"/>
      <c r="BV104" s="691"/>
    </row>
    <row r="105" spans="2:74">
      <c r="B105" s="694"/>
      <c r="C105" s="684"/>
      <c r="D105" s="1643"/>
      <c r="E105" s="1643"/>
      <c r="F105" s="1643"/>
      <c r="G105" s="1643"/>
      <c r="H105" s="1643"/>
      <c r="I105" s="684"/>
      <c r="J105" s="684"/>
      <c r="K105" s="3306"/>
      <c r="L105" s="3306"/>
      <c r="M105" s="684"/>
      <c r="N105" s="684"/>
      <c r="O105" s="684"/>
      <c r="P105" s="3299"/>
      <c r="Q105" s="3267"/>
      <c r="R105" s="3267"/>
      <c r="S105" s="3267"/>
      <c r="T105" s="3300"/>
      <c r="U105" s="684"/>
      <c r="V105" s="684"/>
      <c r="W105" s="3206"/>
      <c r="X105" s="3206"/>
      <c r="Y105" s="3281"/>
      <c r="Z105" s="3282"/>
      <c r="AA105" s="3282"/>
      <c r="AB105" s="3283"/>
      <c r="AC105" s="691"/>
      <c r="AU105" s="694"/>
      <c r="AV105" s="655"/>
      <c r="AW105" s="42"/>
      <c r="AX105" s="42"/>
      <c r="AY105" s="42"/>
      <c r="AZ105" s="42"/>
      <c r="BA105" s="42"/>
      <c r="BB105" s="655"/>
      <c r="BC105" s="655"/>
      <c r="BD105" s="3602"/>
      <c r="BE105" s="3602"/>
      <c r="BF105" s="655"/>
      <c r="BG105" s="655"/>
      <c r="BH105" s="655"/>
      <c r="BI105" s="3577"/>
      <c r="BJ105" s="3534"/>
      <c r="BK105" s="3534"/>
      <c r="BL105" s="3534"/>
      <c r="BM105" s="3578"/>
      <c r="BN105" s="655"/>
      <c r="BO105" s="655"/>
      <c r="BP105" s="3206"/>
      <c r="BQ105" s="3206"/>
      <c r="BR105" s="3569"/>
      <c r="BS105" s="3570"/>
      <c r="BT105" s="3570"/>
      <c r="BU105" s="3571"/>
      <c r="BV105" s="691"/>
    </row>
    <row r="106" spans="2:74">
      <c r="B106" s="694"/>
      <c r="C106" s="684"/>
      <c r="D106" s="1643"/>
      <c r="E106" s="1643"/>
      <c r="F106" s="1643"/>
      <c r="G106" s="1643"/>
      <c r="H106" s="1643"/>
      <c r="I106" s="684"/>
      <c r="J106" s="684"/>
      <c r="K106" s="3306"/>
      <c r="L106" s="3306"/>
      <c r="M106" s="684"/>
      <c r="N106" s="684"/>
      <c r="O106" s="684"/>
      <c r="P106" s="3301"/>
      <c r="Q106" s="3268"/>
      <c r="R106" s="3268"/>
      <c r="S106" s="3268"/>
      <c r="T106" s="3302"/>
      <c r="U106" s="684"/>
      <c r="V106" s="684"/>
      <c r="W106" s="3206"/>
      <c r="X106" s="3206"/>
      <c r="Y106" s="3284"/>
      <c r="Z106" s="3285"/>
      <c r="AA106" s="3285"/>
      <c r="AB106" s="3286"/>
      <c r="AC106" s="691"/>
      <c r="AU106" s="694"/>
      <c r="AV106" s="655"/>
      <c r="AW106" s="42"/>
      <c r="AX106" s="42"/>
      <c r="AY106" s="42"/>
      <c r="AZ106" s="42"/>
      <c r="BA106" s="42"/>
      <c r="BB106" s="655"/>
      <c r="BC106" s="655"/>
      <c r="BD106" s="3602"/>
      <c r="BE106" s="3602"/>
      <c r="BF106" s="655"/>
      <c r="BG106" s="655"/>
      <c r="BH106" s="655"/>
      <c r="BI106" s="3579"/>
      <c r="BJ106" s="3535"/>
      <c r="BK106" s="3535"/>
      <c r="BL106" s="3535"/>
      <c r="BM106" s="3580"/>
      <c r="BN106" s="655"/>
      <c r="BO106" s="655"/>
      <c r="BP106" s="3206"/>
      <c r="BQ106" s="3206"/>
      <c r="BR106" s="3572"/>
      <c r="BS106" s="3573"/>
      <c r="BT106" s="3573"/>
      <c r="BU106" s="3574"/>
      <c r="BV106" s="691"/>
    </row>
    <row r="107" spans="2:74">
      <c r="B107" s="694"/>
      <c r="C107" s="684"/>
      <c r="D107" s="1502"/>
      <c r="E107" s="1502"/>
      <c r="F107" s="1502"/>
      <c r="G107" s="1502"/>
      <c r="H107" s="1502"/>
      <c r="I107" s="684"/>
      <c r="J107" s="684"/>
      <c r="K107" s="1501"/>
      <c r="L107" s="1501"/>
      <c r="M107" s="684"/>
      <c r="N107" s="684"/>
      <c r="O107" s="684"/>
      <c r="P107" s="1502"/>
      <c r="Q107" s="1502"/>
      <c r="R107" s="1502"/>
      <c r="S107" s="1502"/>
      <c r="T107" s="1502"/>
      <c r="U107" s="684"/>
      <c r="V107" s="684"/>
      <c r="W107" s="1499"/>
      <c r="X107" s="1499"/>
      <c r="Y107" s="721"/>
      <c r="Z107" s="721"/>
      <c r="AA107" s="721"/>
      <c r="AB107" s="721"/>
      <c r="AC107" s="691"/>
      <c r="AU107" s="694"/>
      <c r="AV107" s="655"/>
      <c r="AW107" s="57"/>
      <c r="AX107" s="57"/>
      <c r="AY107" s="57"/>
      <c r="AZ107" s="57"/>
      <c r="BA107" s="57"/>
      <c r="BB107" s="655"/>
      <c r="BC107" s="655"/>
      <c r="BD107" s="698"/>
      <c r="BE107" s="698"/>
      <c r="BF107" s="655"/>
      <c r="BG107" s="655"/>
      <c r="BH107" s="655"/>
      <c r="BI107" s="57"/>
      <c r="BJ107" s="57"/>
      <c r="BK107" s="57"/>
      <c r="BL107" s="57"/>
      <c r="BM107" s="57"/>
      <c r="BN107" s="655"/>
      <c r="BO107" s="655"/>
      <c r="BP107" s="699"/>
      <c r="BQ107" s="699"/>
      <c r="BR107" s="704"/>
      <c r="BS107" s="704"/>
      <c r="BT107" s="704"/>
      <c r="BU107" s="704"/>
      <c r="BV107" s="691"/>
    </row>
    <row r="108" spans="2:74">
      <c r="B108" s="694"/>
      <c r="C108" s="684"/>
      <c r="D108" s="1502"/>
      <c r="E108" s="1502"/>
      <c r="F108" s="1502"/>
      <c r="G108" s="1502"/>
      <c r="H108" s="1502"/>
      <c r="I108" s="684"/>
      <c r="J108" s="684"/>
      <c r="K108" s="1501"/>
      <c r="L108" s="1501"/>
      <c r="M108" s="684"/>
      <c r="N108" s="684"/>
      <c r="O108" s="684"/>
      <c r="P108" s="1502"/>
      <c r="Q108" s="1502"/>
      <c r="R108" s="1502"/>
      <c r="S108" s="1502"/>
      <c r="T108" s="1502"/>
      <c r="U108" s="684"/>
      <c r="V108" s="684"/>
      <c r="W108" s="1499"/>
      <c r="X108" s="1499"/>
      <c r="Y108" s="3307" t="s">
        <v>442</v>
      </c>
      <c r="Z108" s="3307"/>
      <c r="AA108" s="3307"/>
      <c r="AB108" s="3307"/>
      <c r="AC108" s="691"/>
      <c r="AU108" s="694"/>
      <c r="AV108" s="655"/>
      <c r="AW108" s="57"/>
      <c r="AX108" s="57"/>
      <c r="AY108" s="57"/>
      <c r="AZ108" s="57"/>
      <c r="BA108" s="57"/>
      <c r="BB108" s="655"/>
      <c r="BC108" s="655"/>
      <c r="BD108" s="698"/>
      <c r="BE108" s="698"/>
      <c r="BF108" s="655"/>
      <c r="BG108" s="655"/>
      <c r="BH108" s="655"/>
      <c r="BI108" s="57"/>
      <c r="BJ108" s="57"/>
      <c r="BK108" s="57"/>
      <c r="BL108" s="57"/>
      <c r="BM108" s="57"/>
      <c r="BN108" s="655"/>
      <c r="BO108" s="655"/>
      <c r="BP108" s="699"/>
      <c r="BQ108" s="699"/>
      <c r="BR108" s="3307" t="s">
        <v>442</v>
      </c>
      <c r="BS108" s="3307"/>
      <c r="BT108" s="3307"/>
      <c r="BU108" s="3307"/>
      <c r="BV108" s="691"/>
    </row>
    <row r="109" spans="2:74">
      <c r="B109" s="694"/>
      <c r="C109" s="3078" t="s">
        <v>257</v>
      </c>
      <c r="D109" s="3078"/>
      <c r="E109" s="3078"/>
      <c r="F109" s="3078"/>
      <c r="G109" s="1502"/>
      <c r="H109" s="1502"/>
      <c r="I109" s="684"/>
      <c r="J109" s="684"/>
      <c r="K109" s="1501"/>
      <c r="L109" s="1501"/>
      <c r="M109" s="684"/>
      <c r="N109" s="684"/>
      <c r="O109" s="684"/>
      <c r="P109" s="1502"/>
      <c r="Q109" s="1502"/>
      <c r="R109" s="1502"/>
      <c r="S109" s="1502"/>
      <c r="T109" s="1502"/>
      <c r="U109" s="684"/>
      <c r="V109" s="684"/>
      <c r="W109" s="1499"/>
      <c r="X109" s="1499"/>
      <c r="Y109" s="3278">
        <f>Y76+Y84+Y91+Y104+Y98</f>
        <v>0</v>
      </c>
      <c r="Z109" s="3279"/>
      <c r="AA109" s="3279"/>
      <c r="AB109" s="3280"/>
      <c r="AC109" s="691"/>
      <c r="AU109" s="694"/>
      <c r="AV109" s="3078" t="s">
        <v>257</v>
      </c>
      <c r="AW109" s="3078"/>
      <c r="AX109" s="3078"/>
      <c r="AY109" s="3078"/>
      <c r="AZ109" s="325"/>
      <c r="BA109" s="325"/>
      <c r="BB109" s="684"/>
      <c r="BC109" s="684"/>
      <c r="BD109" s="705"/>
      <c r="BE109" s="705"/>
      <c r="BF109" s="684"/>
      <c r="BG109" s="684"/>
      <c r="BH109" s="684"/>
      <c r="BI109" s="325"/>
      <c r="BJ109" s="325"/>
      <c r="BK109" s="325"/>
      <c r="BL109" s="325"/>
      <c r="BM109" s="325"/>
      <c r="BN109" s="684"/>
      <c r="BO109" s="684"/>
      <c r="BP109" s="701"/>
      <c r="BQ109" s="701"/>
      <c r="BR109" s="3566">
        <v>13465</v>
      </c>
      <c r="BS109" s="3567"/>
      <c r="BT109" s="3567"/>
      <c r="BU109" s="3568"/>
      <c r="BV109" s="691"/>
    </row>
    <row r="110" spans="2:74">
      <c r="B110" s="694"/>
      <c r="C110" s="1500"/>
      <c r="D110" s="1500"/>
      <c r="E110" s="1500"/>
      <c r="F110" s="1500"/>
      <c r="G110" s="1502"/>
      <c r="H110" s="1502"/>
      <c r="I110" s="684"/>
      <c r="J110" s="684"/>
      <c r="K110" s="1501"/>
      <c r="L110" s="1501"/>
      <c r="M110" s="684"/>
      <c r="N110" s="684"/>
      <c r="O110" s="684"/>
      <c r="P110" s="1502"/>
      <c r="Q110" s="1502"/>
      <c r="R110" s="1502"/>
      <c r="S110" s="1502"/>
      <c r="T110" s="1502"/>
      <c r="U110" s="684"/>
      <c r="V110" s="684"/>
      <c r="W110" s="1499"/>
      <c r="X110" s="1499"/>
      <c r="Y110" s="3281"/>
      <c r="Z110" s="3282"/>
      <c r="AA110" s="3282"/>
      <c r="AB110" s="3283"/>
      <c r="AC110" s="691"/>
      <c r="AU110" s="694"/>
      <c r="AV110" s="322"/>
      <c r="AW110" s="322"/>
      <c r="AX110" s="322"/>
      <c r="AY110" s="322"/>
      <c r="AZ110" s="57"/>
      <c r="BA110" s="57"/>
      <c r="BB110" s="655"/>
      <c r="BC110" s="655"/>
      <c r="BD110" s="698"/>
      <c r="BE110" s="698"/>
      <c r="BF110" s="655"/>
      <c r="BG110" s="655"/>
      <c r="BH110" s="655"/>
      <c r="BI110" s="57"/>
      <c r="BJ110" s="57"/>
      <c r="BK110" s="57"/>
      <c r="BL110" s="57"/>
      <c r="BM110" s="57"/>
      <c r="BN110" s="655"/>
      <c r="BO110" s="655"/>
      <c r="BP110" s="699"/>
      <c r="BQ110" s="699"/>
      <c r="BR110" s="3569"/>
      <c r="BS110" s="3570"/>
      <c r="BT110" s="3570"/>
      <c r="BU110" s="3571"/>
      <c r="BV110" s="691"/>
    </row>
    <row r="111" spans="2:74">
      <c r="B111" s="694"/>
      <c r="C111" s="1500"/>
      <c r="D111" s="1500"/>
      <c r="E111" s="1500"/>
      <c r="F111" s="1500"/>
      <c r="G111" s="1502"/>
      <c r="H111" s="1502"/>
      <c r="I111" s="684"/>
      <c r="J111" s="684"/>
      <c r="K111" s="1501"/>
      <c r="L111" s="1501"/>
      <c r="M111" s="684"/>
      <c r="N111" s="684"/>
      <c r="O111" s="684"/>
      <c r="P111" s="1502"/>
      <c r="Q111" s="1502"/>
      <c r="R111" s="1502"/>
      <c r="S111" s="1502"/>
      <c r="T111" s="1502"/>
      <c r="U111" s="684"/>
      <c r="V111" s="684"/>
      <c r="W111" s="1499"/>
      <c r="X111" s="1499"/>
      <c r="Y111" s="3284"/>
      <c r="Z111" s="3285"/>
      <c r="AA111" s="3285"/>
      <c r="AB111" s="3286"/>
      <c r="AC111" s="691"/>
      <c r="AU111" s="694"/>
      <c r="AV111" s="322"/>
      <c r="AW111" s="322"/>
      <c r="AX111" s="322"/>
      <c r="AY111" s="322"/>
      <c r="AZ111" s="57"/>
      <c r="BA111" s="57"/>
      <c r="BB111" s="655"/>
      <c r="BC111" s="655"/>
      <c r="BD111" s="698"/>
      <c r="BE111" s="698"/>
      <c r="BF111" s="655"/>
      <c r="BG111" s="655"/>
      <c r="BH111" s="655"/>
      <c r="BI111" s="57"/>
      <c r="BJ111" s="57"/>
      <c r="BK111" s="57"/>
      <c r="BL111" s="57"/>
      <c r="BM111" s="57"/>
      <c r="BN111" s="655"/>
      <c r="BO111" s="655"/>
      <c r="BP111" s="699"/>
      <c r="BQ111" s="699"/>
      <c r="BR111" s="3572"/>
      <c r="BS111" s="3573"/>
      <c r="BT111" s="3573"/>
      <c r="BU111" s="3574"/>
      <c r="BV111" s="691"/>
    </row>
    <row r="112" spans="2:74">
      <c r="B112" s="694"/>
      <c r="C112" s="1500"/>
      <c r="D112" s="1500"/>
      <c r="E112" s="1500"/>
      <c r="F112" s="1500"/>
      <c r="G112" s="1502"/>
      <c r="H112" s="1502"/>
      <c r="I112" s="684"/>
      <c r="J112" s="684"/>
      <c r="K112" s="1501"/>
      <c r="L112" s="1501"/>
      <c r="M112" s="684"/>
      <c r="N112" s="684"/>
      <c r="O112" s="684"/>
      <c r="P112" s="1502"/>
      <c r="Q112" s="1502"/>
      <c r="R112" s="1502"/>
      <c r="S112" s="1502"/>
      <c r="T112" s="1502"/>
      <c r="U112" s="684"/>
      <c r="V112" s="684"/>
      <c r="W112" s="1499"/>
      <c r="X112" s="1499"/>
      <c r="Y112" s="1498"/>
      <c r="Z112" s="1498"/>
      <c r="AA112" s="1498"/>
      <c r="AB112" s="1498"/>
      <c r="AC112" s="691"/>
      <c r="AU112" s="694"/>
      <c r="AV112" s="323"/>
      <c r="AW112" s="323"/>
      <c r="AX112" s="323"/>
      <c r="AY112" s="323"/>
      <c r="AZ112" s="22"/>
      <c r="BA112" s="22"/>
      <c r="BB112" s="706"/>
      <c r="BC112" s="706"/>
      <c r="BD112" s="707"/>
      <c r="BE112" s="707"/>
      <c r="BF112" s="706"/>
      <c r="BG112" s="706"/>
      <c r="BH112" s="706"/>
      <c r="BI112" s="22"/>
      <c r="BJ112" s="22"/>
      <c r="BK112" s="22"/>
      <c r="BL112" s="22"/>
      <c r="BM112" s="22"/>
      <c r="BN112" s="706"/>
      <c r="BO112" s="706"/>
      <c r="BP112" s="708"/>
      <c r="BQ112" s="708"/>
      <c r="BR112" s="324"/>
      <c r="BS112" s="324"/>
      <c r="BT112" s="324"/>
      <c r="BU112" s="324"/>
      <c r="BV112" s="691"/>
    </row>
    <row r="113" spans="2:74" ht="12.75" thickBot="1">
      <c r="B113" s="709"/>
      <c r="C113" s="1644"/>
      <c r="D113" s="1645"/>
      <c r="E113" s="1645"/>
      <c r="F113" s="1645"/>
      <c r="G113" s="1645"/>
      <c r="H113" s="1645"/>
      <c r="I113" s="1644"/>
      <c r="J113" s="1644"/>
      <c r="K113" s="1646"/>
      <c r="L113" s="1646"/>
      <c r="M113" s="1644"/>
      <c r="N113" s="1644"/>
      <c r="O113" s="1644"/>
      <c r="P113" s="1645"/>
      <c r="Q113" s="1645"/>
      <c r="R113" s="1645"/>
      <c r="S113" s="1645"/>
      <c r="T113" s="1645"/>
      <c r="U113" s="1644"/>
      <c r="V113" s="1644"/>
      <c r="W113" s="1647"/>
      <c r="X113" s="1647"/>
      <c r="Y113" s="1648"/>
      <c r="Z113" s="1648"/>
      <c r="AA113" s="1648"/>
      <c r="AB113" s="1648"/>
      <c r="AC113" s="715"/>
      <c r="AD113" s="296"/>
      <c r="AU113" s="709"/>
      <c r="AV113" s="710"/>
      <c r="AW113" s="711"/>
      <c r="AX113" s="711"/>
      <c r="AY113" s="711"/>
      <c r="AZ113" s="711"/>
      <c r="BA113" s="711"/>
      <c r="BB113" s="710"/>
      <c r="BC113" s="710"/>
      <c r="BD113" s="712"/>
      <c r="BE113" s="712"/>
      <c r="BF113" s="710"/>
      <c r="BG113" s="710"/>
      <c r="BH113" s="710"/>
      <c r="BI113" s="711"/>
      <c r="BJ113" s="711"/>
      <c r="BK113" s="711"/>
      <c r="BL113" s="711"/>
      <c r="BM113" s="711"/>
      <c r="BN113" s="710"/>
      <c r="BO113" s="710"/>
      <c r="BP113" s="713"/>
      <c r="BQ113" s="713"/>
      <c r="BR113" s="714"/>
      <c r="BS113" s="714"/>
      <c r="BT113" s="714"/>
      <c r="BU113" s="714"/>
      <c r="BV113" s="715"/>
    </row>
    <row r="114" spans="2:74">
      <c r="B114" s="622"/>
      <c r="C114" s="622"/>
      <c r="D114" s="1502"/>
      <c r="E114" s="1502"/>
      <c r="F114" s="1502"/>
      <c r="G114" s="1502"/>
      <c r="H114" s="1502"/>
      <c r="I114" s="622"/>
      <c r="J114" s="622"/>
      <c r="K114" s="1501"/>
      <c r="L114" s="1501"/>
      <c r="M114" s="622"/>
      <c r="N114" s="622"/>
      <c r="O114" s="622"/>
      <c r="P114" s="1502"/>
      <c r="Q114" s="1502"/>
      <c r="R114" s="1502"/>
      <c r="S114" s="1502"/>
      <c r="T114" s="1502"/>
      <c r="U114" s="622"/>
      <c r="V114" s="622"/>
      <c r="W114" s="1499"/>
      <c r="X114" s="716"/>
      <c r="Y114" s="721"/>
      <c r="Z114" s="721"/>
      <c r="AA114" s="721"/>
      <c r="AB114" s="721"/>
      <c r="AC114" s="622"/>
      <c r="AD114" s="296"/>
      <c r="AV114" s="622"/>
      <c r="AW114" s="57"/>
      <c r="AX114" s="57"/>
      <c r="AY114" s="57"/>
      <c r="AZ114" s="57"/>
      <c r="BA114" s="57"/>
      <c r="BB114" s="622"/>
      <c r="BC114" s="622"/>
      <c r="BD114" s="705"/>
      <c r="BE114" s="705"/>
      <c r="BF114" s="622"/>
      <c r="BG114" s="622"/>
      <c r="BH114" s="622"/>
      <c r="BI114" s="57"/>
      <c r="BJ114" s="57"/>
      <c r="BK114" s="57"/>
      <c r="BL114" s="57"/>
      <c r="BM114" s="57"/>
      <c r="BN114" s="622"/>
      <c r="BO114" s="622"/>
      <c r="BP114" s="701"/>
      <c r="BQ114" s="716"/>
      <c r="BR114" s="704"/>
      <c r="BS114" s="704"/>
      <c r="BT114" s="704"/>
      <c r="BU114" s="704"/>
    </row>
    <row r="115" spans="2:74" ht="12" customHeight="1">
      <c r="B115" s="622"/>
      <c r="C115" s="622"/>
      <c r="D115" s="1649"/>
      <c r="E115" s="1649"/>
      <c r="F115" s="1649"/>
      <c r="G115" s="1649"/>
      <c r="H115" s="1649"/>
      <c r="I115" s="1649"/>
      <c r="J115" s="1649"/>
      <c r="K115" s="1649"/>
      <c r="L115" s="1649"/>
      <c r="M115" s="1649"/>
      <c r="N115" s="1649"/>
      <c r="O115" s="1649"/>
      <c r="P115" s="1649"/>
      <c r="Q115" s="1649"/>
      <c r="R115" s="1649"/>
      <c r="S115" s="1649"/>
      <c r="T115" s="1649"/>
      <c r="U115" s="622"/>
      <c r="V115" s="622"/>
      <c r="W115" s="622"/>
      <c r="X115" s="622"/>
      <c r="Y115" s="622"/>
      <c r="Z115" s="622"/>
      <c r="AA115" s="622"/>
      <c r="AB115" s="622"/>
      <c r="AC115" s="622"/>
      <c r="AW115" s="717"/>
      <c r="AX115" s="717"/>
      <c r="AY115" s="717"/>
      <c r="AZ115" s="717"/>
      <c r="BA115" s="717"/>
      <c r="BB115" s="717"/>
      <c r="BC115" s="717"/>
      <c r="BD115" s="717"/>
      <c r="BE115" s="717"/>
      <c r="BF115" s="717"/>
      <c r="BG115" s="717"/>
      <c r="BH115" s="717"/>
      <c r="BI115" s="717"/>
      <c r="BJ115" s="717"/>
      <c r="BK115" s="717"/>
      <c r="BL115" s="717"/>
      <c r="BM115" s="717"/>
    </row>
    <row r="116" spans="2:74" ht="17.25">
      <c r="B116" s="622"/>
      <c r="C116" s="622"/>
      <c r="D116" s="1650"/>
      <c r="E116" s="1650"/>
      <c r="F116" s="1650"/>
      <c r="G116" s="1650"/>
      <c r="H116" s="1650"/>
      <c r="I116" s="1650"/>
      <c r="J116" s="1650"/>
      <c r="K116" s="1650"/>
      <c r="L116" s="1650"/>
      <c r="M116" s="1650"/>
      <c r="N116" s="1650"/>
      <c r="O116" s="1650"/>
      <c r="P116" s="1650"/>
      <c r="Q116" s="1650"/>
      <c r="R116" s="1650"/>
      <c r="S116" s="1650"/>
      <c r="T116" s="1650"/>
      <c r="U116" s="622"/>
      <c r="V116" s="622"/>
      <c r="W116" s="622"/>
      <c r="X116" s="622"/>
      <c r="Y116" s="622"/>
      <c r="Z116" s="622"/>
      <c r="AA116" s="622"/>
      <c r="AB116" s="622"/>
      <c r="AC116" s="622"/>
      <c r="AW116" s="718"/>
      <c r="AX116" s="718"/>
      <c r="AY116" s="718"/>
      <c r="AZ116" s="718"/>
      <c r="BA116" s="718"/>
      <c r="BB116" s="718"/>
      <c r="BC116" s="718"/>
      <c r="BD116" s="718"/>
      <c r="BE116" s="718"/>
      <c r="BF116" s="718"/>
      <c r="BG116" s="718"/>
      <c r="BH116" s="718"/>
      <c r="BI116" s="718"/>
      <c r="BJ116" s="718"/>
      <c r="BK116" s="718"/>
      <c r="BL116" s="718"/>
      <c r="BM116" s="718"/>
    </row>
    <row r="117" spans="2:74">
      <c r="B117" s="622"/>
      <c r="C117" s="3303" t="s">
        <v>124</v>
      </c>
      <c r="D117" s="3033"/>
      <c r="E117" s="3033"/>
      <c r="F117" s="3033"/>
      <c r="G117" s="3033"/>
      <c r="H117" s="3033"/>
      <c r="I117" s="3033"/>
      <c r="J117" s="3033"/>
      <c r="K117" s="3033"/>
      <c r="L117" s="3304" t="s">
        <v>440</v>
      </c>
      <c r="M117" s="3304"/>
      <c r="N117" s="3117"/>
      <c r="O117" s="3117"/>
      <c r="P117" s="3117"/>
      <c r="Q117" s="3117"/>
      <c r="R117" s="2540" t="s">
        <v>9</v>
      </c>
      <c r="S117" s="2540"/>
      <c r="T117" s="3305"/>
      <c r="U117" s="622"/>
      <c r="V117" s="622"/>
      <c r="W117" s="622"/>
      <c r="X117" s="622"/>
      <c r="Y117" s="622"/>
      <c r="Z117" s="622"/>
      <c r="AA117" s="622"/>
      <c r="AB117" s="622"/>
      <c r="AC117" s="622"/>
      <c r="AV117" s="3599" t="s">
        <v>124</v>
      </c>
      <c r="AW117" s="3395"/>
      <c r="AX117" s="3395"/>
      <c r="AY117" s="3395"/>
      <c r="AZ117" s="3395"/>
      <c r="BA117" s="3395"/>
      <c r="BB117" s="3395"/>
      <c r="BC117" s="3395"/>
      <c r="BD117" s="3395"/>
      <c r="BE117" s="3600" t="s">
        <v>123</v>
      </c>
      <c r="BF117" s="3600"/>
      <c r="BG117" s="3403">
        <v>159</v>
      </c>
      <c r="BH117" s="3403"/>
      <c r="BI117" s="3403"/>
      <c r="BJ117" s="3403"/>
      <c r="BK117" s="2816" t="s">
        <v>9</v>
      </c>
      <c r="BL117" s="2816"/>
      <c r="BM117" s="3601"/>
    </row>
    <row r="118" spans="2:74">
      <c r="B118" s="622"/>
      <c r="C118" s="3303"/>
      <c r="D118" s="3033"/>
      <c r="E118" s="3033"/>
      <c r="F118" s="3033"/>
      <c r="G118" s="3033"/>
      <c r="H118" s="3033"/>
      <c r="I118" s="3033"/>
      <c r="J118" s="3033"/>
      <c r="K118" s="3033"/>
      <c r="L118" s="3304"/>
      <c r="M118" s="3304"/>
      <c r="N118" s="3117"/>
      <c r="O118" s="3117"/>
      <c r="P118" s="3117"/>
      <c r="Q118" s="3117"/>
      <c r="R118" s="2540"/>
      <c r="S118" s="2540"/>
      <c r="T118" s="3305"/>
      <c r="U118" s="622"/>
      <c r="V118" s="622"/>
      <c r="W118" s="622"/>
      <c r="X118" s="622"/>
      <c r="Y118" s="622"/>
      <c r="Z118" s="622"/>
      <c r="AA118" s="622"/>
      <c r="AB118" s="622"/>
      <c r="AC118" s="622"/>
      <c r="AV118" s="3599"/>
      <c r="AW118" s="3395"/>
      <c r="AX118" s="3395"/>
      <c r="AY118" s="3395"/>
      <c r="AZ118" s="3395"/>
      <c r="BA118" s="3395"/>
      <c r="BB118" s="3395"/>
      <c r="BC118" s="3395"/>
      <c r="BD118" s="3395"/>
      <c r="BE118" s="3600"/>
      <c r="BF118" s="3600"/>
      <c r="BG118" s="3403"/>
      <c r="BH118" s="3403"/>
      <c r="BI118" s="3403"/>
      <c r="BJ118" s="3403"/>
      <c r="BK118" s="2816"/>
      <c r="BL118" s="2816"/>
      <c r="BM118" s="3601"/>
    </row>
    <row r="119" spans="2:74">
      <c r="B119" s="622"/>
      <c r="C119" s="3303" t="s">
        <v>37</v>
      </c>
      <c r="D119" s="3033"/>
      <c r="E119" s="3033"/>
      <c r="F119" s="3033"/>
      <c r="G119" s="3033"/>
      <c r="H119" s="3033"/>
      <c r="I119" s="3033"/>
      <c r="J119" s="3033"/>
      <c r="K119" s="3033"/>
      <c r="L119" s="3304" t="s">
        <v>439</v>
      </c>
      <c r="M119" s="3304"/>
      <c r="N119" s="3117"/>
      <c r="O119" s="3117"/>
      <c r="P119" s="3117"/>
      <c r="Q119" s="3117"/>
      <c r="R119" s="2540" t="s">
        <v>9</v>
      </c>
      <c r="S119" s="2540"/>
      <c r="T119" s="3305"/>
      <c r="U119" s="622"/>
      <c r="V119" s="622"/>
      <c r="W119" s="622"/>
      <c r="X119" s="622"/>
      <c r="Y119" s="622"/>
      <c r="Z119" s="622"/>
      <c r="AA119" s="622"/>
      <c r="AB119" s="622"/>
      <c r="AC119" s="622"/>
      <c r="AE119" s="927" t="s">
        <v>1456</v>
      </c>
      <c r="AV119" s="3599" t="s">
        <v>37</v>
      </c>
      <c r="AW119" s="3395"/>
      <c r="AX119" s="3395"/>
      <c r="AY119" s="3395"/>
      <c r="AZ119" s="3395"/>
      <c r="BA119" s="3395"/>
      <c r="BB119" s="3395"/>
      <c r="BC119" s="3395"/>
      <c r="BD119" s="3395"/>
      <c r="BE119" s="3600" t="s">
        <v>161</v>
      </c>
      <c r="BF119" s="3600"/>
      <c r="BG119" s="3403">
        <v>263</v>
      </c>
      <c r="BH119" s="3403"/>
      <c r="BI119" s="3403"/>
      <c r="BJ119" s="3403"/>
      <c r="BK119" s="2816" t="s">
        <v>9</v>
      </c>
      <c r="BL119" s="2816"/>
      <c r="BM119" s="3601"/>
    </row>
    <row r="120" spans="2:74">
      <c r="B120" s="622"/>
      <c r="C120" s="3303"/>
      <c r="D120" s="3033"/>
      <c r="E120" s="3033"/>
      <c r="F120" s="3033"/>
      <c r="G120" s="3033"/>
      <c r="H120" s="3033"/>
      <c r="I120" s="3033"/>
      <c r="J120" s="3033"/>
      <c r="K120" s="3033"/>
      <c r="L120" s="3304"/>
      <c r="M120" s="3304"/>
      <c r="N120" s="3117"/>
      <c r="O120" s="3117"/>
      <c r="P120" s="3117"/>
      <c r="Q120" s="3117"/>
      <c r="R120" s="2540"/>
      <c r="S120" s="2540"/>
      <c r="T120" s="3305"/>
      <c r="U120" s="622"/>
      <c r="V120" s="622"/>
      <c r="W120" s="622"/>
      <c r="X120" s="622"/>
      <c r="Y120" s="622"/>
      <c r="Z120" s="622"/>
      <c r="AA120" s="622"/>
      <c r="AB120" s="622"/>
      <c r="AC120" s="622"/>
      <c r="AV120" s="3599"/>
      <c r="AW120" s="3395"/>
      <c r="AX120" s="3395"/>
      <c r="AY120" s="3395"/>
      <c r="AZ120" s="3395"/>
      <c r="BA120" s="3395"/>
      <c r="BB120" s="3395"/>
      <c r="BC120" s="3395"/>
      <c r="BD120" s="3395"/>
      <c r="BE120" s="3600"/>
      <c r="BF120" s="3600"/>
      <c r="BG120" s="3403"/>
      <c r="BH120" s="3403"/>
      <c r="BI120" s="3403"/>
      <c r="BJ120" s="3403"/>
      <c r="BK120" s="2816"/>
      <c r="BL120" s="2816"/>
      <c r="BM120" s="3601"/>
    </row>
    <row r="121" spans="2:74">
      <c r="B121" s="622"/>
      <c r="C121" s="3303" t="s">
        <v>438</v>
      </c>
      <c r="D121" s="3033"/>
      <c r="E121" s="3033"/>
      <c r="F121" s="3033"/>
      <c r="G121" s="3033"/>
      <c r="H121" s="3033"/>
      <c r="I121" s="3033"/>
      <c r="J121" s="3033"/>
      <c r="K121" s="3033"/>
      <c r="L121" s="3304" t="s">
        <v>437</v>
      </c>
      <c r="M121" s="3304"/>
      <c r="N121" s="3117"/>
      <c r="O121" s="3117"/>
      <c r="P121" s="3117"/>
      <c r="Q121" s="3117"/>
      <c r="R121" s="2540" t="s">
        <v>436</v>
      </c>
      <c r="S121" s="2540"/>
      <c r="T121" s="3305"/>
      <c r="U121" s="622"/>
      <c r="V121" s="622"/>
      <c r="W121" s="622"/>
      <c r="X121" s="622"/>
      <c r="Y121" s="622"/>
      <c r="Z121" s="622"/>
      <c r="AA121" s="622"/>
      <c r="AB121" s="622"/>
      <c r="AC121" s="622"/>
      <c r="AV121" s="3599" t="s">
        <v>255</v>
      </c>
      <c r="AW121" s="3395"/>
      <c r="AX121" s="3395"/>
      <c r="AY121" s="3395"/>
      <c r="AZ121" s="3395"/>
      <c r="BA121" s="3395"/>
      <c r="BB121" s="3395"/>
      <c r="BC121" s="3395"/>
      <c r="BD121" s="3395"/>
      <c r="BE121" s="3600" t="s">
        <v>258</v>
      </c>
      <c r="BF121" s="3600"/>
      <c r="BG121" s="3403">
        <v>12125</v>
      </c>
      <c r="BH121" s="3403"/>
      <c r="BI121" s="3403"/>
      <c r="BJ121" s="3403"/>
      <c r="BK121" s="2816" t="s">
        <v>433</v>
      </c>
      <c r="BL121" s="2816"/>
      <c r="BM121" s="3601"/>
    </row>
    <row r="122" spans="2:74">
      <c r="B122" s="622"/>
      <c r="C122" s="3303"/>
      <c r="D122" s="3033"/>
      <c r="E122" s="3033"/>
      <c r="F122" s="3033"/>
      <c r="G122" s="3033"/>
      <c r="H122" s="3033"/>
      <c r="I122" s="3033"/>
      <c r="J122" s="3033"/>
      <c r="K122" s="3033"/>
      <c r="L122" s="3304"/>
      <c r="M122" s="3304"/>
      <c r="N122" s="3117"/>
      <c r="O122" s="3117"/>
      <c r="P122" s="3117"/>
      <c r="Q122" s="3117"/>
      <c r="R122" s="2540"/>
      <c r="S122" s="2540"/>
      <c r="T122" s="3305"/>
      <c r="U122" s="622"/>
      <c r="V122" s="622"/>
      <c r="W122" s="622"/>
      <c r="X122" s="622"/>
      <c r="Y122" s="622"/>
      <c r="Z122" s="622"/>
      <c r="AA122" s="622"/>
      <c r="AB122" s="622"/>
      <c r="AC122" s="622"/>
      <c r="AV122" s="3599"/>
      <c r="AW122" s="3395"/>
      <c r="AX122" s="3395"/>
      <c r="AY122" s="3395"/>
      <c r="AZ122" s="3395"/>
      <c r="BA122" s="3395"/>
      <c r="BB122" s="3395"/>
      <c r="BC122" s="3395"/>
      <c r="BD122" s="3395"/>
      <c r="BE122" s="3600"/>
      <c r="BF122" s="3600"/>
      <c r="BG122" s="3403"/>
      <c r="BH122" s="3403"/>
      <c r="BI122" s="3403"/>
      <c r="BJ122" s="3403"/>
      <c r="BK122" s="2816"/>
      <c r="BL122" s="2816"/>
      <c r="BM122" s="3601"/>
    </row>
    <row r="123" spans="2:74">
      <c r="B123" s="622"/>
      <c r="C123" s="3303" t="s">
        <v>435</v>
      </c>
      <c r="D123" s="3033"/>
      <c r="E123" s="3033"/>
      <c r="F123" s="3033"/>
      <c r="G123" s="3033"/>
      <c r="H123" s="3033"/>
      <c r="I123" s="3033"/>
      <c r="J123" s="3033"/>
      <c r="K123" s="3033"/>
      <c r="L123" s="3304" t="s">
        <v>434</v>
      </c>
      <c r="M123" s="3304"/>
      <c r="N123" s="3117"/>
      <c r="O123" s="3117"/>
      <c r="P123" s="3117"/>
      <c r="Q123" s="3117"/>
      <c r="R123" s="2540" t="s">
        <v>433</v>
      </c>
      <c r="S123" s="2540"/>
      <c r="T123" s="3305"/>
      <c r="U123" s="622"/>
      <c r="V123" s="622"/>
      <c r="W123" s="622"/>
      <c r="X123" s="622"/>
      <c r="Y123" s="622"/>
      <c r="Z123" s="622"/>
      <c r="AA123" s="622"/>
      <c r="AB123" s="622"/>
      <c r="AC123" s="622"/>
      <c r="AV123" s="3599" t="s">
        <v>435</v>
      </c>
      <c r="AW123" s="3395"/>
      <c r="AX123" s="3395"/>
      <c r="AY123" s="3395"/>
      <c r="AZ123" s="3395"/>
      <c r="BA123" s="3395"/>
      <c r="BB123" s="3395"/>
      <c r="BC123" s="3395"/>
      <c r="BD123" s="3395"/>
      <c r="BE123" s="3600" t="s">
        <v>259</v>
      </c>
      <c r="BF123" s="3600"/>
      <c r="BG123" s="3403">
        <v>212</v>
      </c>
      <c r="BH123" s="3403"/>
      <c r="BI123" s="3403"/>
      <c r="BJ123" s="3403"/>
      <c r="BK123" s="2816" t="s">
        <v>433</v>
      </c>
      <c r="BL123" s="2816"/>
      <c r="BM123" s="3601"/>
    </row>
    <row r="124" spans="2:74">
      <c r="B124" s="622"/>
      <c r="C124" s="3312"/>
      <c r="D124" s="3313"/>
      <c r="E124" s="3313"/>
      <c r="F124" s="3313"/>
      <c r="G124" s="3313"/>
      <c r="H124" s="3313"/>
      <c r="I124" s="3313"/>
      <c r="J124" s="3313"/>
      <c r="K124" s="3313"/>
      <c r="L124" s="3314"/>
      <c r="M124" s="3314"/>
      <c r="N124" s="3315"/>
      <c r="O124" s="3315"/>
      <c r="P124" s="3315"/>
      <c r="Q124" s="3315"/>
      <c r="R124" s="3316"/>
      <c r="S124" s="3316"/>
      <c r="T124" s="3317"/>
      <c r="U124" s="622"/>
      <c r="V124" s="622"/>
      <c r="W124" s="622"/>
      <c r="X124" s="622"/>
      <c r="Y124" s="622"/>
      <c r="Z124" s="622"/>
      <c r="AA124" s="622"/>
      <c r="AB124" s="622"/>
      <c r="AC124" s="622"/>
      <c r="AE124" s="928"/>
      <c r="AV124" s="3619"/>
      <c r="AW124" s="3620"/>
      <c r="AX124" s="3620"/>
      <c r="AY124" s="3620"/>
      <c r="AZ124" s="3620"/>
      <c r="BA124" s="3620"/>
      <c r="BB124" s="3620"/>
      <c r="BC124" s="3620"/>
      <c r="BD124" s="3620"/>
      <c r="BE124" s="3615"/>
      <c r="BF124" s="3615"/>
      <c r="BG124" s="3616"/>
      <c r="BH124" s="3616"/>
      <c r="BI124" s="3616"/>
      <c r="BJ124" s="3616"/>
      <c r="BK124" s="3622"/>
      <c r="BL124" s="3622"/>
      <c r="BM124" s="3623"/>
    </row>
    <row r="125" spans="2:74">
      <c r="B125" s="622"/>
      <c r="C125" s="3303" t="s">
        <v>1190</v>
      </c>
      <c r="D125" s="3033"/>
      <c r="E125" s="3033"/>
      <c r="F125" s="3033"/>
      <c r="G125" s="3033"/>
      <c r="H125" s="3033"/>
      <c r="I125" s="3033"/>
      <c r="J125" s="3033"/>
      <c r="K125" s="3033"/>
      <c r="L125" s="3304"/>
      <c r="M125" s="3304"/>
      <c r="N125" s="3117"/>
      <c r="O125" s="3117"/>
      <c r="P125" s="3117"/>
      <c r="Q125" s="3117"/>
      <c r="R125" s="2540" t="s">
        <v>433</v>
      </c>
      <c r="S125" s="2540"/>
      <c r="T125" s="3305"/>
      <c r="U125" s="622"/>
      <c r="V125" s="622"/>
      <c r="W125" s="622"/>
      <c r="X125" s="622"/>
      <c r="Y125" s="622"/>
      <c r="Z125" s="622"/>
      <c r="AA125" s="622"/>
      <c r="AB125" s="622"/>
      <c r="AC125" s="622"/>
      <c r="AV125" s="3599" t="s">
        <v>139</v>
      </c>
      <c r="AW125" s="3395"/>
      <c r="AX125" s="3395"/>
      <c r="AY125" s="3395"/>
      <c r="AZ125" s="3395"/>
      <c r="BA125" s="3395"/>
      <c r="BB125" s="3395"/>
      <c r="BC125" s="3395"/>
      <c r="BD125" s="3395"/>
      <c r="BE125" s="3600"/>
      <c r="BF125" s="3600"/>
      <c r="BG125" s="3403">
        <v>706</v>
      </c>
      <c r="BH125" s="3403"/>
      <c r="BI125" s="3403"/>
      <c r="BJ125" s="3403"/>
      <c r="BK125" s="2816" t="s">
        <v>433</v>
      </c>
      <c r="BL125" s="2816"/>
      <c r="BM125" s="3601"/>
    </row>
    <row r="126" spans="2:74" ht="12.75" thickBot="1">
      <c r="B126" s="622"/>
      <c r="C126" s="3318"/>
      <c r="D126" s="3092"/>
      <c r="E126" s="3092"/>
      <c r="F126" s="3092"/>
      <c r="G126" s="3092"/>
      <c r="H126" s="3092"/>
      <c r="I126" s="3092"/>
      <c r="J126" s="3092"/>
      <c r="K126" s="3092"/>
      <c r="L126" s="3319"/>
      <c r="M126" s="3319"/>
      <c r="N126" s="3320"/>
      <c r="O126" s="3320"/>
      <c r="P126" s="3320"/>
      <c r="Q126" s="3320"/>
      <c r="R126" s="3321"/>
      <c r="S126" s="3321"/>
      <c r="T126" s="3322"/>
      <c r="U126" s="622"/>
      <c r="V126" s="622"/>
      <c r="W126" s="622"/>
      <c r="X126" s="622"/>
      <c r="Y126" s="622"/>
      <c r="Z126" s="622"/>
      <c r="AA126" s="622"/>
      <c r="AB126" s="622"/>
      <c r="AC126" s="622"/>
      <c r="AV126" s="3612"/>
      <c r="AW126" s="3412"/>
      <c r="AX126" s="3412"/>
      <c r="AY126" s="3412"/>
      <c r="AZ126" s="3412"/>
      <c r="BA126" s="3412"/>
      <c r="BB126" s="3412"/>
      <c r="BC126" s="3412"/>
      <c r="BD126" s="3412"/>
      <c r="BE126" s="3613"/>
      <c r="BF126" s="3613"/>
      <c r="BG126" s="3614"/>
      <c r="BH126" s="3614"/>
      <c r="BI126" s="3614"/>
      <c r="BJ126" s="3614"/>
      <c r="BK126" s="3617"/>
      <c r="BL126" s="3617"/>
      <c r="BM126" s="3618"/>
    </row>
    <row r="127" spans="2:74" ht="12.75" thickTop="1">
      <c r="B127" s="622"/>
      <c r="C127" s="3308" t="s">
        <v>45</v>
      </c>
      <c r="D127" s="3309"/>
      <c r="E127" s="3309"/>
      <c r="F127" s="3309"/>
      <c r="G127" s="3309"/>
      <c r="H127" s="3309"/>
      <c r="I127" s="3309"/>
      <c r="J127" s="3309"/>
      <c r="K127" s="3309"/>
      <c r="L127" s="1651"/>
      <c r="M127" s="1651"/>
      <c r="N127" s="3310">
        <f>SUM(N117:Q126)</f>
        <v>0</v>
      </c>
      <c r="O127" s="3310"/>
      <c r="P127" s="3310"/>
      <c r="Q127" s="3310"/>
      <c r="R127" s="2579" t="s">
        <v>10</v>
      </c>
      <c r="S127" s="2579"/>
      <c r="T127" s="3067"/>
      <c r="U127" s="622"/>
      <c r="V127" s="622"/>
      <c r="W127" s="622"/>
      <c r="X127" s="622"/>
      <c r="Y127" s="622"/>
      <c r="Z127" s="622"/>
      <c r="AA127" s="622"/>
      <c r="AB127" s="622"/>
      <c r="AC127" s="622"/>
      <c r="AV127" s="3603" t="s">
        <v>45</v>
      </c>
      <c r="AW127" s="3604"/>
      <c r="AX127" s="3604"/>
      <c r="AY127" s="3604"/>
      <c r="AZ127" s="3604"/>
      <c r="BA127" s="3604"/>
      <c r="BB127" s="3604"/>
      <c r="BC127" s="3604"/>
      <c r="BD127" s="3604"/>
      <c r="BE127" s="719"/>
      <c r="BF127" s="719"/>
      <c r="BG127" s="3605">
        <v>13465</v>
      </c>
      <c r="BH127" s="3605"/>
      <c r="BI127" s="3605"/>
      <c r="BJ127" s="3605"/>
      <c r="BK127" s="2825" t="s">
        <v>10</v>
      </c>
      <c r="BL127" s="2825"/>
      <c r="BM127" s="3607"/>
    </row>
    <row r="128" spans="2:74">
      <c r="B128" s="622"/>
      <c r="C128" s="3303"/>
      <c r="D128" s="3033"/>
      <c r="E128" s="3033"/>
      <c r="F128" s="3033"/>
      <c r="G128" s="3033"/>
      <c r="H128" s="3033"/>
      <c r="I128" s="3033"/>
      <c r="J128" s="3033"/>
      <c r="K128" s="3033"/>
      <c r="L128" s="1652"/>
      <c r="M128" s="1652"/>
      <c r="N128" s="3311"/>
      <c r="O128" s="3311"/>
      <c r="P128" s="3311"/>
      <c r="Q128" s="3311"/>
      <c r="R128" s="2540"/>
      <c r="S128" s="2540"/>
      <c r="T128" s="3305"/>
      <c r="U128" s="622"/>
      <c r="V128" s="622"/>
      <c r="W128" s="622"/>
      <c r="X128" s="622"/>
      <c r="Y128" s="622"/>
      <c r="Z128" s="622"/>
      <c r="AA128" s="622"/>
      <c r="AB128" s="622"/>
      <c r="AC128" s="622"/>
      <c r="AV128" s="3599"/>
      <c r="AW128" s="3395"/>
      <c r="AX128" s="3395"/>
      <c r="AY128" s="3395"/>
      <c r="AZ128" s="3395"/>
      <c r="BA128" s="3395"/>
      <c r="BB128" s="3395"/>
      <c r="BC128" s="3395"/>
      <c r="BD128" s="3395"/>
      <c r="BE128" s="720"/>
      <c r="BF128" s="720"/>
      <c r="BG128" s="3606"/>
      <c r="BH128" s="3606"/>
      <c r="BI128" s="3606"/>
      <c r="BJ128" s="3606"/>
      <c r="BK128" s="2816"/>
      <c r="BL128" s="2816"/>
      <c r="BM128" s="3601"/>
    </row>
    <row r="129" spans="2:73">
      <c r="B129" s="622"/>
      <c r="C129" s="622"/>
      <c r="D129" s="1502"/>
      <c r="E129" s="1502"/>
      <c r="F129" s="1502"/>
      <c r="G129" s="1502"/>
      <c r="H129" s="1502"/>
      <c r="I129" s="622"/>
      <c r="J129" s="622"/>
      <c r="K129" s="1501"/>
      <c r="L129" s="1501"/>
      <c r="M129" s="622"/>
      <c r="N129" s="622"/>
      <c r="O129" s="622"/>
      <c r="P129" s="1502"/>
      <c r="Q129" s="1502"/>
      <c r="R129" s="1502"/>
      <c r="S129" s="1502"/>
      <c r="T129" s="1502"/>
      <c r="U129" s="622"/>
      <c r="V129" s="622"/>
      <c r="W129" s="1499"/>
      <c r="X129" s="716"/>
      <c r="Y129" s="721"/>
      <c r="Z129" s="721"/>
      <c r="AA129" s="721"/>
      <c r="AB129" s="721"/>
      <c r="AC129" s="622"/>
      <c r="AV129" s="622"/>
      <c r="AW129" s="325"/>
      <c r="AX129" s="325"/>
      <c r="AY129" s="325"/>
      <c r="AZ129" s="325"/>
      <c r="BA129" s="325"/>
      <c r="BB129" s="622"/>
      <c r="BC129" s="622"/>
      <c r="BD129" s="705"/>
      <c r="BE129" s="705"/>
      <c r="BF129" s="622"/>
      <c r="BG129" s="622"/>
      <c r="BH129" s="622"/>
      <c r="BI129" s="325"/>
      <c r="BJ129" s="325"/>
      <c r="BK129" s="325"/>
      <c r="BL129" s="325"/>
      <c r="BM129" s="325"/>
      <c r="BN129" s="622"/>
      <c r="BO129" s="622"/>
      <c r="BP129" s="701"/>
      <c r="BQ129" s="716"/>
      <c r="BR129" s="721"/>
      <c r="BS129" s="721"/>
      <c r="BT129" s="721"/>
      <c r="BU129" s="721"/>
    </row>
    <row r="130" spans="2:73">
      <c r="B130" s="622"/>
      <c r="C130" s="622" t="s">
        <v>1120</v>
      </c>
      <c r="D130" s="1502"/>
      <c r="E130" s="622"/>
      <c r="F130" s="622"/>
      <c r="G130" s="622"/>
      <c r="H130" s="622"/>
      <c r="I130" s="622"/>
      <c r="J130" s="622"/>
      <c r="K130" s="622"/>
      <c r="L130" s="622"/>
      <c r="M130" s="622"/>
      <c r="N130" s="622"/>
      <c r="O130" s="622"/>
      <c r="P130" s="622"/>
      <c r="Q130" s="622"/>
      <c r="R130" s="622"/>
      <c r="S130" s="622"/>
      <c r="T130" s="622"/>
      <c r="U130" s="622"/>
      <c r="V130" s="622"/>
      <c r="W130" s="1499"/>
      <c r="X130" s="716"/>
      <c r="Y130" s="721"/>
      <c r="Z130" s="721"/>
      <c r="AA130" s="721"/>
      <c r="AB130" s="721"/>
      <c r="AC130" s="622"/>
      <c r="AV130" s="622" t="s">
        <v>1120</v>
      </c>
      <c r="AW130" s="325"/>
      <c r="BP130" s="701"/>
      <c r="BQ130" s="716"/>
      <c r="BR130" s="721"/>
      <c r="BS130" s="721"/>
      <c r="BT130" s="721"/>
      <c r="BU130" s="721"/>
    </row>
    <row r="131" spans="2:73">
      <c r="C131" s="622"/>
      <c r="D131" s="325"/>
      <c r="W131" s="701"/>
      <c r="X131" s="716"/>
      <c r="Y131" s="721"/>
      <c r="Z131" s="721"/>
      <c r="AA131" s="721"/>
      <c r="AB131" s="721"/>
    </row>
    <row r="132" spans="2:73">
      <c r="C132" s="622"/>
      <c r="D132" s="325"/>
      <c r="W132" s="701"/>
      <c r="X132" s="716"/>
      <c r="Y132" s="721"/>
      <c r="Z132" s="721"/>
      <c r="AA132" s="721"/>
      <c r="AB132" s="721"/>
    </row>
    <row r="133" spans="2:73">
      <c r="C133" s="622"/>
      <c r="D133" s="325"/>
      <c r="W133" s="701"/>
      <c r="X133" s="716"/>
      <c r="Y133" s="721"/>
      <c r="Z133" s="721"/>
      <c r="AA133" s="721"/>
      <c r="AB133" s="721"/>
    </row>
    <row r="134" spans="2:73">
      <c r="C134" s="622"/>
      <c r="D134" s="325"/>
      <c r="W134" s="701"/>
      <c r="X134" s="716"/>
      <c r="Y134" s="721"/>
      <c r="Z134" s="721"/>
      <c r="AA134" s="721"/>
      <c r="AB134" s="721"/>
    </row>
    <row r="135" spans="2:73">
      <c r="C135" s="622"/>
      <c r="D135" s="325"/>
      <c r="W135" s="701"/>
      <c r="X135" s="716"/>
      <c r="Y135" s="721"/>
      <c r="Z135" s="721"/>
      <c r="AA135" s="721"/>
      <c r="AB135" s="721"/>
    </row>
    <row r="136" spans="2:73">
      <c r="C136" s="622"/>
      <c r="D136" s="325"/>
      <c r="W136" s="701"/>
      <c r="X136" s="716"/>
      <c r="Y136" s="721"/>
      <c r="Z136" s="721"/>
      <c r="AA136" s="721"/>
      <c r="AB136" s="721"/>
    </row>
    <row r="137" spans="2:73">
      <c r="C137" s="622"/>
      <c r="D137" s="622"/>
      <c r="G137" s="273"/>
      <c r="W137" s="622"/>
      <c r="X137" s="622"/>
      <c r="Y137" s="622"/>
      <c r="Z137" s="622"/>
      <c r="AA137" s="622"/>
      <c r="AB137" s="622"/>
    </row>
    <row r="153" spans="4:7">
      <c r="D153" s="722"/>
    </row>
    <row r="159" spans="4:7">
      <c r="G159" s="273"/>
    </row>
    <row r="181" spans="7:7">
      <c r="G181" s="273"/>
    </row>
    <row r="285" spans="26:28">
      <c r="Z285" s="621"/>
      <c r="AA285" s="621"/>
      <c r="AB285" s="621"/>
    </row>
    <row r="300" spans="26:28">
      <c r="Z300" s="621"/>
      <c r="AA300" s="621"/>
      <c r="AB300" s="621"/>
    </row>
  </sheetData>
  <sheetProtection sheet="1" objects="1" scenarios="1" formatCells="0"/>
  <mergeCells count="634">
    <mergeCell ref="BK125:BM126"/>
    <mergeCell ref="AV123:BD124"/>
    <mergeCell ref="AI59:AI60"/>
    <mergeCell ref="AV121:BD122"/>
    <mergeCell ref="BE121:BF122"/>
    <mergeCell ref="BG121:BJ122"/>
    <mergeCell ref="BK121:BM122"/>
    <mergeCell ref="AE88:AI92"/>
    <mergeCell ref="AJ59:AK60"/>
    <mergeCell ref="AV58:AY59"/>
    <mergeCell ref="AZ58:BG59"/>
    <mergeCell ref="BH58:BM59"/>
    <mergeCell ref="BG119:BJ120"/>
    <mergeCell ref="BK119:BM120"/>
    <mergeCell ref="BK123:BM124"/>
    <mergeCell ref="AV127:BD128"/>
    <mergeCell ref="BG127:BJ128"/>
    <mergeCell ref="BK127:BM128"/>
    <mergeCell ref="AE46:AE47"/>
    <mergeCell ref="AG46:AG47"/>
    <mergeCell ref="AH46:AK46"/>
    <mergeCell ref="AJ47:AK47"/>
    <mergeCell ref="AF51:AF52"/>
    <mergeCell ref="AJ51:AK51"/>
    <mergeCell ref="AJ52:AK52"/>
    <mergeCell ref="AJ53:AK53"/>
    <mergeCell ref="AJ54:AK54"/>
    <mergeCell ref="AF55:AF57"/>
    <mergeCell ref="AJ55:AK55"/>
    <mergeCell ref="AJ56:AK56"/>
    <mergeCell ref="AJ57:AK57"/>
    <mergeCell ref="AJ58:AK58"/>
    <mergeCell ref="AG59:AG60"/>
    <mergeCell ref="AH59:AH60"/>
    <mergeCell ref="AV125:BD126"/>
    <mergeCell ref="BE125:BF126"/>
    <mergeCell ref="BG125:BJ126"/>
    <mergeCell ref="BE123:BF124"/>
    <mergeCell ref="BG123:BJ124"/>
    <mergeCell ref="BP98:BQ100"/>
    <mergeCell ref="BR98:BU100"/>
    <mergeCell ref="AW103:BA103"/>
    <mergeCell ref="BI103:BM103"/>
    <mergeCell ref="BR103:BU103"/>
    <mergeCell ref="BD104:BE106"/>
    <mergeCell ref="BI104:BM106"/>
    <mergeCell ref="BP104:BQ106"/>
    <mergeCell ref="BR104:BU106"/>
    <mergeCell ref="AW98:BA100"/>
    <mergeCell ref="BD98:BE100"/>
    <mergeCell ref="BI98:BM100"/>
    <mergeCell ref="BR108:BU108"/>
    <mergeCell ref="AV109:AY109"/>
    <mergeCell ref="BR109:BU111"/>
    <mergeCell ref="AV117:BD118"/>
    <mergeCell ref="BE117:BF118"/>
    <mergeCell ref="BG117:BJ118"/>
    <mergeCell ref="BK117:BM118"/>
    <mergeCell ref="AV119:BD120"/>
    <mergeCell ref="BE119:BF120"/>
    <mergeCell ref="BP91:BQ93"/>
    <mergeCell ref="BR91:BU93"/>
    <mergeCell ref="AV96:BB96"/>
    <mergeCell ref="BH96:BN96"/>
    <mergeCell ref="BR96:BU97"/>
    <mergeCell ref="AW97:BA97"/>
    <mergeCell ref="BI97:BM97"/>
    <mergeCell ref="AW91:BA93"/>
    <mergeCell ref="BB91:BC93"/>
    <mergeCell ref="BD91:BH93"/>
    <mergeCell ref="BI91:BJ93"/>
    <mergeCell ref="BK91:BO93"/>
    <mergeCell ref="BR84:BU86"/>
    <mergeCell ref="AW89:BA89"/>
    <mergeCell ref="BD89:BH90"/>
    <mergeCell ref="BK89:BO90"/>
    <mergeCell ref="BR89:BU90"/>
    <mergeCell ref="AW90:BA90"/>
    <mergeCell ref="BR81:BU83"/>
    <mergeCell ref="AW82:BA82"/>
    <mergeCell ref="BC82:BJ82"/>
    <mergeCell ref="BK82:BP82"/>
    <mergeCell ref="AW83:BA83"/>
    <mergeCell ref="BD83:BI83"/>
    <mergeCell ref="BK83:BP83"/>
    <mergeCell ref="BC81:BJ81"/>
    <mergeCell ref="BK81:BP81"/>
    <mergeCell ref="AW84:BA86"/>
    <mergeCell ref="BB84:BC86"/>
    <mergeCell ref="BD84:BI86"/>
    <mergeCell ref="BJ84:BK86"/>
    <mergeCell ref="BL84:BO86"/>
    <mergeCell ref="BP84:BQ86"/>
    <mergeCell ref="BS65:BV65"/>
    <mergeCell ref="BE73:BH73"/>
    <mergeCell ref="BR73:BU75"/>
    <mergeCell ref="AW74:BC74"/>
    <mergeCell ref="BE74:BH74"/>
    <mergeCell ref="AW75:BC75"/>
    <mergeCell ref="BE75:BH75"/>
    <mergeCell ref="AW76:AW78"/>
    <mergeCell ref="AX76:AY78"/>
    <mergeCell ref="AZ76:AZ78"/>
    <mergeCell ref="BA76:BB78"/>
    <mergeCell ref="BC76:BC78"/>
    <mergeCell ref="BD76:BD78"/>
    <mergeCell ref="BE76:BH78"/>
    <mergeCell ref="BI76:BI78"/>
    <mergeCell ref="BJ76:BL78"/>
    <mergeCell ref="BM76:BM78"/>
    <mergeCell ref="BR76:BU78"/>
    <mergeCell ref="BN76:BO78"/>
    <mergeCell ref="BP76:BQ78"/>
    <mergeCell ref="BN58:BU59"/>
    <mergeCell ref="AV60:AY60"/>
    <mergeCell ref="AZ60:BG60"/>
    <mergeCell ref="BH60:BM60"/>
    <mergeCell ref="BN60:BU60"/>
    <mergeCell ref="AV61:AY61"/>
    <mergeCell ref="BB61:BC61"/>
    <mergeCell ref="BJ61:BK61"/>
    <mergeCell ref="BQ61:BR61"/>
    <mergeCell ref="AV55:AY55"/>
    <mergeCell ref="AZ55:BE55"/>
    <mergeCell ref="BF55:BG55"/>
    <mergeCell ref="BH55:BM55"/>
    <mergeCell ref="BN55:BO55"/>
    <mergeCell ref="BP55:BU55"/>
    <mergeCell ref="AV56:AY56"/>
    <mergeCell ref="AZ56:BE56"/>
    <mergeCell ref="BF56:BG56"/>
    <mergeCell ref="BH56:BM56"/>
    <mergeCell ref="BN56:BO56"/>
    <mergeCell ref="BP56:BU56"/>
    <mergeCell ref="AV53:AY53"/>
    <mergeCell ref="AZ53:BE53"/>
    <mergeCell ref="BF53:BG53"/>
    <mergeCell ref="BH53:BM53"/>
    <mergeCell ref="BN53:BO53"/>
    <mergeCell ref="BP53:BU53"/>
    <mergeCell ref="AV54:AY54"/>
    <mergeCell ref="AZ54:BE54"/>
    <mergeCell ref="BF54:BG54"/>
    <mergeCell ref="BH54:BM54"/>
    <mergeCell ref="BN54:BO54"/>
    <mergeCell ref="BP54:BU54"/>
    <mergeCell ref="AV51:AY51"/>
    <mergeCell ref="AZ51:BE51"/>
    <mergeCell ref="BF51:BG51"/>
    <mergeCell ref="BH51:BM51"/>
    <mergeCell ref="BN51:BO51"/>
    <mergeCell ref="BP51:BU51"/>
    <mergeCell ref="AV52:AY52"/>
    <mergeCell ref="AZ52:BE52"/>
    <mergeCell ref="BF52:BG52"/>
    <mergeCell ref="BH52:BM52"/>
    <mergeCell ref="BN52:BO52"/>
    <mergeCell ref="BP52:BU52"/>
    <mergeCell ref="AV49:AY49"/>
    <mergeCell ref="AZ49:BE49"/>
    <mergeCell ref="BF49:BG49"/>
    <mergeCell ref="BH49:BM49"/>
    <mergeCell ref="BN49:BO49"/>
    <mergeCell ref="BP49:BU49"/>
    <mergeCell ref="AV50:AY50"/>
    <mergeCell ref="AZ50:BE50"/>
    <mergeCell ref="BF50:BG50"/>
    <mergeCell ref="BH50:BM50"/>
    <mergeCell ref="BN50:BO50"/>
    <mergeCell ref="BP50:BU50"/>
    <mergeCell ref="AV42:BI43"/>
    <mergeCell ref="BJ42:BP43"/>
    <mergeCell ref="BQ42:BU43"/>
    <mergeCell ref="BH44:BI44"/>
    <mergeCell ref="AV46:AY48"/>
    <mergeCell ref="AZ46:BE48"/>
    <mergeCell ref="BF46:BG48"/>
    <mergeCell ref="BH46:BM48"/>
    <mergeCell ref="BN46:BO48"/>
    <mergeCell ref="BP46:BU48"/>
    <mergeCell ref="AV39:BI39"/>
    <mergeCell ref="BJ39:BM39"/>
    <mergeCell ref="BN39:BQ39"/>
    <mergeCell ref="BR39:BU39"/>
    <mergeCell ref="AV40:BI40"/>
    <mergeCell ref="BJ40:BM40"/>
    <mergeCell ref="BN40:BQ40"/>
    <mergeCell ref="BR40:BU40"/>
    <mergeCell ref="AV41:BI41"/>
    <mergeCell ref="BJ41:BU41"/>
    <mergeCell ref="AW36:BH36"/>
    <mergeCell ref="BJ36:BM36"/>
    <mergeCell ref="BN36:BQ36"/>
    <mergeCell ref="BR36:BU36"/>
    <mergeCell ref="AV37:BI37"/>
    <mergeCell ref="BJ37:BM37"/>
    <mergeCell ref="BN37:BQ37"/>
    <mergeCell ref="BR37:BU37"/>
    <mergeCell ref="AV38:BI38"/>
    <mergeCell ref="BJ38:BM38"/>
    <mergeCell ref="BN38:BQ38"/>
    <mergeCell ref="BR38:BU38"/>
    <mergeCell ref="AW33:BH33"/>
    <mergeCell ref="BJ33:BM33"/>
    <mergeCell ref="BN33:BQ33"/>
    <mergeCell ref="BR33:BU33"/>
    <mergeCell ref="AW34:BH34"/>
    <mergeCell ref="BJ34:BM34"/>
    <mergeCell ref="BN34:BQ34"/>
    <mergeCell ref="BR34:BU34"/>
    <mergeCell ref="AW35:BH35"/>
    <mergeCell ref="BJ35:BM35"/>
    <mergeCell ref="BN35:BQ35"/>
    <mergeCell ref="BR35:BU35"/>
    <mergeCell ref="AW30:BH30"/>
    <mergeCell ref="BJ30:BM30"/>
    <mergeCell ref="BN30:BQ30"/>
    <mergeCell ref="BR30:BU30"/>
    <mergeCell ref="AW31:BH31"/>
    <mergeCell ref="BJ31:BM31"/>
    <mergeCell ref="BN31:BQ31"/>
    <mergeCell ref="BR31:BU31"/>
    <mergeCell ref="AW32:BH32"/>
    <mergeCell ref="BJ32:BM32"/>
    <mergeCell ref="BN32:BQ32"/>
    <mergeCell ref="BR32:BU32"/>
    <mergeCell ref="BR27:BU27"/>
    <mergeCell ref="AW28:BH28"/>
    <mergeCell ref="BJ28:BM28"/>
    <mergeCell ref="BN28:BQ28"/>
    <mergeCell ref="BR28:BU28"/>
    <mergeCell ref="AW29:BH29"/>
    <mergeCell ref="BJ29:BM29"/>
    <mergeCell ref="BN29:BQ29"/>
    <mergeCell ref="BR29:BU29"/>
    <mergeCell ref="AV21:BI23"/>
    <mergeCell ref="BJ21:BU21"/>
    <mergeCell ref="BJ22:BM22"/>
    <mergeCell ref="BN22:BQ22"/>
    <mergeCell ref="BR22:BU22"/>
    <mergeCell ref="BJ23:BM23"/>
    <mergeCell ref="BN23:BQ23"/>
    <mergeCell ref="BR23:BU23"/>
    <mergeCell ref="AW24:BH24"/>
    <mergeCell ref="BI24:BI36"/>
    <mergeCell ref="BJ24:BM24"/>
    <mergeCell ref="BN24:BQ24"/>
    <mergeCell ref="BR24:BU24"/>
    <mergeCell ref="AW25:BH25"/>
    <mergeCell ref="BJ25:BM25"/>
    <mergeCell ref="BN25:BQ25"/>
    <mergeCell ref="BR25:BU25"/>
    <mergeCell ref="AW26:BH26"/>
    <mergeCell ref="BJ26:BM26"/>
    <mergeCell ref="BN26:BQ26"/>
    <mergeCell ref="BR26:BU26"/>
    <mergeCell ref="AW27:BH27"/>
    <mergeCell ref="BJ27:BM27"/>
    <mergeCell ref="BN27:BQ27"/>
    <mergeCell ref="AV16:AY16"/>
    <mergeCell ref="AZ16:BE16"/>
    <mergeCell ref="BF16:BG16"/>
    <mergeCell ref="BH16:BM16"/>
    <mergeCell ref="BN16:BO16"/>
    <mergeCell ref="BP16:BS16"/>
    <mergeCell ref="BT16:BU16"/>
    <mergeCell ref="AV17:AY17"/>
    <mergeCell ref="AZ17:BE17"/>
    <mergeCell ref="BF17:BG17"/>
    <mergeCell ref="BH17:BM17"/>
    <mergeCell ref="BN17:BO17"/>
    <mergeCell ref="BP17:BS17"/>
    <mergeCell ref="BT17:BU17"/>
    <mergeCell ref="AV14:AY14"/>
    <mergeCell ref="AZ14:BE14"/>
    <mergeCell ref="BF14:BG14"/>
    <mergeCell ref="BH14:BM14"/>
    <mergeCell ref="BN14:BO14"/>
    <mergeCell ref="BP14:BS14"/>
    <mergeCell ref="BT14:BU14"/>
    <mergeCell ref="AV15:AY15"/>
    <mergeCell ref="AZ15:BE15"/>
    <mergeCell ref="BF15:BG15"/>
    <mergeCell ref="BH15:BM15"/>
    <mergeCell ref="BN15:BO15"/>
    <mergeCell ref="BP15:BS15"/>
    <mergeCell ref="BT15:BU15"/>
    <mergeCell ref="AV12:AY12"/>
    <mergeCell ref="AZ12:BE12"/>
    <mergeCell ref="BF12:BG12"/>
    <mergeCell ref="BH12:BM12"/>
    <mergeCell ref="BN12:BO12"/>
    <mergeCell ref="BP12:BS12"/>
    <mergeCell ref="BT12:BU12"/>
    <mergeCell ref="AV13:AY13"/>
    <mergeCell ref="AZ13:BE13"/>
    <mergeCell ref="BF13:BG13"/>
    <mergeCell ref="BH13:BM13"/>
    <mergeCell ref="BN13:BO13"/>
    <mergeCell ref="BP13:BS13"/>
    <mergeCell ref="BT13:BU13"/>
    <mergeCell ref="AV10:AY10"/>
    <mergeCell ref="AZ10:BE10"/>
    <mergeCell ref="BF10:BG10"/>
    <mergeCell ref="BH10:BM10"/>
    <mergeCell ref="BN10:BO10"/>
    <mergeCell ref="BP10:BS10"/>
    <mergeCell ref="BT10:BU10"/>
    <mergeCell ref="AV11:AY11"/>
    <mergeCell ref="AZ11:BE11"/>
    <mergeCell ref="BF11:BG11"/>
    <mergeCell ref="BH11:BM11"/>
    <mergeCell ref="BN11:BO11"/>
    <mergeCell ref="BP11:BS11"/>
    <mergeCell ref="BT11:BU11"/>
    <mergeCell ref="BS3:BV3"/>
    <mergeCell ref="AU4:BV4"/>
    <mergeCell ref="BO6:BU6"/>
    <mergeCell ref="AV7:AY9"/>
    <mergeCell ref="AZ7:BE9"/>
    <mergeCell ref="BF7:BG9"/>
    <mergeCell ref="BH7:BM9"/>
    <mergeCell ref="BN7:BO9"/>
    <mergeCell ref="BP7:BU9"/>
    <mergeCell ref="AD40:AE40"/>
    <mergeCell ref="Y31:AB31"/>
    <mergeCell ref="Q30:T30"/>
    <mergeCell ref="Q31:T31"/>
    <mergeCell ref="U28:X28"/>
    <mergeCell ref="U29:X29"/>
    <mergeCell ref="Q42:W43"/>
    <mergeCell ref="AD42:AL44"/>
    <mergeCell ref="U30:X30"/>
    <mergeCell ref="U31:X31"/>
    <mergeCell ref="U32:X32"/>
    <mergeCell ref="U33:X33"/>
    <mergeCell ref="U34:X34"/>
    <mergeCell ref="U35:X35"/>
    <mergeCell ref="U36:X36"/>
    <mergeCell ref="Q28:T28"/>
    <mergeCell ref="Q29:T29"/>
    <mergeCell ref="AE28:AK31"/>
    <mergeCell ref="C42:P43"/>
    <mergeCell ref="U37:X37"/>
    <mergeCell ref="U38:X38"/>
    <mergeCell ref="U39:X39"/>
    <mergeCell ref="U40:X40"/>
    <mergeCell ref="X42:AB43"/>
    <mergeCell ref="W56:AB56"/>
    <mergeCell ref="C56:F56"/>
    <mergeCell ref="Y38:AB38"/>
    <mergeCell ref="Y39:AB39"/>
    <mergeCell ref="Y40:AB40"/>
    <mergeCell ref="Q41:AB41"/>
    <mergeCell ref="C37:P37"/>
    <mergeCell ref="C38:P38"/>
    <mergeCell ref="C39:P39"/>
    <mergeCell ref="C40:P40"/>
    <mergeCell ref="C41:P41"/>
    <mergeCell ref="C55:F55"/>
    <mergeCell ref="G55:L55"/>
    <mergeCell ref="M55:N55"/>
    <mergeCell ref="O55:T55"/>
    <mergeCell ref="U55:V55"/>
    <mergeCell ref="W55:AB55"/>
    <mergeCell ref="G53:L53"/>
    <mergeCell ref="C119:K120"/>
    <mergeCell ref="L119:M120"/>
    <mergeCell ref="N119:Q120"/>
    <mergeCell ref="R119:T120"/>
    <mergeCell ref="K98:L100"/>
    <mergeCell ref="P98:T100"/>
    <mergeCell ref="D84:H86"/>
    <mergeCell ref="I84:J86"/>
    <mergeCell ref="K84:P86"/>
    <mergeCell ref="Q84:R86"/>
    <mergeCell ref="S84:V86"/>
    <mergeCell ref="C121:K122"/>
    <mergeCell ref="L121:M122"/>
    <mergeCell ref="N121:Q122"/>
    <mergeCell ref="R121:T122"/>
    <mergeCell ref="C127:K128"/>
    <mergeCell ref="N127:Q128"/>
    <mergeCell ref="R127:T128"/>
    <mergeCell ref="C123:K124"/>
    <mergeCell ref="L123:M124"/>
    <mergeCell ref="N123:Q124"/>
    <mergeCell ref="R123:T124"/>
    <mergeCell ref="C125:K126"/>
    <mergeCell ref="L125:M126"/>
    <mergeCell ref="N125:Q126"/>
    <mergeCell ref="R125:T126"/>
    <mergeCell ref="Y109:AB111"/>
    <mergeCell ref="C117:K118"/>
    <mergeCell ref="L117:M118"/>
    <mergeCell ref="N117:Q118"/>
    <mergeCell ref="R117:T118"/>
    <mergeCell ref="K104:L106"/>
    <mergeCell ref="P104:T106"/>
    <mergeCell ref="W104:X106"/>
    <mergeCell ref="Y104:AB106"/>
    <mergeCell ref="Y108:AB108"/>
    <mergeCell ref="C109:F109"/>
    <mergeCell ref="W98:X100"/>
    <mergeCell ref="Y98:AB100"/>
    <mergeCell ref="Y84:AB86"/>
    <mergeCell ref="D103:H103"/>
    <mergeCell ref="P103:T103"/>
    <mergeCell ref="Y103:AB103"/>
    <mergeCell ref="Y91:AB93"/>
    <mergeCell ref="C96:I96"/>
    <mergeCell ref="O96:U96"/>
    <mergeCell ref="Y96:AB97"/>
    <mergeCell ref="D97:H97"/>
    <mergeCell ref="P97:T97"/>
    <mergeCell ref="D91:H93"/>
    <mergeCell ref="I91:J93"/>
    <mergeCell ref="K91:O93"/>
    <mergeCell ref="P91:Q93"/>
    <mergeCell ref="R91:V93"/>
    <mergeCell ref="W91:X93"/>
    <mergeCell ref="D98:H100"/>
    <mergeCell ref="D89:H89"/>
    <mergeCell ref="K89:O90"/>
    <mergeCell ref="R89:V90"/>
    <mergeCell ref="Y89:AB90"/>
    <mergeCell ref="D90:H90"/>
    <mergeCell ref="X61:Y61"/>
    <mergeCell ref="Q61:R61"/>
    <mergeCell ref="Z65:AC65"/>
    <mergeCell ref="D83:H83"/>
    <mergeCell ref="K83:P83"/>
    <mergeCell ref="R83:W83"/>
    <mergeCell ref="L76:O78"/>
    <mergeCell ref="P76:P78"/>
    <mergeCell ref="Q76:S78"/>
    <mergeCell ref="T76:T78"/>
    <mergeCell ref="U76:V78"/>
    <mergeCell ref="W76:X78"/>
    <mergeCell ref="D76:D78"/>
    <mergeCell ref="E76:F78"/>
    <mergeCell ref="G76:G78"/>
    <mergeCell ref="H76:I78"/>
    <mergeCell ref="J76:J78"/>
    <mergeCell ref="K76:K78"/>
    <mergeCell ref="W84:X86"/>
    <mergeCell ref="Y76:AB78"/>
    <mergeCell ref="J81:Q81"/>
    <mergeCell ref="R81:W81"/>
    <mergeCell ref="Y81:AB83"/>
    <mergeCell ref="D82:H82"/>
    <mergeCell ref="J82:Q82"/>
    <mergeCell ref="R82:W82"/>
    <mergeCell ref="C58:F59"/>
    <mergeCell ref="G58:N59"/>
    <mergeCell ref="U58:AB59"/>
    <mergeCell ref="O58:T59"/>
    <mergeCell ref="L73:O73"/>
    <mergeCell ref="Y73:AB75"/>
    <mergeCell ref="D74:J74"/>
    <mergeCell ref="L74:O74"/>
    <mergeCell ref="D75:J75"/>
    <mergeCell ref="L75:O75"/>
    <mergeCell ref="C60:F60"/>
    <mergeCell ref="G60:N60"/>
    <mergeCell ref="U60:AB60"/>
    <mergeCell ref="O60:T60"/>
    <mergeCell ref="C61:F61"/>
    <mergeCell ref="I61:J61"/>
    <mergeCell ref="M53:N53"/>
    <mergeCell ref="O53:T53"/>
    <mergeCell ref="U53:V53"/>
    <mergeCell ref="W53:AB53"/>
    <mergeCell ref="G54:L54"/>
    <mergeCell ref="M54:N54"/>
    <mergeCell ref="O54:T54"/>
    <mergeCell ref="U54:V54"/>
    <mergeCell ref="W54:AB54"/>
    <mergeCell ref="C53:F53"/>
    <mergeCell ref="C54:F54"/>
    <mergeCell ref="G56:L56"/>
    <mergeCell ref="O49:T49"/>
    <mergeCell ref="U49:V49"/>
    <mergeCell ref="W49:AB49"/>
    <mergeCell ref="G50:L50"/>
    <mergeCell ref="M50:N50"/>
    <mergeCell ref="O50:T50"/>
    <mergeCell ref="U50:V50"/>
    <mergeCell ref="W50:AB50"/>
    <mergeCell ref="G51:L51"/>
    <mergeCell ref="M51:N51"/>
    <mergeCell ref="O51:T51"/>
    <mergeCell ref="U51:V51"/>
    <mergeCell ref="W51:AB51"/>
    <mergeCell ref="O52:T52"/>
    <mergeCell ref="U52:V52"/>
    <mergeCell ref="W52:AB52"/>
    <mergeCell ref="M56:N56"/>
    <mergeCell ref="O56:T56"/>
    <mergeCell ref="U56:V56"/>
    <mergeCell ref="C51:F51"/>
    <mergeCell ref="G52:L52"/>
    <mergeCell ref="M52:N52"/>
    <mergeCell ref="C49:F49"/>
    <mergeCell ref="C50:F50"/>
    <mergeCell ref="G49:L49"/>
    <mergeCell ref="M49:N49"/>
    <mergeCell ref="G46:L48"/>
    <mergeCell ref="M46:N48"/>
    <mergeCell ref="C52:F52"/>
    <mergeCell ref="C46:F48"/>
    <mergeCell ref="O46:T48"/>
    <mergeCell ref="U46:V48"/>
    <mergeCell ref="W46:AB48"/>
    <mergeCell ref="D34:O34"/>
    <mergeCell ref="D35:O35"/>
    <mergeCell ref="D32:O32"/>
    <mergeCell ref="D33:O33"/>
    <mergeCell ref="D36:O36"/>
    <mergeCell ref="Q37:T37"/>
    <mergeCell ref="Q38:T38"/>
    <mergeCell ref="Q39:T39"/>
    <mergeCell ref="Q40:T40"/>
    <mergeCell ref="Y32:AB32"/>
    <mergeCell ref="Y33:AB33"/>
    <mergeCell ref="Q32:T32"/>
    <mergeCell ref="Q33:T33"/>
    <mergeCell ref="Q34:T34"/>
    <mergeCell ref="Q35:T35"/>
    <mergeCell ref="Q36:T36"/>
    <mergeCell ref="Y34:AB34"/>
    <mergeCell ref="Y35:AB35"/>
    <mergeCell ref="Y36:AB36"/>
    <mergeCell ref="O44:P44"/>
    <mergeCell ref="Y37:AB37"/>
    <mergeCell ref="D24:O24"/>
    <mergeCell ref="D25:O25"/>
    <mergeCell ref="D26:O26"/>
    <mergeCell ref="D27:O27"/>
    <mergeCell ref="U24:X24"/>
    <mergeCell ref="Q24:T24"/>
    <mergeCell ref="Q25:T25"/>
    <mergeCell ref="Y24:AB24"/>
    <mergeCell ref="Y25:AB25"/>
    <mergeCell ref="Y27:AB27"/>
    <mergeCell ref="Y26:AB26"/>
    <mergeCell ref="U25:X25"/>
    <mergeCell ref="U26:X26"/>
    <mergeCell ref="U27:X27"/>
    <mergeCell ref="Q26:T26"/>
    <mergeCell ref="Q27:T27"/>
    <mergeCell ref="O17:T17"/>
    <mergeCell ref="U17:V17"/>
    <mergeCell ref="W17:Z17"/>
    <mergeCell ref="AA17:AB17"/>
    <mergeCell ref="O16:T16"/>
    <mergeCell ref="U16:V16"/>
    <mergeCell ref="W16:Z16"/>
    <mergeCell ref="D28:O28"/>
    <mergeCell ref="D29:O29"/>
    <mergeCell ref="Q23:T23"/>
    <mergeCell ref="Q22:T22"/>
    <mergeCell ref="U22:X22"/>
    <mergeCell ref="Y22:AB22"/>
    <mergeCell ref="Q21:AB21"/>
    <mergeCell ref="C21:P23"/>
    <mergeCell ref="AA16:AB16"/>
    <mergeCell ref="G17:L17"/>
    <mergeCell ref="M17:N17"/>
    <mergeCell ref="P24:P36"/>
    <mergeCell ref="D30:O30"/>
    <mergeCell ref="D31:O31"/>
    <mergeCell ref="Y28:AB28"/>
    <mergeCell ref="Y29:AB29"/>
    <mergeCell ref="Y30:AB30"/>
    <mergeCell ref="AA14:AB14"/>
    <mergeCell ref="G13:L13"/>
    <mergeCell ref="M13:N13"/>
    <mergeCell ref="O13:T13"/>
    <mergeCell ref="U13:V13"/>
    <mergeCell ref="W13:Z13"/>
    <mergeCell ref="AA13:AB13"/>
    <mergeCell ref="G12:L12"/>
    <mergeCell ref="M12:N12"/>
    <mergeCell ref="O12:T12"/>
    <mergeCell ref="W14:Z14"/>
    <mergeCell ref="B2:AC2"/>
    <mergeCell ref="V6:AB6"/>
    <mergeCell ref="C7:F9"/>
    <mergeCell ref="G7:L9"/>
    <mergeCell ref="M7:N9"/>
    <mergeCell ref="O7:T9"/>
    <mergeCell ref="U7:V9"/>
    <mergeCell ref="W7:AB9"/>
    <mergeCell ref="G11:L11"/>
    <mergeCell ref="M11:N11"/>
    <mergeCell ref="O11:T11"/>
    <mergeCell ref="U11:V11"/>
    <mergeCell ref="W11:Z11"/>
    <mergeCell ref="AA11:AB11"/>
    <mergeCell ref="G10:L10"/>
    <mergeCell ref="M10:N10"/>
    <mergeCell ref="O10:T10"/>
    <mergeCell ref="U10:V10"/>
    <mergeCell ref="W10:Z10"/>
    <mergeCell ref="AA10:AB10"/>
    <mergeCell ref="Z3:AC3"/>
    <mergeCell ref="C10:F10"/>
    <mergeCell ref="C11:F11"/>
    <mergeCell ref="B4:AC4"/>
    <mergeCell ref="AE49:AK50"/>
    <mergeCell ref="C12:F12"/>
    <mergeCell ref="C13:F13"/>
    <mergeCell ref="C14:F14"/>
    <mergeCell ref="C15:F15"/>
    <mergeCell ref="C17:F17"/>
    <mergeCell ref="C16:F16"/>
    <mergeCell ref="G16:L16"/>
    <mergeCell ref="M16:N16"/>
    <mergeCell ref="Y23:AB23"/>
    <mergeCell ref="U23:X23"/>
    <mergeCell ref="U12:V12"/>
    <mergeCell ref="W12:Z12"/>
    <mergeCell ref="AA12:AB12"/>
    <mergeCell ref="G15:L15"/>
    <mergeCell ref="M15:N15"/>
    <mergeCell ref="O15:T15"/>
    <mergeCell ref="U15:V15"/>
    <mergeCell ref="W15:Z15"/>
    <mergeCell ref="AA15:AB15"/>
    <mergeCell ref="G14:L14"/>
    <mergeCell ref="M14:N14"/>
    <mergeCell ref="O14:T14"/>
    <mergeCell ref="U14:V14"/>
  </mergeCells>
  <phoneticPr fontId="3"/>
  <dataValidations count="1">
    <dataValidation errorStyle="warning" operator="lessThanOrEqual" allowBlank="1" showInputMessage="1" showErrorMessage="1" error="5.0%以下にＢＥＭＳ効果項目を見直してください。" sqref="Q42 X42 BJ42 BQ42"/>
  </dataValidations>
  <hyperlinks>
    <hyperlink ref="B1:E1" location="はじめに!A1" display="はじめに戻る"/>
  </hyperlinks>
  <pageMargins left="0.9055118110236221" right="0.31496062992125984" top="0.74803149606299213" bottom="0.35433070866141736" header="0.31496062992125984" footer="0.31496062992125984"/>
  <pageSetup paperSize="9" scale="86" orientation="portrait" horizontalDpi="300" verticalDpi="300" r:id="rId1"/>
  <headerFooter>
    <oddFooter>&amp;P ページ</oddFooter>
  </headerFooter>
  <rowBreaks count="1" manualBreakCount="1">
    <brk id="64" min="1" max="2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sheetPr>
  <dimension ref="B1:BW243"/>
  <sheetViews>
    <sheetView view="pageBreakPreview" zoomScale="110" zoomScaleNormal="100" zoomScaleSheetLayoutView="110" workbookViewId="0">
      <selection activeCell="A2" sqref="A2"/>
    </sheetView>
  </sheetViews>
  <sheetFormatPr defaultRowHeight="13.5"/>
  <cols>
    <col min="1" max="1" width="9" style="7"/>
    <col min="2" max="29" width="3.125" style="7" customWidth="1"/>
    <col min="30" max="30" width="9" style="7"/>
    <col min="31" max="31" width="10.25" style="7" bestFit="1" customWidth="1"/>
    <col min="32" max="32" width="9" style="7"/>
    <col min="33" max="33" width="9.5" style="7" bestFit="1" customWidth="1"/>
    <col min="34" max="16384" width="9" style="7"/>
  </cols>
  <sheetData>
    <row r="1" spans="2:75" ht="21.75" customHeight="1">
      <c r="B1" s="21" t="s">
        <v>122</v>
      </c>
      <c r="C1" s="21"/>
      <c r="D1" s="21"/>
      <c r="E1" s="21"/>
    </row>
    <row r="2" spans="2:75" ht="60" customHeight="1">
      <c r="B2" s="1861" t="s">
        <v>1875</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row>
    <row r="3" spans="2:75" ht="18.75">
      <c r="B3" s="31" t="s">
        <v>1060</v>
      </c>
      <c r="D3" s="32"/>
      <c r="H3" s="18"/>
      <c r="I3" s="20" t="s">
        <v>1869</v>
      </c>
      <c r="J3" s="18"/>
      <c r="K3" s="18"/>
      <c r="M3" s="18"/>
      <c r="O3" s="18"/>
      <c r="P3" s="18"/>
      <c r="Q3" s="18"/>
      <c r="R3" s="18"/>
      <c r="S3" s="18"/>
      <c r="T3" s="18"/>
      <c r="U3" s="18"/>
      <c r="Z3" s="18"/>
      <c r="AA3" s="18"/>
      <c r="AB3" s="18"/>
      <c r="AC3" s="18"/>
    </row>
    <row r="4" spans="2:75" ht="18" customHeight="1">
      <c r="C4" s="33"/>
      <c r="D4" s="32"/>
      <c r="E4" s="18"/>
      <c r="F4" s="18"/>
      <c r="G4" s="18"/>
      <c r="H4" s="18"/>
      <c r="I4" s="18"/>
      <c r="J4" s="18"/>
      <c r="K4" s="18"/>
      <c r="L4" s="18"/>
      <c r="M4" s="18"/>
      <c r="N4" s="18"/>
      <c r="O4" s="18"/>
      <c r="P4" s="18"/>
      <c r="Q4" s="18"/>
      <c r="R4" s="18"/>
      <c r="S4" s="18"/>
      <c r="T4" s="18"/>
      <c r="U4" s="18"/>
      <c r="V4" s="18"/>
      <c r="W4" s="18"/>
      <c r="X4" s="18"/>
      <c r="Y4" s="18"/>
      <c r="Z4" s="18"/>
      <c r="AA4" s="18"/>
      <c r="AB4" s="18"/>
      <c r="AC4" s="18"/>
    </row>
    <row r="5" spans="2:75">
      <c r="C5" s="7" t="s">
        <v>121</v>
      </c>
      <c r="F5" s="3005">
        <f>'実施計画書1-9'!$H$46</f>
        <v>0</v>
      </c>
      <c r="G5" s="3005"/>
      <c r="H5" s="3005"/>
      <c r="I5" s="3005"/>
      <c r="J5" s="3005"/>
      <c r="K5" s="7" t="s">
        <v>243</v>
      </c>
      <c r="M5" s="19"/>
      <c r="N5" s="3669">
        <f>'交付申請書（本文）'!$U$14</f>
        <v>0</v>
      </c>
      <c r="O5" s="3669"/>
      <c r="P5" s="3669"/>
      <c r="Q5" s="3669"/>
      <c r="R5" s="19" t="s">
        <v>393</v>
      </c>
      <c r="U5" s="3666" t="s">
        <v>360</v>
      </c>
      <c r="V5" s="3666"/>
      <c r="W5" s="3666"/>
      <c r="X5" s="3666"/>
    </row>
    <row r="6" spans="2:75" ht="6.75" customHeight="1"/>
    <row r="7" spans="2:75" ht="12" customHeight="1">
      <c r="C7" s="3667" t="s">
        <v>120</v>
      </c>
      <c r="D7" s="2816"/>
      <c r="E7" s="2816"/>
      <c r="F7" s="3601"/>
      <c r="G7" s="3668" t="s">
        <v>323</v>
      </c>
      <c r="H7" s="3668"/>
      <c r="I7" s="3668"/>
      <c r="J7" s="3668"/>
      <c r="K7" s="3668"/>
      <c r="L7" s="3668"/>
      <c r="M7" s="3668"/>
      <c r="N7" s="3668"/>
      <c r="O7" s="3668" t="s">
        <v>118</v>
      </c>
      <c r="P7" s="3668"/>
      <c r="Q7" s="3668"/>
      <c r="R7" s="3668" t="s">
        <v>324</v>
      </c>
      <c r="S7" s="3668"/>
      <c r="T7" s="3668"/>
      <c r="U7" s="3668"/>
      <c r="V7" s="3668"/>
      <c r="W7" s="3668"/>
      <c r="X7" s="3668"/>
      <c r="Y7" s="3668"/>
      <c r="Z7" s="3668" t="s">
        <v>117</v>
      </c>
      <c r="AA7" s="3668"/>
      <c r="AB7" s="3668"/>
    </row>
    <row r="8" spans="2:75">
      <c r="C8" s="3667"/>
      <c r="D8" s="2816"/>
      <c r="E8" s="2816"/>
      <c r="F8" s="3601"/>
      <c r="G8" s="3668"/>
      <c r="H8" s="3668"/>
      <c r="I8" s="3668"/>
      <c r="J8" s="3668"/>
      <c r="K8" s="3668"/>
      <c r="L8" s="3668"/>
      <c r="M8" s="3668"/>
      <c r="N8" s="3668"/>
      <c r="O8" s="3668"/>
      <c r="P8" s="3668"/>
      <c r="Q8" s="3668"/>
      <c r="R8" s="3668"/>
      <c r="S8" s="3668"/>
      <c r="T8" s="3668"/>
      <c r="U8" s="3668"/>
      <c r="V8" s="3668"/>
      <c r="W8" s="3668"/>
      <c r="X8" s="3668"/>
      <c r="Y8" s="3668"/>
      <c r="Z8" s="3668"/>
      <c r="AA8" s="3668"/>
      <c r="AB8" s="3668"/>
    </row>
    <row r="9" spans="2:75">
      <c r="C9" s="3667"/>
      <c r="D9" s="2816"/>
      <c r="E9" s="2816"/>
      <c r="F9" s="3601"/>
      <c r="G9" s="3668"/>
      <c r="H9" s="3668"/>
      <c r="I9" s="3668"/>
      <c r="J9" s="3668"/>
      <c r="K9" s="3668"/>
      <c r="L9" s="3668"/>
      <c r="M9" s="3668"/>
      <c r="N9" s="3668"/>
      <c r="O9" s="3668"/>
      <c r="P9" s="3668"/>
      <c r="Q9" s="3668"/>
      <c r="R9" s="3668"/>
      <c r="S9" s="3668"/>
      <c r="T9" s="3668"/>
      <c r="U9" s="3668"/>
      <c r="V9" s="3668"/>
      <c r="W9" s="3668"/>
      <c r="X9" s="3668"/>
      <c r="Y9" s="3668"/>
      <c r="Z9" s="3668"/>
      <c r="AA9" s="3668"/>
      <c r="AB9" s="3668"/>
      <c r="BT9" s="619" t="s">
        <v>94</v>
      </c>
      <c r="BU9" s="619"/>
      <c r="BV9" s="619"/>
      <c r="BW9" s="619"/>
    </row>
    <row r="10" spans="2:75" ht="22.5" customHeight="1">
      <c r="C10" s="17" t="s">
        <v>116</v>
      </c>
      <c r="D10" s="16"/>
      <c r="E10" s="16"/>
      <c r="F10" s="34"/>
      <c r="G10" s="3661">
        <f>'Ⅳエネ計算の根拠 【既築】(ＺＥＢ化推進) '!$G$52</f>
        <v>0</v>
      </c>
      <c r="H10" s="3661"/>
      <c r="I10" s="3661"/>
      <c r="J10" s="3661"/>
      <c r="K10" s="3661"/>
      <c r="L10" s="3661"/>
      <c r="M10" s="3661"/>
      <c r="N10" s="3661"/>
      <c r="O10" s="3662" t="s">
        <v>103</v>
      </c>
      <c r="P10" s="3662"/>
      <c r="Q10" s="3662"/>
      <c r="R10" s="3661">
        <f>'Ⅳエネ計算の根拠 【既築】(ＺＥＢ化推進) '!$O$93</f>
        <v>0</v>
      </c>
      <c r="S10" s="3661"/>
      <c r="T10" s="3661"/>
      <c r="U10" s="3661"/>
      <c r="V10" s="3661"/>
      <c r="W10" s="3661"/>
      <c r="X10" s="3661"/>
      <c r="Y10" s="3661"/>
      <c r="Z10" s="3663" t="s">
        <v>103</v>
      </c>
      <c r="AA10" s="3663"/>
      <c r="AB10" s="3663"/>
    </row>
    <row r="11" spans="2:75" ht="22.5" customHeight="1">
      <c r="C11" s="17" t="s">
        <v>115</v>
      </c>
      <c r="D11" s="16"/>
      <c r="E11" s="16"/>
      <c r="F11" s="34"/>
      <c r="G11" s="3661">
        <f>'Ⅳエネ計算の根拠 【既築】(ＺＥＢ化推進) '!$G$53</f>
        <v>0</v>
      </c>
      <c r="H11" s="3661"/>
      <c r="I11" s="3661"/>
      <c r="J11" s="3661"/>
      <c r="K11" s="3661"/>
      <c r="L11" s="3661"/>
      <c r="M11" s="3661"/>
      <c r="N11" s="3661"/>
      <c r="O11" s="3662" t="s">
        <v>103</v>
      </c>
      <c r="P11" s="3662"/>
      <c r="Q11" s="3662"/>
      <c r="R11" s="3661">
        <f>'Ⅳエネ計算の根拠 【既築】(ＺＥＢ化推進) '!$O$94</f>
        <v>0</v>
      </c>
      <c r="S11" s="3661"/>
      <c r="T11" s="3661"/>
      <c r="U11" s="3661"/>
      <c r="V11" s="3661"/>
      <c r="W11" s="3661"/>
      <c r="X11" s="3661"/>
      <c r="Y11" s="3661"/>
      <c r="Z11" s="3663" t="s">
        <v>103</v>
      </c>
      <c r="AA11" s="3663"/>
      <c r="AB11" s="3663"/>
    </row>
    <row r="12" spans="2:75" ht="22.5" customHeight="1">
      <c r="C12" s="17" t="s">
        <v>114</v>
      </c>
      <c r="D12" s="16"/>
      <c r="E12" s="16"/>
      <c r="F12" s="34"/>
      <c r="G12" s="3661">
        <f>'Ⅳエネ計算の根拠 【既築】(ＺＥＢ化推進) '!$G$54</f>
        <v>0</v>
      </c>
      <c r="H12" s="3661"/>
      <c r="I12" s="3661"/>
      <c r="J12" s="3661"/>
      <c r="K12" s="3661"/>
      <c r="L12" s="3661"/>
      <c r="M12" s="3661"/>
      <c r="N12" s="3661"/>
      <c r="O12" s="3662" t="s">
        <v>103</v>
      </c>
      <c r="P12" s="3662"/>
      <c r="Q12" s="3662"/>
      <c r="R12" s="3661">
        <f>'Ⅳエネ計算の根拠 【既築】(ＺＥＢ化推進) '!$O$95</f>
        <v>0</v>
      </c>
      <c r="S12" s="3661"/>
      <c r="T12" s="3661"/>
      <c r="U12" s="3661"/>
      <c r="V12" s="3661"/>
      <c r="W12" s="3661"/>
      <c r="X12" s="3661"/>
      <c r="Y12" s="3661"/>
      <c r="Z12" s="3663" t="s">
        <v>325</v>
      </c>
      <c r="AA12" s="3663"/>
      <c r="AB12" s="3663"/>
    </row>
    <row r="13" spans="2:75" ht="22.5" customHeight="1">
      <c r="C13" s="17" t="s">
        <v>113</v>
      </c>
      <c r="D13" s="16"/>
      <c r="E13" s="16"/>
      <c r="F13" s="34"/>
      <c r="G13" s="3661">
        <f>'Ⅳエネ計算の根拠 【既築】(ＺＥＢ化推進) '!$G$55</f>
        <v>0</v>
      </c>
      <c r="H13" s="3661"/>
      <c r="I13" s="3661"/>
      <c r="J13" s="3661"/>
      <c r="K13" s="3661"/>
      <c r="L13" s="3661"/>
      <c r="M13" s="3661"/>
      <c r="N13" s="3661"/>
      <c r="O13" s="3662" t="s">
        <v>325</v>
      </c>
      <c r="P13" s="3662"/>
      <c r="Q13" s="3662"/>
      <c r="R13" s="3661">
        <f>'Ⅳエネ計算の根拠 【既築】(ＺＥＢ化推進) '!$O$96</f>
        <v>0</v>
      </c>
      <c r="S13" s="3661"/>
      <c r="T13" s="3661"/>
      <c r="U13" s="3661"/>
      <c r="V13" s="3661"/>
      <c r="W13" s="3661"/>
      <c r="X13" s="3661"/>
      <c r="Y13" s="3661"/>
      <c r="Z13" s="3663" t="s">
        <v>326</v>
      </c>
      <c r="AA13" s="3663"/>
      <c r="AB13" s="3663"/>
    </row>
    <row r="14" spans="2:75" ht="22.5" customHeight="1">
      <c r="C14" s="17" t="s">
        <v>112</v>
      </c>
      <c r="D14" s="16"/>
      <c r="E14" s="16"/>
      <c r="F14" s="34"/>
      <c r="G14" s="3661">
        <f>'Ⅳエネ計算の根拠 【既築】(ＺＥＢ化推進) '!$G$56</f>
        <v>0</v>
      </c>
      <c r="H14" s="3661"/>
      <c r="I14" s="3661"/>
      <c r="J14" s="3661"/>
      <c r="K14" s="3661"/>
      <c r="L14" s="3661"/>
      <c r="M14" s="3661"/>
      <c r="N14" s="3661"/>
      <c r="O14" s="3662" t="s">
        <v>326</v>
      </c>
      <c r="P14" s="3662"/>
      <c r="Q14" s="3662"/>
      <c r="R14" s="3661">
        <f>'Ⅳエネ計算の根拠 【既築】(ＺＥＢ化推進) '!$O$97</f>
        <v>0</v>
      </c>
      <c r="S14" s="3661"/>
      <c r="T14" s="3661"/>
      <c r="U14" s="3661"/>
      <c r="V14" s="3661"/>
      <c r="W14" s="3661"/>
      <c r="X14" s="3661"/>
      <c r="Y14" s="3661"/>
      <c r="Z14" s="3663" t="s">
        <v>327</v>
      </c>
      <c r="AA14" s="3663"/>
      <c r="AB14" s="3663"/>
    </row>
    <row r="15" spans="2:75" ht="22.5" customHeight="1">
      <c r="C15" s="17" t="s">
        <v>111</v>
      </c>
      <c r="D15" s="16"/>
      <c r="E15" s="16"/>
      <c r="F15" s="34"/>
      <c r="G15" s="3661">
        <f>'Ⅳエネ計算の根拠 【既築】(ＺＥＢ化推進) '!$G$57</f>
        <v>0</v>
      </c>
      <c r="H15" s="3661"/>
      <c r="I15" s="3661"/>
      <c r="J15" s="3661"/>
      <c r="K15" s="3661"/>
      <c r="L15" s="3661"/>
      <c r="M15" s="3661"/>
      <c r="N15" s="3661"/>
      <c r="O15" s="3664"/>
      <c r="P15" s="3664"/>
      <c r="Q15" s="3664"/>
      <c r="R15" s="3661">
        <f>'Ⅳエネ計算の根拠 【既築】(ＺＥＢ化推進) '!$O$98</f>
        <v>0</v>
      </c>
      <c r="S15" s="3661"/>
      <c r="T15" s="3661"/>
      <c r="U15" s="3661"/>
      <c r="V15" s="3661"/>
      <c r="W15" s="3661"/>
      <c r="X15" s="3661"/>
      <c r="Y15" s="3661"/>
      <c r="Z15" s="3665"/>
      <c r="AA15" s="3665"/>
      <c r="AB15" s="3665"/>
    </row>
    <row r="16" spans="2:75" ht="22.5" customHeight="1" thickBot="1">
      <c r="C16" s="15" t="s">
        <v>42</v>
      </c>
      <c r="D16" s="14"/>
      <c r="E16" s="14"/>
      <c r="F16" s="35"/>
      <c r="G16" s="3656">
        <f>'Ⅳエネ計算の根拠 【既築】(ＺＥＢ化推進) '!$G$58</f>
        <v>0</v>
      </c>
      <c r="H16" s="3656"/>
      <c r="I16" s="3656"/>
      <c r="J16" s="3656"/>
      <c r="K16" s="3656"/>
      <c r="L16" s="3656"/>
      <c r="M16" s="3656"/>
      <c r="N16" s="3656"/>
      <c r="O16" s="3657"/>
      <c r="P16" s="3657"/>
      <c r="Q16" s="3657"/>
      <c r="R16" s="3656">
        <f>'Ⅳエネ計算の根拠 【既築】(ＺＥＢ化推進) '!$O$99</f>
        <v>0</v>
      </c>
      <c r="S16" s="3656"/>
      <c r="T16" s="3656"/>
      <c r="U16" s="3656"/>
      <c r="V16" s="3656"/>
      <c r="W16" s="3656"/>
      <c r="X16" s="3656"/>
      <c r="Y16" s="3656"/>
      <c r="Z16" s="3658"/>
      <c r="AA16" s="3658"/>
      <c r="AB16" s="3658"/>
    </row>
    <row r="17" spans="2:30" ht="24" customHeight="1" thickTop="1">
      <c r="C17" s="13" t="s">
        <v>45</v>
      </c>
      <c r="D17" s="12"/>
      <c r="E17" s="12"/>
      <c r="F17" s="36"/>
      <c r="G17" s="3659">
        <f>SUM(G10:N16)</f>
        <v>0</v>
      </c>
      <c r="H17" s="3660"/>
      <c r="I17" s="3660"/>
      <c r="J17" s="3660"/>
      <c r="K17" s="3660"/>
      <c r="L17" s="3660"/>
      <c r="M17" s="3660"/>
      <c r="N17" s="3660"/>
      <c r="O17" s="1653"/>
      <c r="P17" s="1653"/>
      <c r="Q17" s="1653"/>
      <c r="R17" s="3659">
        <f>SUM(R10:Y16)</f>
        <v>0</v>
      </c>
      <c r="S17" s="3660"/>
      <c r="T17" s="3660"/>
      <c r="U17" s="3660"/>
      <c r="V17" s="3660"/>
      <c r="W17" s="3660"/>
      <c r="X17" s="3660"/>
      <c r="Y17" s="3660"/>
      <c r="Z17" s="1654"/>
      <c r="AA17" s="1654"/>
      <c r="AB17" s="1655"/>
    </row>
    <row r="18" spans="2:30" ht="8.25" customHeight="1"/>
    <row r="19" spans="2:30" ht="8.25" customHeight="1"/>
    <row r="20" spans="2:30" ht="16.5" customHeight="1">
      <c r="C20" s="3648"/>
      <c r="D20" s="3649"/>
      <c r="E20" s="3649"/>
      <c r="F20" s="3650"/>
      <c r="G20" s="3651" t="s">
        <v>110</v>
      </c>
      <c r="H20" s="3652"/>
      <c r="I20" s="3652"/>
      <c r="J20" s="3652"/>
      <c r="K20" s="3652"/>
      <c r="L20" s="3652"/>
      <c r="M20" s="3652"/>
      <c r="N20" s="3652"/>
      <c r="O20" s="3652"/>
      <c r="P20" s="3652"/>
      <c r="Q20" s="3652"/>
      <c r="R20" s="3652" t="s">
        <v>109</v>
      </c>
      <c r="S20" s="3652"/>
      <c r="T20" s="3652"/>
      <c r="U20" s="3652"/>
      <c r="V20" s="3652"/>
      <c r="W20" s="3652"/>
      <c r="X20" s="3652"/>
      <c r="Y20" s="3652"/>
      <c r="Z20" s="3652"/>
      <c r="AA20" s="3652"/>
      <c r="AB20" s="3652"/>
    </row>
    <row r="21" spans="2:30" ht="27" customHeight="1">
      <c r="B21" s="1656"/>
      <c r="C21" s="3653" t="s">
        <v>401</v>
      </c>
      <c r="D21" s="3395"/>
      <c r="E21" s="3395"/>
      <c r="F21" s="3396"/>
      <c r="G21" s="3654">
        <f>'Ⅳエネ計算の根拠 【既築】(ＺＥＢ化推進) '!$G$103</f>
        <v>0</v>
      </c>
      <c r="H21" s="3654"/>
      <c r="I21" s="3654"/>
      <c r="J21" s="3654"/>
      <c r="K21" s="3654"/>
      <c r="L21" s="3654"/>
      <c r="M21" s="3654"/>
      <c r="N21" s="3654"/>
      <c r="O21" s="3654"/>
      <c r="P21" s="3654"/>
      <c r="Q21" s="3654"/>
      <c r="R21" s="3655">
        <f>'Ⅳエネ計算の根拠 【既築】(ＺＥＢ化推進) '!$U$103</f>
        <v>0</v>
      </c>
      <c r="S21" s="3655"/>
      <c r="T21" s="3655"/>
      <c r="U21" s="3655"/>
      <c r="V21" s="3655"/>
      <c r="W21" s="3655"/>
      <c r="X21" s="3655"/>
      <c r="Y21" s="3655"/>
      <c r="Z21" s="3655"/>
      <c r="AA21" s="3655"/>
      <c r="AB21" s="3655"/>
      <c r="AC21" s="8"/>
    </row>
    <row r="22" spans="2:30" ht="18" customHeight="1">
      <c r="C22" s="11"/>
      <c r="D22" s="48" t="s">
        <v>402</v>
      </c>
      <c r="E22" s="723"/>
      <c r="F22" s="47"/>
      <c r="G22" s="1657"/>
      <c r="H22" s="1657"/>
      <c r="I22" s="1658"/>
      <c r="J22" s="1658"/>
      <c r="K22" s="1658"/>
      <c r="L22" s="1658"/>
      <c r="M22" s="1658"/>
      <c r="N22" s="1658"/>
      <c r="O22" s="1659"/>
      <c r="P22" s="11"/>
      <c r="Q22" s="11"/>
      <c r="R22" s="1660"/>
      <c r="S22" s="1660"/>
      <c r="T22" s="1660"/>
      <c r="U22" s="1660"/>
      <c r="V22" s="1660"/>
      <c r="W22" s="1660"/>
      <c r="X22" s="1660"/>
      <c r="Y22" s="1660"/>
      <c r="Z22" s="11"/>
      <c r="AA22" s="11"/>
      <c r="AB22" s="11"/>
      <c r="AC22" s="8"/>
    </row>
    <row r="23" spans="2:30" ht="8.25" customHeight="1">
      <c r="D23" s="11"/>
      <c r="E23" s="10"/>
      <c r="F23" s="10"/>
      <c r="G23" s="1661"/>
      <c r="H23" s="1661"/>
      <c r="I23" s="1662"/>
      <c r="J23" s="1662"/>
      <c r="K23" s="1662"/>
      <c r="L23" s="1662"/>
      <c r="M23" s="1662"/>
      <c r="N23" s="1662"/>
      <c r="O23" s="11"/>
      <c r="P23" s="11"/>
      <c r="Q23" s="11"/>
      <c r="R23" s="1660"/>
      <c r="S23" s="1660"/>
      <c r="T23" s="1660"/>
      <c r="U23" s="1660"/>
      <c r="V23" s="1660"/>
      <c r="W23" s="1660"/>
      <c r="X23" s="1660"/>
      <c r="Y23" s="1660"/>
      <c r="Z23" s="11"/>
      <c r="AA23" s="11"/>
      <c r="AB23" s="11"/>
      <c r="AC23" s="8"/>
    </row>
    <row r="24" spans="2:30" ht="18" customHeight="1">
      <c r="C24" s="3644" t="s">
        <v>108</v>
      </c>
      <c r="D24" s="3644"/>
      <c r="E24" s="3644"/>
      <c r="F24" s="3644"/>
      <c r="G24" s="3645" t="s">
        <v>359</v>
      </c>
      <c r="H24" s="3645"/>
      <c r="I24" s="3645"/>
      <c r="J24" s="3645"/>
      <c r="K24" s="3645"/>
      <c r="L24" s="3645"/>
      <c r="M24" s="3645"/>
      <c r="N24" s="3645"/>
      <c r="O24" s="3645"/>
      <c r="P24" s="3645"/>
      <c r="Q24" s="3645"/>
      <c r="R24" s="3645" t="s">
        <v>358</v>
      </c>
      <c r="S24" s="3645"/>
      <c r="T24" s="3645"/>
      <c r="U24" s="3645"/>
      <c r="V24" s="3645"/>
      <c r="W24" s="3645"/>
      <c r="X24" s="3645"/>
      <c r="Y24" s="3645"/>
      <c r="Z24" s="3645"/>
      <c r="AA24" s="3645"/>
      <c r="AB24" s="3645"/>
      <c r="AC24" s="8"/>
    </row>
    <row r="25" spans="2:30" ht="13.5" customHeight="1">
      <c r="C25" s="3644"/>
      <c r="D25" s="3644"/>
      <c r="E25" s="3644"/>
      <c r="F25" s="3644"/>
      <c r="G25" s="3646" t="s">
        <v>356</v>
      </c>
      <c r="H25" s="3646"/>
      <c r="I25" s="3646"/>
      <c r="J25" s="3646"/>
      <c r="K25" s="3646"/>
      <c r="L25" s="3646"/>
      <c r="M25" s="3646"/>
      <c r="N25" s="3646"/>
      <c r="O25" s="3646"/>
      <c r="P25" s="3646"/>
      <c r="Q25" s="3646"/>
      <c r="R25" s="3646" t="s">
        <v>328</v>
      </c>
      <c r="S25" s="3646"/>
      <c r="T25" s="3646"/>
      <c r="U25" s="3646"/>
      <c r="V25" s="3646"/>
      <c r="W25" s="3646"/>
      <c r="X25" s="3646"/>
      <c r="Y25" s="3646"/>
      <c r="Z25" s="3646"/>
      <c r="AA25" s="3646"/>
      <c r="AB25" s="3646"/>
      <c r="AC25" s="8"/>
    </row>
    <row r="26" spans="2:30" ht="27.75" customHeight="1">
      <c r="C26" s="3644"/>
      <c r="D26" s="3644"/>
      <c r="E26" s="3644"/>
      <c r="F26" s="3644"/>
      <c r="G26" s="3647">
        <f>G17-G21</f>
        <v>0</v>
      </c>
      <c r="H26" s="3647"/>
      <c r="I26" s="3647"/>
      <c r="J26" s="3647"/>
      <c r="K26" s="3647"/>
      <c r="L26" s="3647"/>
      <c r="M26" s="3647"/>
      <c r="N26" s="3647"/>
      <c r="O26" s="3647"/>
      <c r="P26" s="3647"/>
      <c r="Q26" s="3647"/>
      <c r="R26" s="3647">
        <f>R17-R21</f>
        <v>0</v>
      </c>
      <c r="S26" s="3647"/>
      <c r="T26" s="3647"/>
      <c r="U26" s="3647"/>
      <c r="V26" s="3647"/>
      <c r="W26" s="3647"/>
      <c r="X26" s="3647"/>
      <c r="Y26" s="3647"/>
      <c r="Z26" s="3647"/>
      <c r="AA26" s="3647"/>
      <c r="AB26" s="3647"/>
      <c r="AC26" s="8"/>
      <c r="AD26" s="526" t="s">
        <v>107</v>
      </c>
    </row>
    <row r="27" spans="2:30" ht="17.25" customHeight="1">
      <c r="C27" s="38"/>
      <c r="D27" s="38"/>
      <c r="E27" s="6"/>
      <c r="F27" s="6"/>
      <c r="G27" s="1663"/>
      <c r="H27" s="1663"/>
      <c r="I27" s="1663"/>
      <c r="J27" s="1663"/>
      <c r="K27" s="1663"/>
      <c r="L27" s="1664"/>
      <c r="M27" s="1664"/>
      <c r="N27" s="1664"/>
      <c r="O27" s="1664"/>
      <c r="P27" s="1664"/>
      <c r="Q27" s="1664"/>
      <c r="R27" s="1664"/>
      <c r="S27" s="1664"/>
      <c r="T27" s="1664"/>
      <c r="U27" s="1664"/>
      <c r="V27" s="1664"/>
      <c r="W27" s="1665"/>
      <c r="X27" s="1665"/>
      <c r="Y27" s="1665"/>
      <c r="Z27" s="1665"/>
      <c r="AA27" s="1665"/>
      <c r="AB27" s="1665"/>
      <c r="AC27" s="8"/>
    </row>
    <row r="28" spans="2:30" ht="17.25" customHeight="1">
      <c r="D28" s="38"/>
      <c r="E28" s="6"/>
      <c r="F28" s="6"/>
      <c r="G28" s="1663"/>
      <c r="H28" s="1663"/>
      <c r="I28" s="1663"/>
      <c r="J28" s="1663"/>
      <c r="K28" s="1663"/>
      <c r="L28" s="1664"/>
      <c r="M28" s="1664"/>
      <c r="N28" s="1664"/>
      <c r="O28" s="1664"/>
      <c r="P28" s="1664"/>
      <c r="Q28" s="1664"/>
      <c r="R28" s="1664"/>
      <c r="S28" s="1664"/>
      <c r="T28" s="1664"/>
      <c r="U28" s="1664"/>
      <c r="V28" s="1664"/>
      <c r="W28" s="1665"/>
      <c r="X28" s="1665"/>
      <c r="Y28" s="1665"/>
      <c r="Z28" s="1665"/>
      <c r="AA28" s="1665"/>
      <c r="AB28" s="1665"/>
      <c r="AC28" s="8"/>
    </row>
    <row r="29" spans="2:30" ht="17.25" customHeight="1">
      <c r="D29" s="38"/>
      <c r="E29" s="6"/>
      <c r="F29" s="6"/>
      <c r="G29" s="1663"/>
      <c r="H29" s="1663"/>
      <c r="I29" s="1663"/>
      <c r="J29" s="1663"/>
      <c r="K29" s="1663"/>
      <c r="L29" s="1664"/>
      <c r="M29" s="1664"/>
      <c r="N29" s="1664"/>
      <c r="O29" s="1664"/>
      <c r="P29" s="1664"/>
      <c r="Q29" s="1664"/>
      <c r="R29" s="1664"/>
      <c r="S29" s="1664"/>
      <c r="T29" s="1664"/>
      <c r="U29" s="1664"/>
      <c r="V29" s="1664"/>
      <c r="W29" s="1665"/>
      <c r="X29" s="1665"/>
      <c r="Y29" s="1665"/>
      <c r="Z29" s="1665"/>
      <c r="AA29" s="1665"/>
      <c r="AB29" s="1665"/>
      <c r="AC29" s="8"/>
    </row>
    <row r="30" spans="2:30" ht="17.25" customHeight="1" thickBot="1">
      <c r="C30" s="46" t="s">
        <v>394</v>
      </c>
      <c r="D30" s="38"/>
      <c r="E30" s="6"/>
      <c r="F30" s="6"/>
      <c r="G30" s="1663"/>
      <c r="H30" s="1663"/>
      <c r="I30" s="1663"/>
      <c r="J30" s="1663"/>
      <c r="K30" s="1663"/>
      <c r="L30" s="1664"/>
      <c r="M30" s="1664"/>
      <c r="N30" s="1664"/>
      <c r="O30" s="1664"/>
      <c r="P30" s="1664"/>
      <c r="Q30" s="1664"/>
      <c r="R30" s="1664"/>
      <c r="S30" s="1664"/>
      <c r="T30" s="1664"/>
      <c r="U30" s="1664"/>
      <c r="V30" s="1664"/>
      <c r="W30" s="1665"/>
      <c r="X30" s="1665"/>
      <c r="Y30" s="1665"/>
      <c r="Z30" s="1665"/>
      <c r="AA30" s="1665"/>
      <c r="AB30" s="1665"/>
      <c r="AC30" s="8"/>
    </row>
    <row r="31" spans="2:30" ht="15" customHeight="1">
      <c r="C31" s="3624" t="s">
        <v>395</v>
      </c>
      <c r="D31" s="3625"/>
      <c r="E31" s="3625"/>
      <c r="F31" s="3625"/>
      <c r="G31" s="3630" t="s">
        <v>1070</v>
      </c>
      <c r="H31" s="3631"/>
      <c r="I31" s="3631"/>
      <c r="J31" s="3631"/>
      <c r="K31" s="3631"/>
      <c r="L31" s="3631"/>
      <c r="M31" s="3631"/>
      <c r="N31" s="3631"/>
      <c r="O31" s="3631"/>
      <c r="P31" s="3631"/>
      <c r="Q31" s="3632"/>
      <c r="R31" s="3633" t="s">
        <v>106</v>
      </c>
      <c r="S31" s="3633"/>
      <c r="T31" s="3633"/>
      <c r="U31" s="3633"/>
      <c r="V31" s="3633"/>
      <c r="W31" s="3633"/>
      <c r="X31" s="3633"/>
      <c r="Y31" s="3633"/>
      <c r="Z31" s="3633"/>
      <c r="AA31" s="3633"/>
      <c r="AB31" s="3634"/>
      <c r="AC31" s="8"/>
    </row>
    <row r="32" spans="2:30" ht="15" customHeight="1">
      <c r="C32" s="3626"/>
      <c r="D32" s="3627"/>
      <c r="E32" s="3627"/>
      <c r="F32" s="3627"/>
      <c r="G32" s="3635" t="s">
        <v>329</v>
      </c>
      <c r="H32" s="2825"/>
      <c r="I32" s="2825"/>
      <c r="J32" s="2825"/>
      <c r="K32" s="2825"/>
      <c r="L32" s="2825"/>
      <c r="M32" s="2825"/>
      <c r="N32" s="2825"/>
      <c r="O32" s="2825"/>
      <c r="P32" s="2825"/>
      <c r="Q32" s="3607"/>
      <c r="R32" s="3636" t="s">
        <v>330</v>
      </c>
      <c r="S32" s="3636"/>
      <c r="T32" s="3636"/>
      <c r="U32" s="3636"/>
      <c r="V32" s="3636"/>
      <c r="W32" s="3636"/>
      <c r="X32" s="3636"/>
      <c r="Y32" s="3636"/>
      <c r="Z32" s="3636"/>
      <c r="AA32" s="3636"/>
      <c r="AB32" s="3637"/>
      <c r="AC32" s="8"/>
    </row>
    <row r="33" spans="3:30" ht="30" customHeight="1" thickBot="1">
      <c r="C33" s="3628"/>
      <c r="D33" s="3629"/>
      <c r="E33" s="3629"/>
      <c r="F33" s="3629"/>
      <c r="G33" s="3640">
        <f>G26-R26</f>
        <v>0</v>
      </c>
      <c r="H33" s="3641"/>
      <c r="I33" s="3641"/>
      <c r="J33" s="3641"/>
      <c r="K33" s="3641"/>
      <c r="L33" s="3641"/>
      <c r="M33" s="3641"/>
      <c r="N33" s="3641"/>
      <c r="O33" s="3642" t="s">
        <v>1072</v>
      </c>
      <c r="P33" s="3642"/>
      <c r="Q33" s="3643"/>
      <c r="R33" s="3638" t="e">
        <f>ROUNDDOWN(G33/G26,3)</f>
        <v>#DIV/0!</v>
      </c>
      <c r="S33" s="3638"/>
      <c r="T33" s="3638"/>
      <c r="U33" s="3638"/>
      <c r="V33" s="3638"/>
      <c r="W33" s="3638"/>
      <c r="X33" s="3638"/>
      <c r="Y33" s="3638"/>
      <c r="Z33" s="3638"/>
      <c r="AA33" s="3638"/>
      <c r="AB33" s="3639"/>
      <c r="AC33" s="8"/>
      <c r="AD33" s="526" t="s">
        <v>1203</v>
      </c>
    </row>
    <row r="34" spans="3:30">
      <c r="C34" s="1497"/>
      <c r="D34" s="1497"/>
      <c r="E34" s="40"/>
      <c r="F34" s="40"/>
      <c r="G34" s="1665"/>
      <c r="H34" s="1665"/>
      <c r="I34" s="1665"/>
      <c r="J34" s="1665"/>
      <c r="K34" s="1665"/>
      <c r="L34" s="1665"/>
      <c r="M34" s="1665"/>
      <c r="N34" s="1665"/>
      <c r="O34" s="1665"/>
      <c r="P34" s="1665"/>
      <c r="Q34" s="1665"/>
      <c r="R34" s="1666"/>
      <c r="S34" s="1666"/>
      <c r="T34" s="1666"/>
      <c r="U34" s="1666"/>
      <c r="V34" s="1666"/>
      <c r="W34" s="1666"/>
      <c r="X34" s="1666"/>
      <c r="Y34" s="1666"/>
      <c r="Z34" s="1666"/>
      <c r="AA34" s="1666"/>
      <c r="AB34" s="1666"/>
      <c r="AC34" s="8"/>
    </row>
    <row r="35" spans="3:30" ht="12" customHeight="1">
      <c r="C35" s="11"/>
      <c r="D35" s="302"/>
      <c r="E35" s="295"/>
      <c r="F35" s="295"/>
      <c r="G35" s="295"/>
      <c r="H35" s="295"/>
      <c r="I35" s="295"/>
      <c r="J35" s="295"/>
      <c r="K35" s="295"/>
      <c r="L35" s="302"/>
      <c r="M35" s="302"/>
      <c r="N35" s="302"/>
      <c r="O35" s="302"/>
      <c r="P35" s="302"/>
      <c r="Q35" s="302"/>
      <c r="R35" s="302"/>
      <c r="S35" s="302"/>
      <c r="T35" s="302"/>
      <c r="U35" s="302"/>
      <c r="V35" s="302"/>
      <c r="W35" s="302"/>
      <c r="X35" s="302"/>
      <c r="Y35" s="302"/>
      <c r="Z35" s="302"/>
      <c r="AA35" s="302"/>
      <c r="AB35" s="302"/>
      <c r="AC35" s="8"/>
    </row>
    <row r="36" spans="3:30" ht="17.25" customHeight="1">
      <c r="C36" s="59"/>
      <c r="D36" s="59"/>
      <c r="E36" s="59"/>
      <c r="F36" s="59"/>
      <c r="G36" s="54"/>
      <c r="H36" s="54"/>
      <c r="I36" s="54"/>
      <c r="J36" s="54"/>
      <c r="K36" s="54"/>
      <c r="L36" s="54"/>
      <c r="M36" s="54"/>
      <c r="N36" s="54"/>
      <c r="O36" s="54"/>
      <c r="P36" s="54"/>
      <c r="Q36" s="54"/>
      <c r="R36" s="170"/>
      <c r="S36" s="170"/>
      <c r="T36" s="170"/>
      <c r="U36" s="170"/>
      <c r="V36" s="170"/>
      <c r="W36" s="170"/>
      <c r="X36" s="170"/>
      <c r="Y36" s="170"/>
      <c r="Z36" s="170"/>
      <c r="AA36" s="170"/>
      <c r="AB36" s="170"/>
    </row>
    <row r="37" spans="3:30" ht="17.25" customHeight="1">
      <c r="C37" s="59"/>
      <c r="D37" s="59"/>
      <c r="E37" s="59"/>
      <c r="F37" s="59"/>
      <c r="G37" s="54"/>
      <c r="H37" s="54"/>
      <c r="I37" s="54"/>
      <c r="J37" s="54"/>
      <c r="K37" s="54"/>
      <c r="L37" s="54"/>
      <c r="M37" s="54"/>
      <c r="N37" s="54"/>
      <c r="O37" s="54"/>
      <c r="P37" s="54"/>
      <c r="Q37" s="54"/>
      <c r="R37" s="170"/>
      <c r="S37" s="170"/>
      <c r="T37" s="170"/>
      <c r="U37" s="170"/>
      <c r="V37" s="170"/>
      <c r="W37" s="170"/>
      <c r="X37" s="170"/>
      <c r="Y37" s="170"/>
      <c r="Z37" s="170"/>
      <c r="AA37" s="170"/>
      <c r="AB37" s="170"/>
    </row>
    <row r="38" spans="3:30" ht="28.5" customHeight="1">
      <c r="C38" s="59"/>
      <c r="D38" s="59"/>
      <c r="E38" s="59"/>
      <c r="F38" s="59"/>
      <c r="G38" s="1667"/>
      <c r="H38" s="54"/>
      <c r="I38" s="54"/>
      <c r="J38" s="54"/>
      <c r="K38" s="54"/>
      <c r="L38" s="54"/>
      <c r="M38" s="54"/>
      <c r="N38" s="10"/>
      <c r="O38" s="54"/>
      <c r="P38" s="54"/>
      <c r="Q38" s="54"/>
      <c r="R38" s="773"/>
      <c r="S38" s="773"/>
      <c r="T38" s="773"/>
      <c r="U38" s="773"/>
      <c r="V38" s="773"/>
      <c r="W38" s="773"/>
      <c r="X38" s="773"/>
      <c r="Y38" s="773"/>
      <c r="Z38" s="773"/>
      <c r="AA38" s="773"/>
      <c r="AB38" s="773"/>
    </row>
    <row r="39" spans="3:30">
      <c r="C39" s="59"/>
      <c r="D39" s="49"/>
      <c r="E39" s="724"/>
      <c r="F39" s="669"/>
      <c r="G39" s="724"/>
      <c r="H39" s="1668"/>
      <c r="I39" s="1668"/>
      <c r="J39" s="1668"/>
      <c r="K39" s="1668"/>
      <c r="L39" s="1668"/>
      <c r="M39" s="1668"/>
      <c r="N39" s="1668"/>
      <c r="O39" s="1668"/>
      <c r="P39" s="1668"/>
      <c r="Q39" s="1668"/>
      <c r="R39" s="1669"/>
      <c r="S39" s="1669"/>
      <c r="T39" s="1669"/>
      <c r="U39" s="1670"/>
      <c r="V39" s="1670"/>
      <c r="W39" s="1670"/>
      <c r="X39" s="1670"/>
      <c r="Y39" s="1670"/>
      <c r="Z39" s="1670"/>
      <c r="AA39" s="1670"/>
      <c r="AB39" s="1670"/>
    </row>
    <row r="40" spans="3:30" ht="13.5" customHeight="1">
      <c r="C40" s="302"/>
      <c r="D40" s="302"/>
      <c r="F40" s="295"/>
      <c r="G40" s="295"/>
      <c r="H40" s="295"/>
      <c r="I40" s="295"/>
      <c r="J40" s="295"/>
      <c r="K40" s="295"/>
      <c r="L40" s="302"/>
      <c r="M40" s="302"/>
      <c r="N40" s="302"/>
      <c r="O40" s="302"/>
      <c r="P40" s="302"/>
      <c r="Q40" s="302"/>
      <c r="R40" s="302"/>
      <c r="S40" s="302"/>
      <c r="T40" s="302"/>
      <c r="U40" s="302"/>
      <c r="V40" s="302"/>
      <c r="W40" s="302"/>
      <c r="X40" s="302"/>
      <c r="Y40" s="302"/>
      <c r="Z40" s="302"/>
      <c r="AA40" s="302"/>
      <c r="AB40" s="302"/>
    </row>
    <row r="41" spans="3:30" ht="15.75" customHeight="1">
      <c r="C41" s="11"/>
      <c r="D41" s="302"/>
      <c r="E41" s="295"/>
      <c r="F41" s="295"/>
      <c r="G41" s="295"/>
      <c r="H41" s="295"/>
      <c r="I41" s="295"/>
      <c r="J41" s="295"/>
      <c r="K41" s="295"/>
      <c r="L41" s="302"/>
      <c r="M41" s="302"/>
      <c r="N41" s="302"/>
      <c r="O41" s="302"/>
      <c r="P41" s="302"/>
      <c r="Q41" s="302"/>
      <c r="R41" s="302"/>
      <c r="S41" s="302"/>
      <c r="T41" s="302"/>
      <c r="U41" s="302"/>
      <c r="V41" s="302"/>
      <c r="W41" s="302"/>
      <c r="X41" s="302"/>
      <c r="Y41" s="302"/>
      <c r="Z41" s="302"/>
      <c r="AA41" s="302"/>
      <c r="AB41" s="302"/>
    </row>
    <row r="42" spans="3:30" ht="13.5" customHeight="1">
      <c r="C42" s="59"/>
      <c r="D42" s="59"/>
      <c r="E42" s="59"/>
      <c r="F42" s="59"/>
      <c r="G42" s="670"/>
      <c r="H42" s="670"/>
      <c r="I42" s="670"/>
      <c r="J42" s="670"/>
      <c r="K42" s="670"/>
      <c r="L42" s="670"/>
      <c r="M42" s="670"/>
      <c r="N42" s="670"/>
      <c r="O42" s="670"/>
      <c r="P42" s="670"/>
      <c r="Q42" s="670"/>
      <c r="R42" s="170"/>
      <c r="S42" s="170"/>
      <c r="T42" s="170"/>
      <c r="U42" s="170"/>
      <c r="V42" s="170"/>
      <c r="W42" s="170"/>
      <c r="X42" s="170"/>
      <c r="Y42" s="170"/>
      <c r="Z42" s="170"/>
      <c r="AA42" s="170"/>
      <c r="AB42" s="170"/>
    </row>
    <row r="43" spans="3:30">
      <c r="C43" s="59"/>
      <c r="D43" s="59"/>
      <c r="E43" s="59"/>
      <c r="F43" s="59"/>
      <c r="G43" s="670"/>
      <c r="H43" s="670"/>
      <c r="I43" s="670"/>
      <c r="J43" s="670"/>
      <c r="K43" s="670"/>
      <c r="L43" s="670"/>
      <c r="M43" s="670"/>
      <c r="N43" s="670"/>
      <c r="O43" s="670"/>
      <c r="P43" s="670"/>
      <c r="Q43" s="670"/>
      <c r="R43" s="170"/>
      <c r="S43" s="170"/>
      <c r="T43" s="170"/>
      <c r="U43" s="170"/>
      <c r="V43" s="170"/>
      <c r="W43" s="170"/>
      <c r="X43" s="170"/>
      <c r="Y43" s="170"/>
      <c r="Z43" s="170"/>
      <c r="AA43" s="170"/>
      <c r="AB43" s="170"/>
    </row>
    <row r="44" spans="3:30">
      <c r="E44" s="6"/>
      <c r="F44" s="6"/>
      <c r="G44" s="6"/>
      <c r="H44" s="6"/>
      <c r="I44" s="6"/>
      <c r="J44" s="6"/>
      <c r="K44" s="6"/>
    </row>
    <row r="45" spans="3:30">
      <c r="D45" s="6" t="s">
        <v>400</v>
      </c>
      <c r="E45" s="6" t="s">
        <v>399</v>
      </c>
      <c r="F45" s="6"/>
      <c r="G45" s="621"/>
      <c r="H45" s="621"/>
    </row>
    <row r="46" spans="3:30">
      <c r="E46" s="6" t="s">
        <v>396</v>
      </c>
      <c r="F46" s="6"/>
    </row>
    <row r="47" spans="3:30">
      <c r="E47" s="6" t="s">
        <v>397</v>
      </c>
      <c r="F47" s="6"/>
    </row>
    <row r="48" spans="3:30">
      <c r="E48" s="6" t="s">
        <v>398</v>
      </c>
      <c r="F48" s="6"/>
    </row>
    <row r="49" spans="5:5">
      <c r="E49" s="6" t="s">
        <v>1067</v>
      </c>
    </row>
    <row r="80" spans="7:7">
      <c r="G80" s="273"/>
    </row>
    <row r="99" spans="4:7">
      <c r="D99" s="274"/>
    </row>
    <row r="102" spans="4:7">
      <c r="G102" s="273"/>
    </row>
    <row r="124" spans="7:7">
      <c r="G124" s="273"/>
    </row>
    <row r="228" spans="26:28">
      <c r="Z228" s="621"/>
      <c r="AA228" s="621"/>
      <c r="AB228" s="621"/>
    </row>
    <row r="243" spans="26:28">
      <c r="Z243" s="621"/>
      <c r="AA243" s="621"/>
      <c r="AB243" s="621"/>
    </row>
  </sheetData>
  <sheetProtection sheet="1" objects="1" scenarios="1"/>
  <mergeCells count="60">
    <mergeCell ref="B2:AC2"/>
    <mergeCell ref="U5:X5"/>
    <mergeCell ref="C7:F9"/>
    <mergeCell ref="G7:N9"/>
    <mergeCell ref="O7:Q9"/>
    <mergeCell ref="R7:Y9"/>
    <mergeCell ref="Z7:AB9"/>
    <mergeCell ref="F5:J5"/>
    <mergeCell ref="N5:Q5"/>
    <mergeCell ref="G10:N10"/>
    <mergeCell ref="O10:Q10"/>
    <mergeCell ref="R10:Y10"/>
    <mergeCell ref="Z10:AB10"/>
    <mergeCell ref="G11:N11"/>
    <mergeCell ref="O11:Q11"/>
    <mergeCell ref="R11:Y11"/>
    <mergeCell ref="Z11:AB11"/>
    <mergeCell ref="G12:N12"/>
    <mergeCell ref="O12:Q12"/>
    <mergeCell ref="R12:Y12"/>
    <mergeCell ref="Z12:AB12"/>
    <mergeCell ref="G13:N13"/>
    <mergeCell ref="O13:Q13"/>
    <mergeCell ref="R13:Y13"/>
    <mergeCell ref="Z13:AB13"/>
    <mergeCell ref="G14:N14"/>
    <mergeCell ref="O14:Q14"/>
    <mergeCell ref="R14:Y14"/>
    <mergeCell ref="Z14:AB14"/>
    <mergeCell ref="G15:N15"/>
    <mergeCell ref="O15:Q15"/>
    <mergeCell ref="R15:Y15"/>
    <mergeCell ref="Z15:AB15"/>
    <mergeCell ref="G16:N16"/>
    <mergeCell ref="O16:Q16"/>
    <mergeCell ref="R16:Y16"/>
    <mergeCell ref="Z16:AB16"/>
    <mergeCell ref="G17:N17"/>
    <mergeCell ref="R17:Y17"/>
    <mergeCell ref="C20:F20"/>
    <mergeCell ref="G20:Q20"/>
    <mergeCell ref="R20:AB20"/>
    <mergeCell ref="C21:F21"/>
    <mergeCell ref="G21:Q21"/>
    <mergeCell ref="R21:AB21"/>
    <mergeCell ref="C24:F26"/>
    <mergeCell ref="G24:Q24"/>
    <mergeCell ref="R24:AB24"/>
    <mergeCell ref="G25:Q25"/>
    <mergeCell ref="R25:AB25"/>
    <mergeCell ref="G26:Q26"/>
    <mergeCell ref="R26:AB26"/>
    <mergeCell ref="C31:F33"/>
    <mergeCell ref="G31:Q31"/>
    <mergeCell ref="R31:AB31"/>
    <mergeCell ref="G32:Q32"/>
    <mergeCell ref="R32:AB32"/>
    <mergeCell ref="R33:AB33"/>
    <mergeCell ref="G33:N33"/>
    <mergeCell ref="O33:Q33"/>
  </mergeCells>
  <phoneticPr fontId="3"/>
  <hyperlinks>
    <hyperlink ref="B1:E1" location="はじめに!A1" display="はじめに戻る"/>
  </hyperlinks>
  <pageMargins left="0.9055118110236221" right="0.31496062992125984" top="0.74803149606299213" bottom="0.55118110236220474" header="0.31496062992125984" footer="0.31496062992125984"/>
  <pageSetup paperSize="9" orientation="portrait" horizontalDpi="300" verticalDpi="300" r:id="rId1"/>
  <headerFooter>
    <oddFooter>&amp;P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sheetPr>
  <dimension ref="B1:CN196"/>
  <sheetViews>
    <sheetView view="pageBreakPreview" zoomScale="120" zoomScaleNormal="100" zoomScaleSheetLayoutView="120" workbookViewId="0">
      <selection activeCell="B4" sqref="B4"/>
    </sheetView>
  </sheetViews>
  <sheetFormatPr defaultRowHeight="12"/>
  <cols>
    <col min="1" max="1" width="4.875" style="29" customWidth="1"/>
    <col min="2" max="29" width="3.625" style="29" customWidth="1"/>
    <col min="30" max="30" width="5.125" style="29" customWidth="1"/>
    <col min="31" max="31" width="13.5" style="726" customWidth="1"/>
    <col min="32" max="36" width="4" style="29" customWidth="1"/>
    <col min="37" max="39" width="4.25" style="29" customWidth="1"/>
    <col min="40" max="50" width="9" style="29"/>
    <col min="51" max="78" width="3.5" style="29" customWidth="1"/>
    <col min="79" max="16384" width="9" style="29"/>
  </cols>
  <sheetData>
    <row r="1" spans="2:92" s="7" customFormat="1" ht="21.75" customHeight="1">
      <c r="B1" s="21" t="s">
        <v>122</v>
      </c>
      <c r="C1" s="21"/>
      <c r="D1" s="21"/>
      <c r="E1" s="21"/>
      <c r="F1" s="21"/>
      <c r="G1" s="21"/>
      <c r="H1" s="21"/>
      <c r="I1" s="21"/>
      <c r="J1" s="21"/>
      <c r="K1" s="21"/>
      <c r="L1" s="21"/>
      <c r="M1" s="21"/>
      <c r="N1" s="21"/>
      <c r="O1" s="21"/>
      <c r="P1" s="21"/>
    </row>
    <row r="2" spans="2:92" s="7" customFormat="1" ht="94.5" customHeight="1">
      <c r="B2" s="3929" t="s">
        <v>1462</v>
      </c>
      <c r="C2" s="3929"/>
      <c r="D2" s="3929"/>
      <c r="E2" s="3929"/>
      <c r="F2" s="3929"/>
      <c r="G2" s="3929"/>
      <c r="H2" s="3929"/>
      <c r="I2" s="3929"/>
      <c r="J2" s="3929"/>
      <c r="K2" s="3929"/>
      <c r="L2" s="3929"/>
      <c r="M2" s="3929"/>
      <c r="N2" s="3929"/>
      <c r="O2" s="3929"/>
      <c r="P2" s="3929"/>
      <c r="Q2" s="3929"/>
      <c r="R2" s="3929"/>
      <c r="S2" s="3929"/>
      <c r="T2" s="3929"/>
      <c r="U2" s="3929"/>
      <c r="V2" s="3929"/>
      <c r="W2" s="3929"/>
      <c r="X2" s="3929"/>
      <c r="Y2" s="3929"/>
      <c r="Z2" s="3929"/>
      <c r="AA2" s="3929"/>
      <c r="AB2" s="3929"/>
      <c r="AC2" s="3929"/>
      <c r="AD2" s="3929"/>
      <c r="AE2" s="3929"/>
      <c r="AF2" s="3929"/>
      <c r="AG2" s="3929"/>
      <c r="AH2" s="3929"/>
      <c r="AI2" s="3929"/>
      <c r="AJ2" s="3929"/>
      <c r="AK2" s="3929"/>
      <c r="AL2" s="3929"/>
      <c r="AM2" s="3929"/>
      <c r="AN2" s="3929"/>
      <c r="AO2" s="3929"/>
      <c r="AP2" s="3929"/>
      <c r="AQ2" s="3929"/>
      <c r="AR2" s="3929"/>
      <c r="AS2" s="3929"/>
      <c r="AT2" s="3929"/>
      <c r="AU2" s="3929"/>
      <c r="AV2" s="3929"/>
      <c r="AW2" s="3929"/>
      <c r="AX2" s="3929"/>
      <c r="AY2" s="3929"/>
    </row>
    <row r="3" spans="2:92" ht="47.25" customHeight="1">
      <c r="C3" s="3930" t="s">
        <v>260</v>
      </c>
      <c r="D3" s="3931"/>
      <c r="E3" s="3931"/>
      <c r="F3" s="3931"/>
      <c r="G3" s="3931"/>
      <c r="H3" s="3931"/>
      <c r="I3" s="3931"/>
      <c r="J3" s="3931"/>
      <c r="K3" s="3931"/>
      <c r="L3" s="3931"/>
      <c r="M3" s="3931"/>
      <c r="N3" s="3931"/>
      <c r="O3" s="3931"/>
      <c r="P3" s="3931"/>
      <c r="Q3" s="3931"/>
      <c r="R3" s="3931"/>
      <c r="S3" s="3931"/>
      <c r="T3" s="3931"/>
      <c r="U3" s="3931"/>
      <c r="V3" s="3931"/>
      <c r="W3" s="3931"/>
      <c r="X3" s="3931"/>
      <c r="Y3" s="3931"/>
      <c r="Z3" s="3931"/>
      <c r="AA3" s="3931"/>
      <c r="AB3" s="3931"/>
      <c r="AC3" s="725"/>
      <c r="AD3" s="725"/>
    </row>
    <row r="4" spans="2:92" ht="17.25">
      <c r="C4" s="625"/>
      <c r="E4" s="625"/>
      <c r="F4" s="625"/>
      <c r="G4" s="625"/>
      <c r="J4" s="625"/>
      <c r="K4" s="625"/>
      <c r="L4" s="625"/>
      <c r="M4" s="625"/>
      <c r="N4" s="625"/>
      <c r="O4" s="625"/>
      <c r="P4" s="625"/>
      <c r="Q4" s="625"/>
      <c r="R4" s="625"/>
      <c r="W4" s="53" t="s">
        <v>393</v>
      </c>
      <c r="Z4" s="3934" t="s">
        <v>102</v>
      </c>
      <c r="AA4" s="3934"/>
      <c r="AB4" s="3934"/>
      <c r="AC4" s="3934"/>
      <c r="AE4" s="925" t="s">
        <v>261</v>
      </c>
      <c r="AZ4" s="625"/>
      <c r="BB4" s="625"/>
      <c r="BC4" s="625"/>
      <c r="BD4" s="625"/>
      <c r="BG4" s="625"/>
      <c r="BH4" s="625"/>
      <c r="BI4" s="625"/>
      <c r="BJ4" s="625"/>
      <c r="BK4" s="625"/>
      <c r="BL4" s="625"/>
      <c r="BM4" s="625"/>
      <c r="BN4" s="625"/>
      <c r="BO4" s="625"/>
      <c r="BT4" s="53" t="s">
        <v>393</v>
      </c>
      <c r="BW4" s="3984" t="s">
        <v>102</v>
      </c>
      <c r="BX4" s="3984"/>
      <c r="BY4" s="3984"/>
      <c r="BZ4" s="3984"/>
    </row>
    <row r="5" spans="2:92" ht="17.25">
      <c r="B5" s="673" t="s">
        <v>1118</v>
      </c>
      <c r="C5" s="625"/>
      <c r="E5" s="625"/>
      <c r="F5" s="625"/>
      <c r="G5" s="625"/>
      <c r="J5" s="625"/>
      <c r="K5" s="625"/>
      <c r="L5" s="625"/>
      <c r="M5" s="625"/>
      <c r="N5" s="625"/>
      <c r="O5" s="625"/>
      <c r="P5" s="625"/>
      <c r="Q5" s="625"/>
      <c r="R5" s="625"/>
      <c r="S5" s="19"/>
      <c r="T5" s="625"/>
      <c r="V5" s="1729"/>
      <c r="W5" s="1729"/>
      <c r="X5" s="1729"/>
      <c r="Y5" s="1729"/>
      <c r="AC5" s="625"/>
      <c r="AY5" s="673" t="s">
        <v>1118</v>
      </c>
      <c r="AZ5" s="625"/>
      <c r="BB5" s="625"/>
      <c r="BC5" s="625"/>
      <c r="BD5" s="625"/>
      <c r="BG5" s="625"/>
      <c r="BH5" s="625"/>
      <c r="BI5" s="625"/>
      <c r="BJ5" s="625"/>
      <c r="BK5" s="625"/>
      <c r="BL5" s="625"/>
      <c r="BM5" s="625"/>
      <c r="BN5" s="625"/>
      <c r="BO5" s="625"/>
      <c r="BP5" s="19"/>
      <c r="BQ5" s="625"/>
      <c r="BS5" s="326"/>
      <c r="BT5" s="326"/>
      <c r="BU5" s="326"/>
      <c r="BV5" s="326"/>
      <c r="BZ5" s="625"/>
    </row>
    <row r="6" spans="2:92" ht="9" customHeight="1">
      <c r="B6" s="625"/>
      <c r="C6" s="625"/>
      <c r="E6" s="625"/>
      <c r="F6" s="625"/>
      <c r="G6" s="625"/>
      <c r="J6" s="625"/>
      <c r="K6" s="625"/>
      <c r="L6" s="625"/>
      <c r="M6" s="625"/>
      <c r="N6" s="625"/>
      <c r="O6" s="625"/>
      <c r="P6" s="625"/>
      <c r="Q6" s="625"/>
      <c r="R6" s="625"/>
      <c r="S6" s="19"/>
      <c r="T6" s="625"/>
      <c r="V6" s="1729"/>
      <c r="AY6" s="625"/>
      <c r="AZ6" s="625"/>
      <c r="BB6" s="625"/>
      <c r="BC6" s="625"/>
      <c r="BD6" s="625"/>
      <c r="BG6" s="625"/>
      <c r="BH6" s="625"/>
      <c r="BI6" s="625"/>
      <c r="BJ6" s="625"/>
      <c r="BK6" s="625"/>
      <c r="BL6" s="625"/>
      <c r="BM6" s="625"/>
      <c r="BN6" s="625"/>
      <c r="BO6" s="625"/>
      <c r="BP6" s="19"/>
      <c r="BQ6" s="625"/>
      <c r="BS6" s="326"/>
    </row>
    <row r="7" spans="2:92" ht="14.25">
      <c r="B7" s="673" t="s">
        <v>262</v>
      </c>
      <c r="AF7" s="3941"/>
      <c r="AG7" s="3941"/>
      <c r="AH7" s="3941"/>
      <c r="AI7" s="3941"/>
      <c r="AJ7" s="3941"/>
      <c r="AK7" s="3941"/>
      <c r="AL7" s="3941"/>
      <c r="AM7" s="3941"/>
      <c r="AN7" s="54"/>
      <c r="AY7" s="673" t="s">
        <v>262</v>
      </c>
    </row>
    <row r="8" spans="2:92" ht="29.25" customHeight="1">
      <c r="C8" s="3938" t="s">
        <v>1832</v>
      </c>
      <c r="D8" s="3939"/>
      <c r="E8" s="3939"/>
      <c r="F8" s="3939"/>
      <c r="G8" s="3939"/>
      <c r="H8" s="3939"/>
      <c r="I8" s="3939"/>
      <c r="J8" s="3939"/>
      <c r="K8" s="3939"/>
      <c r="L8" s="3940"/>
      <c r="P8" s="3941"/>
      <c r="Q8" s="3941"/>
      <c r="R8" s="3941"/>
      <c r="S8" s="3941"/>
      <c r="T8" s="3941"/>
      <c r="U8" s="3941"/>
      <c r="V8" s="3941"/>
      <c r="W8" s="3941"/>
      <c r="X8" s="3941"/>
      <c r="Y8" s="727"/>
      <c r="Z8" s="727"/>
      <c r="AA8" s="727"/>
      <c r="AB8" s="727"/>
      <c r="AF8" s="54"/>
      <c r="AG8" s="54"/>
      <c r="AH8" s="55"/>
      <c r="AI8" s="3942"/>
      <c r="AJ8" s="3942"/>
      <c r="AK8" s="3942"/>
      <c r="AL8" s="3942"/>
      <c r="AM8" s="10"/>
      <c r="AN8" s="728"/>
      <c r="AZ8" s="3938" t="s">
        <v>479</v>
      </c>
      <c r="BA8" s="3939"/>
      <c r="BB8" s="3939"/>
      <c r="BC8" s="3939"/>
      <c r="BD8" s="3939"/>
      <c r="BE8" s="3939"/>
      <c r="BF8" s="3939"/>
      <c r="BG8" s="3939"/>
      <c r="BH8" s="3939"/>
      <c r="BI8" s="3940"/>
      <c r="BM8" s="3941"/>
      <c r="BN8" s="3941"/>
      <c r="BO8" s="3941"/>
      <c r="BP8" s="3941"/>
      <c r="BQ8" s="3941"/>
      <c r="BR8" s="3941"/>
      <c r="BS8" s="3941"/>
      <c r="BT8" s="3941"/>
      <c r="BU8" s="3941"/>
      <c r="BV8" s="727"/>
      <c r="BW8" s="727"/>
      <c r="BX8" s="727"/>
      <c r="BY8" s="727"/>
    </row>
    <row r="9" spans="2:92" ht="15" customHeight="1">
      <c r="C9" s="56" t="str">
        <f>REPT(C123,1)</f>
        <v>平成22年</v>
      </c>
      <c r="D9" s="54"/>
      <c r="E9" s="54"/>
      <c r="F9" s="54"/>
      <c r="G9" s="3682">
        <f>K143</f>
        <v>0</v>
      </c>
      <c r="H9" s="3682"/>
      <c r="I9" s="3682"/>
      <c r="J9" s="3682"/>
      <c r="K9" s="10" t="s">
        <v>263</v>
      </c>
      <c r="L9" s="729"/>
      <c r="P9" s="54"/>
      <c r="Q9" s="54"/>
      <c r="R9" s="55"/>
      <c r="S9" s="3682"/>
      <c r="T9" s="3682"/>
      <c r="U9" s="3682"/>
      <c r="V9" s="3682"/>
      <c r="W9" s="10"/>
      <c r="X9" s="54"/>
      <c r="Y9" s="54"/>
      <c r="Z9" s="54"/>
      <c r="AA9" s="54"/>
      <c r="AB9" s="54"/>
      <c r="AD9" s="737" t="s">
        <v>1442</v>
      </c>
      <c r="AF9" s="54"/>
      <c r="AG9" s="54"/>
      <c r="AH9" s="55"/>
      <c r="AI9" s="1023"/>
      <c r="AJ9" s="1023"/>
      <c r="AK9" s="1023"/>
      <c r="AL9" s="1023"/>
      <c r="AM9" s="10"/>
      <c r="AN9" s="728"/>
      <c r="AZ9" s="56" t="s">
        <v>1243</v>
      </c>
      <c r="BA9" s="54"/>
      <c r="BB9" s="54"/>
      <c r="BC9" s="54"/>
      <c r="BD9" s="3682">
        <v>0</v>
      </c>
      <c r="BE9" s="3682"/>
      <c r="BF9" s="3682"/>
      <c r="BG9" s="3682"/>
      <c r="BH9" s="10" t="s">
        <v>263</v>
      </c>
      <c r="BI9" s="729"/>
      <c r="BM9" s="54"/>
      <c r="BN9" s="54"/>
      <c r="BO9" s="55"/>
      <c r="BP9" s="3682"/>
      <c r="BQ9" s="3682"/>
      <c r="BR9" s="3682"/>
      <c r="BS9" s="3682"/>
      <c r="BT9" s="10"/>
      <c r="BU9" s="54"/>
      <c r="BV9" s="54"/>
      <c r="BW9" s="54"/>
      <c r="BX9" s="54"/>
      <c r="BY9" s="54"/>
    </row>
    <row r="10" spans="2:92" ht="15" customHeight="1">
      <c r="C10" s="56" t="str">
        <f>REPT(C146,1)</f>
        <v>平成23年</v>
      </c>
      <c r="D10" s="54"/>
      <c r="E10" s="54"/>
      <c r="F10" s="54"/>
      <c r="G10" s="3682">
        <f>K166</f>
        <v>0</v>
      </c>
      <c r="H10" s="3682"/>
      <c r="I10" s="3682"/>
      <c r="J10" s="3682"/>
      <c r="K10" s="10" t="s">
        <v>263</v>
      </c>
      <c r="L10" s="729"/>
      <c r="P10" s="54"/>
      <c r="Q10" s="54"/>
      <c r="R10" s="55"/>
      <c r="S10" s="3682"/>
      <c r="T10" s="3682"/>
      <c r="U10" s="3682"/>
      <c r="V10" s="3682"/>
      <c r="W10" s="10"/>
      <c r="X10" s="54"/>
      <c r="Y10" s="55"/>
      <c r="Z10" s="55"/>
      <c r="AA10" s="728"/>
      <c r="AB10" s="730"/>
      <c r="AF10" s="54"/>
      <c r="AG10" s="54"/>
      <c r="AH10" s="55"/>
      <c r="AI10" s="3942"/>
      <c r="AJ10" s="3942"/>
      <c r="AK10" s="3942"/>
      <c r="AL10" s="3942"/>
      <c r="AM10" s="10"/>
      <c r="AN10" s="728"/>
      <c r="AZ10" s="56" t="s">
        <v>1244</v>
      </c>
      <c r="BA10" s="54"/>
      <c r="BB10" s="54"/>
      <c r="BC10" s="54"/>
      <c r="BD10" s="3682">
        <v>0</v>
      </c>
      <c r="BE10" s="3682"/>
      <c r="BF10" s="3682"/>
      <c r="BG10" s="3682"/>
      <c r="BH10" s="10" t="s">
        <v>263</v>
      </c>
      <c r="BI10" s="729"/>
      <c r="BM10" s="54"/>
      <c r="BN10" s="54"/>
      <c r="BO10" s="55"/>
      <c r="BP10" s="3682"/>
      <c r="BQ10" s="3682"/>
      <c r="BR10" s="3682"/>
      <c r="BS10" s="3682"/>
      <c r="BT10" s="10"/>
      <c r="BU10" s="54"/>
      <c r="BV10" s="55"/>
      <c r="BW10" s="55"/>
      <c r="BX10" s="728"/>
      <c r="BY10" s="730"/>
    </row>
    <row r="11" spans="2:92" ht="15" customHeight="1">
      <c r="C11" s="56" t="str">
        <f>REPT(C169,1)</f>
        <v>平成24年</v>
      </c>
      <c r="D11" s="12"/>
      <c r="E11" s="12"/>
      <c r="F11" s="12"/>
      <c r="G11" s="3943">
        <f>K189</f>
        <v>0</v>
      </c>
      <c r="H11" s="3943"/>
      <c r="I11" s="3943"/>
      <c r="J11" s="3943"/>
      <c r="K11" s="731" t="s">
        <v>263</v>
      </c>
      <c r="L11" s="729"/>
      <c r="P11" s="54"/>
      <c r="Q11" s="54"/>
      <c r="R11" s="55"/>
      <c r="S11" s="3682"/>
      <c r="T11" s="3682"/>
      <c r="U11" s="3682"/>
      <c r="V11" s="3682"/>
      <c r="W11" s="10"/>
      <c r="X11" s="54"/>
      <c r="Y11" s="55"/>
      <c r="Z11" s="55"/>
      <c r="AA11" s="728"/>
      <c r="AB11" s="730"/>
      <c r="AF11" s="3936"/>
      <c r="AG11" s="3936"/>
      <c r="AH11" s="3936"/>
      <c r="AI11" s="3936"/>
      <c r="AJ11" s="3937"/>
      <c r="AK11" s="3937"/>
      <c r="AL11" s="3937"/>
      <c r="AM11" s="10"/>
      <c r="AN11" s="728"/>
      <c r="AZ11" s="56" t="s">
        <v>1245</v>
      </c>
      <c r="BA11" s="12"/>
      <c r="BB11" s="12"/>
      <c r="BC11" s="12"/>
      <c r="BD11" s="3943">
        <v>0</v>
      </c>
      <c r="BE11" s="3943"/>
      <c r="BF11" s="3943"/>
      <c r="BG11" s="3943"/>
      <c r="BH11" s="731" t="s">
        <v>263</v>
      </c>
      <c r="BI11" s="729"/>
      <c r="BM11" s="54"/>
      <c r="BN11" s="54"/>
      <c r="BO11" s="55"/>
      <c r="BP11" s="3682"/>
      <c r="BQ11" s="3682"/>
      <c r="BR11" s="3682"/>
      <c r="BS11" s="3682"/>
      <c r="BT11" s="10"/>
      <c r="BU11" s="54"/>
      <c r="BV11" s="55"/>
      <c r="BW11" s="55"/>
      <c r="BX11" s="728"/>
      <c r="BY11" s="730"/>
    </row>
    <row r="12" spans="2:92" ht="17.25" customHeight="1">
      <c r="C12" s="1713"/>
      <c r="D12" s="732" t="s">
        <v>502</v>
      </c>
      <c r="E12" s="732"/>
      <c r="F12" s="732"/>
      <c r="G12" s="3935" t="e">
        <f>ROUNDDOWN((G9+G10+G11)/C12,0)</f>
        <v>#DIV/0!</v>
      </c>
      <c r="H12" s="3935"/>
      <c r="I12" s="3935"/>
      <c r="J12" s="3935"/>
      <c r="K12" s="733" t="s">
        <v>263</v>
      </c>
      <c r="L12" s="734"/>
      <c r="P12" s="54"/>
      <c r="Q12" s="10"/>
      <c r="R12" s="54"/>
      <c r="S12" s="3682"/>
      <c r="T12" s="3682"/>
      <c r="U12" s="3682"/>
      <c r="V12" s="3682"/>
      <c r="W12" s="10"/>
      <c r="X12" s="54"/>
      <c r="Y12" s="55"/>
      <c r="Z12" s="55"/>
      <c r="AA12" s="728"/>
      <c r="AB12" s="728"/>
      <c r="AD12" s="737" t="s">
        <v>264</v>
      </c>
      <c r="AZ12" s="738">
        <v>3</v>
      </c>
      <c r="BA12" s="732" t="s">
        <v>502</v>
      </c>
      <c r="BB12" s="732"/>
      <c r="BC12" s="732"/>
      <c r="BD12" s="3998">
        <v>30361916</v>
      </c>
      <c r="BE12" s="3998"/>
      <c r="BF12" s="3998"/>
      <c r="BG12" s="3998"/>
      <c r="BH12" s="733" t="s">
        <v>263</v>
      </c>
      <c r="BI12" s="734"/>
      <c r="BM12" s="9"/>
      <c r="BN12" s="10"/>
      <c r="BO12" s="54"/>
      <c r="BP12" s="3999"/>
      <c r="BQ12" s="3999"/>
      <c r="BR12" s="3999"/>
      <c r="BS12" s="3999"/>
      <c r="BT12" s="10"/>
      <c r="BU12" s="54"/>
      <c r="BV12" s="735"/>
      <c r="BW12" s="735"/>
      <c r="BX12" s="728"/>
      <c r="BY12" s="736"/>
      <c r="CK12" s="739"/>
      <c r="CL12" s="739"/>
      <c r="CM12" s="739"/>
      <c r="CN12" s="739"/>
    </row>
    <row r="13" spans="2:92" ht="9.75" customHeight="1"/>
    <row r="14" spans="2:92" ht="14.25">
      <c r="B14" s="673" t="s">
        <v>265</v>
      </c>
      <c r="AY14" s="673" t="s">
        <v>265</v>
      </c>
    </row>
    <row r="15" spans="2:92">
      <c r="C15" s="29" t="s">
        <v>266</v>
      </c>
      <c r="AZ15" s="29" t="s">
        <v>266</v>
      </c>
      <c r="BA15" s="740"/>
      <c r="BB15" s="740"/>
      <c r="BC15" s="740"/>
      <c r="BD15" s="740"/>
      <c r="BE15" s="740"/>
      <c r="BF15" s="740"/>
      <c r="BG15" s="740"/>
    </row>
    <row r="16" spans="2:92" ht="13.5" customHeight="1">
      <c r="C16" s="3797" t="s">
        <v>120</v>
      </c>
      <c r="D16" s="3798"/>
      <c r="E16" s="3798"/>
      <c r="F16" s="3798"/>
      <c r="G16" s="3799"/>
      <c r="H16" s="3932" t="s">
        <v>267</v>
      </c>
      <c r="I16" s="3798"/>
      <c r="J16" s="3798"/>
      <c r="K16" s="3798"/>
      <c r="L16" s="3798"/>
      <c r="M16" s="3798"/>
      <c r="N16" s="3799"/>
      <c r="O16" s="3932" t="s">
        <v>268</v>
      </c>
      <c r="P16" s="3798"/>
      <c r="Q16" s="3799"/>
      <c r="R16" s="3932" t="s">
        <v>349</v>
      </c>
      <c r="S16" s="3798"/>
      <c r="T16" s="3798"/>
      <c r="U16" s="3798"/>
      <c r="V16" s="3798"/>
      <c r="W16" s="3798"/>
      <c r="X16" s="3933"/>
      <c r="AZ16" s="3797" t="s">
        <v>120</v>
      </c>
      <c r="BA16" s="3798"/>
      <c r="BB16" s="3798"/>
      <c r="BC16" s="3798"/>
      <c r="BD16" s="3799"/>
      <c r="BE16" s="3932" t="s">
        <v>267</v>
      </c>
      <c r="BF16" s="3798"/>
      <c r="BG16" s="3798"/>
      <c r="BH16" s="3798"/>
      <c r="BI16" s="3798"/>
      <c r="BJ16" s="3798"/>
      <c r="BK16" s="3799"/>
      <c r="BL16" s="3932" t="s">
        <v>268</v>
      </c>
      <c r="BM16" s="3798"/>
      <c r="BN16" s="3799"/>
      <c r="BO16" s="3932" t="s">
        <v>349</v>
      </c>
      <c r="BP16" s="3798"/>
      <c r="BQ16" s="3798"/>
      <c r="BR16" s="3798"/>
      <c r="BS16" s="3798"/>
      <c r="BT16" s="3798"/>
      <c r="BU16" s="3933"/>
    </row>
    <row r="17" spans="2:78" ht="15" customHeight="1">
      <c r="C17" s="3394" t="s">
        <v>181</v>
      </c>
      <c r="D17" s="3395"/>
      <c r="E17" s="3395"/>
      <c r="F17" s="3395"/>
      <c r="G17" s="3396"/>
      <c r="H17" s="3683"/>
      <c r="I17" s="3684"/>
      <c r="J17" s="3684"/>
      <c r="K17" s="3684"/>
      <c r="L17" s="3684"/>
      <c r="M17" s="3684"/>
      <c r="N17" s="3685"/>
      <c r="O17" s="3924" t="e">
        <f t="shared" ref="O17:O23" si="0">H17/$H$24</f>
        <v>#DIV/0!</v>
      </c>
      <c r="P17" s="3925"/>
      <c r="Q17" s="3926"/>
      <c r="R17" s="3891"/>
      <c r="S17" s="3892"/>
      <c r="T17" s="3892"/>
      <c r="U17" s="3892"/>
      <c r="V17" s="3892"/>
      <c r="W17" s="3892"/>
      <c r="X17" s="3893"/>
      <c r="Y17" s="741"/>
      <c r="Z17" s="741"/>
      <c r="AA17" s="741"/>
      <c r="AD17" s="742" t="s">
        <v>271</v>
      </c>
      <c r="AZ17" s="3394" t="s">
        <v>181</v>
      </c>
      <c r="BA17" s="3395"/>
      <c r="BB17" s="3395"/>
      <c r="BC17" s="3395"/>
      <c r="BD17" s="3396"/>
      <c r="BE17" s="3995">
        <v>15805054</v>
      </c>
      <c r="BF17" s="3996"/>
      <c r="BG17" s="3996"/>
      <c r="BH17" s="3996"/>
      <c r="BI17" s="3996"/>
      <c r="BJ17" s="3996"/>
      <c r="BK17" s="3997"/>
      <c r="BL17" s="3924">
        <v>0.52055522451218195</v>
      </c>
      <c r="BM17" s="3925"/>
      <c r="BN17" s="3926"/>
      <c r="BO17" s="3992" t="s">
        <v>270</v>
      </c>
      <c r="BP17" s="3993"/>
      <c r="BQ17" s="3993"/>
      <c r="BR17" s="3993"/>
      <c r="BS17" s="3993"/>
      <c r="BT17" s="3993"/>
      <c r="BU17" s="3994"/>
      <c r="BV17" s="741"/>
      <c r="BW17" s="741"/>
      <c r="BX17" s="741"/>
    </row>
    <row r="18" spans="2:78" ht="15" customHeight="1">
      <c r="C18" s="3394" t="s">
        <v>182</v>
      </c>
      <c r="D18" s="3395"/>
      <c r="E18" s="3395"/>
      <c r="F18" s="3395"/>
      <c r="G18" s="3396"/>
      <c r="H18" s="3683"/>
      <c r="I18" s="3684"/>
      <c r="J18" s="3684"/>
      <c r="K18" s="3684"/>
      <c r="L18" s="3684"/>
      <c r="M18" s="3684"/>
      <c r="N18" s="3685"/>
      <c r="O18" s="3924" t="e">
        <f t="shared" si="0"/>
        <v>#DIV/0!</v>
      </c>
      <c r="P18" s="3925"/>
      <c r="Q18" s="3926"/>
      <c r="R18" s="3891"/>
      <c r="S18" s="3892"/>
      <c r="T18" s="3892"/>
      <c r="U18" s="3892"/>
      <c r="V18" s="3892"/>
      <c r="W18" s="3892"/>
      <c r="X18" s="3893"/>
      <c r="Y18" s="741"/>
      <c r="Z18" s="741"/>
      <c r="AA18" s="741"/>
      <c r="AD18" s="742" t="s">
        <v>273</v>
      </c>
      <c r="AZ18" s="3394" t="s">
        <v>182</v>
      </c>
      <c r="BA18" s="3395"/>
      <c r="BB18" s="3395"/>
      <c r="BC18" s="3395"/>
      <c r="BD18" s="3396"/>
      <c r="BE18" s="3995">
        <v>1480054</v>
      </c>
      <c r="BF18" s="3996"/>
      <c r="BG18" s="3996"/>
      <c r="BH18" s="3996"/>
      <c r="BI18" s="3996"/>
      <c r="BJ18" s="3996"/>
      <c r="BK18" s="3997"/>
      <c r="BL18" s="3924">
        <v>4.8747055357112497E-2</v>
      </c>
      <c r="BM18" s="3925"/>
      <c r="BN18" s="3926"/>
      <c r="BO18" s="3992" t="s">
        <v>272</v>
      </c>
      <c r="BP18" s="3993"/>
      <c r="BQ18" s="3993"/>
      <c r="BR18" s="3993"/>
      <c r="BS18" s="3993"/>
      <c r="BT18" s="3993"/>
      <c r="BU18" s="3994"/>
      <c r="BV18" s="741"/>
      <c r="BW18" s="741"/>
      <c r="BX18" s="741"/>
    </row>
    <row r="19" spans="2:78" ht="15" customHeight="1">
      <c r="C19" s="3394" t="s">
        <v>1141</v>
      </c>
      <c r="D19" s="3395"/>
      <c r="E19" s="3395"/>
      <c r="F19" s="3395"/>
      <c r="G19" s="3396"/>
      <c r="H19" s="3683"/>
      <c r="I19" s="3684"/>
      <c r="J19" s="3684"/>
      <c r="K19" s="3684"/>
      <c r="L19" s="3684"/>
      <c r="M19" s="3684"/>
      <c r="N19" s="3685"/>
      <c r="O19" s="3924" t="e">
        <f t="shared" si="0"/>
        <v>#DIV/0!</v>
      </c>
      <c r="P19" s="3925"/>
      <c r="Q19" s="3926"/>
      <c r="R19" s="3891"/>
      <c r="S19" s="3892"/>
      <c r="T19" s="3892"/>
      <c r="U19" s="3892"/>
      <c r="V19" s="3892"/>
      <c r="W19" s="3892"/>
      <c r="X19" s="3893"/>
      <c r="AZ19" s="3394" t="s">
        <v>1141</v>
      </c>
      <c r="BA19" s="3395"/>
      <c r="BB19" s="3395"/>
      <c r="BC19" s="3395"/>
      <c r="BD19" s="3396"/>
      <c r="BE19" s="3995">
        <v>6154000</v>
      </c>
      <c r="BF19" s="3996"/>
      <c r="BG19" s="3996"/>
      <c r="BH19" s="3996"/>
      <c r="BI19" s="3996"/>
      <c r="BJ19" s="3996"/>
      <c r="BK19" s="3997"/>
      <c r="BL19" s="3924">
        <v>0.202688130749061</v>
      </c>
      <c r="BM19" s="3925"/>
      <c r="BN19" s="3926"/>
      <c r="BO19" s="3992" t="s">
        <v>274</v>
      </c>
      <c r="BP19" s="3993"/>
      <c r="BQ19" s="3993"/>
      <c r="BR19" s="3993"/>
      <c r="BS19" s="3993"/>
      <c r="BT19" s="3993"/>
      <c r="BU19" s="3994"/>
    </row>
    <row r="20" spans="2:78" ht="15" customHeight="1">
      <c r="C20" s="3394" t="s">
        <v>184</v>
      </c>
      <c r="D20" s="3395"/>
      <c r="E20" s="3395"/>
      <c r="F20" s="3395"/>
      <c r="G20" s="3396"/>
      <c r="H20" s="3683"/>
      <c r="I20" s="3684"/>
      <c r="J20" s="3684"/>
      <c r="K20" s="3684"/>
      <c r="L20" s="3684"/>
      <c r="M20" s="3684"/>
      <c r="N20" s="3685"/>
      <c r="O20" s="3924" t="e">
        <f t="shared" si="0"/>
        <v>#DIV/0!</v>
      </c>
      <c r="P20" s="3925"/>
      <c r="Q20" s="3926"/>
      <c r="R20" s="3891"/>
      <c r="S20" s="3892"/>
      <c r="T20" s="3892"/>
      <c r="U20" s="3892"/>
      <c r="V20" s="3892"/>
      <c r="W20" s="3892"/>
      <c r="X20" s="3893"/>
      <c r="AZ20" s="3394" t="s">
        <v>184</v>
      </c>
      <c r="BA20" s="3395"/>
      <c r="BB20" s="3395"/>
      <c r="BC20" s="3395"/>
      <c r="BD20" s="3396"/>
      <c r="BE20" s="3995">
        <v>560200</v>
      </c>
      <c r="BF20" s="3996"/>
      <c r="BG20" s="3996"/>
      <c r="BH20" s="3996"/>
      <c r="BI20" s="3996"/>
      <c r="BJ20" s="3996"/>
      <c r="BK20" s="3997"/>
      <c r="BL20" s="3924">
        <v>1.8450745993763999E-2</v>
      </c>
      <c r="BM20" s="3925"/>
      <c r="BN20" s="3926"/>
      <c r="BO20" s="3992" t="s">
        <v>275</v>
      </c>
      <c r="BP20" s="3993"/>
      <c r="BQ20" s="3993"/>
      <c r="BR20" s="3993"/>
      <c r="BS20" s="3993"/>
      <c r="BT20" s="3993"/>
      <c r="BU20" s="3994"/>
    </row>
    <row r="21" spans="2:78" ht="15" customHeight="1">
      <c r="C21" s="3394" t="s">
        <v>302</v>
      </c>
      <c r="D21" s="3395"/>
      <c r="E21" s="3395"/>
      <c r="F21" s="3395"/>
      <c r="G21" s="3396"/>
      <c r="H21" s="3683"/>
      <c r="I21" s="3684"/>
      <c r="J21" s="3684"/>
      <c r="K21" s="3684"/>
      <c r="L21" s="3684"/>
      <c r="M21" s="3684"/>
      <c r="N21" s="3685"/>
      <c r="O21" s="3924" t="e">
        <f t="shared" si="0"/>
        <v>#DIV/0!</v>
      </c>
      <c r="P21" s="3925"/>
      <c r="Q21" s="3926"/>
      <c r="R21" s="3891"/>
      <c r="S21" s="3892"/>
      <c r="T21" s="3892"/>
      <c r="U21" s="3892"/>
      <c r="V21" s="3892"/>
      <c r="W21" s="3892"/>
      <c r="X21" s="3893"/>
      <c r="AZ21" s="3394" t="s">
        <v>302</v>
      </c>
      <c r="BA21" s="3395"/>
      <c r="BB21" s="3395"/>
      <c r="BC21" s="3395"/>
      <c r="BD21" s="3396"/>
      <c r="BE21" s="3995">
        <v>784000</v>
      </c>
      <c r="BF21" s="3996"/>
      <c r="BG21" s="3996"/>
      <c r="BH21" s="3996"/>
      <c r="BI21" s="3996"/>
      <c r="BJ21" s="3996"/>
      <c r="BK21" s="3997"/>
      <c r="BL21" s="3924">
        <v>2.5821822311872501E-2</v>
      </c>
      <c r="BM21" s="3925"/>
      <c r="BN21" s="3926"/>
      <c r="BO21" s="3992" t="s">
        <v>380</v>
      </c>
      <c r="BP21" s="3993"/>
      <c r="BQ21" s="3993"/>
      <c r="BR21" s="3993"/>
      <c r="BS21" s="3993"/>
      <c r="BT21" s="3993"/>
      <c r="BU21" s="3994"/>
    </row>
    <row r="22" spans="2:78" ht="15" customHeight="1">
      <c r="C22" s="3394" t="s">
        <v>276</v>
      </c>
      <c r="D22" s="3395"/>
      <c r="E22" s="3395"/>
      <c r="F22" s="3395"/>
      <c r="G22" s="3396"/>
      <c r="H22" s="3683"/>
      <c r="I22" s="3684"/>
      <c r="J22" s="3684"/>
      <c r="K22" s="3684"/>
      <c r="L22" s="3684"/>
      <c r="M22" s="3684"/>
      <c r="N22" s="3685"/>
      <c r="O22" s="3924" t="e">
        <f t="shared" si="0"/>
        <v>#DIV/0!</v>
      </c>
      <c r="P22" s="3925"/>
      <c r="Q22" s="3926"/>
      <c r="R22" s="3863"/>
      <c r="S22" s="3864"/>
      <c r="T22" s="3864"/>
      <c r="U22" s="3864"/>
      <c r="V22" s="3864"/>
      <c r="W22" s="3864"/>
      <c r="X22" s="3865"/>
      <c r="AZ22" s="3394" t="s">
        <v>276</v>
      </c>
      <c r="BA22" s="3395"/>
      <c r="BB22" s="3395"/>
      <c r="BC22" s="3395"/>
      <c r="BD22" s="3396"/>
      <c r="BE22" s="3995">
        <v>0</v>
      </c>
      <c r="BF22" s="3996"/>
      <c r="BG22" s="3996"/>
      <c r="BH22" s="3996"/>
      <c r="BI22" s="3996"/>
      <c r="BJ22" s="3996"/>
      <c r="BK22" s="3997"/>
      <c r="BL22" s="3924">
        <v>0</v>
      </c>
      <c r="BM22" s="3925"/>
      <c r="BN22" s="3926"/>
      <c r="BO22" s="4004"/>
      <c r="BP22" s="4005"/>
      <c r="BQ22" s="4005"/>
      <c r="BR22" s="4005"/>
      <c r="BS22" s="4005"/>
      <c r="BT22" s="4005"/>
      <c r="BU22" s="4006"/>
    </row>
    <row r="23" spans="2:78" ht="15" customHeight="1" thickBot="1">
      <c r="C23" s="3411" t="s">
        <v>180</v>
      </c>
      <c r="D23" s="3412"/>
      <c r="E23" s="3412"/>
      <c r="F23" s="3412"/>
      <c r="G23" s="3413"/>
      <c r="H23" s="3915"/>
      <c r="I23" s="3916"/>
      <c r="J23" s="3916"/>
      <c r="K23" s="3916"/>
      <c r="L23" s="3916"/>
      <c r="M23" s="3916"/>
      <c r="N23" s="3917"/>
      <c r="O23" s="3918" t="e">
        <f t="shared" si="0"/>
        <v>#DIV/0!</v>
      </c>
      <c r="P23" s="3919"/>
      <c r="Q23" s="3920"/>
      <c r="R23" s="3921"/>
      <c r="S23" s="3922"/>
      <c r="T23" s="3922"/>
      <c r="U23" s="3922"/>
      <c r="V23" s="3922"/>
      <c r="W23" s="3922"/>
      <c r="X23" s="3923"/>
      <c r="AE23" s="743"/>
      <c r="AZ23" s="3411" t="s">
        <v>180</v>
      </c>
      <c r="BA23" s="3412"/>
      <c r="BB23" s="3412"/>
      <c r="BC23" s="3412"/>
      <c r="BD23" s="3413"/>
      <c r="BE23" s="4007">
        <v>5578608</v>
      </c>
      <c r="BF23" s="4008"/>
      <c r="BG23" s="4008"/>
      <c r="BH23" s="4008"/>
      <c r="BI23" s="4008"/>
      <c r="BJ23" s="4008"/>
      <c r="BK23" s="4009"/>
      <c r="BL23" s="3918">
        <v>0.18373702107600801</v>
      </c>
      <c r="BM23" s="3919"/>
      <c r="BN23" s="3920"/>
      <c r="BO23" s="4010" t="s">
        <v>277</v>
      </c>
      <c r="BP23" s="4011"/>
      <c r="BQ23" s="4011"/>
      <c r="BR23" s="4011"/>
      <c r="BS23" s="4011"/>
      <c r="BT23" s="4011"/>
      <c r="BU23" s="4012"/>
    </row>
    <row r="24" spans="2:78" ht="17.25" customHeight="1" thickTop="1">
      <c r="C24" s="3518" t="s">
        <v>484</v>
      </c>
      <c r="D24" s="3519"/>
      <c r="E24" s="3519"/>
      <c r="F24" s="3519"/>
      <c r="G24" s="3520"/>
      <c r="H24" s="3866">
        <f>SUM(H17:N23)</f>
        <v>0</v>
      </c>
      <c r="I24" s="3867"/>
      <c r="J24" s="3867"/>
      <c r="K24" s="3867"/>
      <c r="L24" s="3867"/>
      <c r="M24" s="3867"/>
      <c r="N24" s="3868"/>
      <c r="O24" s="3909" t="e">
        <f>SUM(O17:Q23)</f>
        <v>#DIV/0!</v>
      </c>
      <c r="P24" s="3910"/>
      <c r="Q24" s="3911"/>
      <c r="R24" s="3912"/>
      <c r="S24" s="3913"/>
      <c r="T24" s="3913"/>
      <c r="U24" s="3913"/>
      <c r="V24" s="3913"/>
      <c r="W24" s="3913"/>
      <c r="X24" s="3914"/>
      <c r="AD24" s="737" t="s">
        <v>278</v>
      </c>
      <c r="AZ24" s="3518" t="s">
        <v>484</v>
      </c>
      <c r="BA24" s="3519"/>
      <c r="BB24" s="3519"/>
      <c r="BC24" s="3519"/>
      <c r="BD24" s="3520"/>
      <c r="BE24" s="4000">
        <v>30361916</v>
      </c>
      <c r="BF24" s="4001"/>
      <c r="BG24" s="4001"/>
      <c r="BH24" s="4001"/>
      <c r="BI24" s="4001"/>
      <c r="BJ24" s="4001"/>
      <c r="BK24" s="4002"/>
      <c r="BL24" s="3909">
        <v>1</v>
      </c>
      <c r="BM24" s="3910"/>
      <c r="BN24" s="3911"/>
      <c r="BO24" s="3912"/>
      <c r="BP24" s="3913"/>
      <c r="BQ24" s="3913"/>
      <c r="BR24" s="3913"/>
      <c r="BS24" s="3913"/>
      <c r="BT24" s="3913"/>
      <c r="BU24" s="3914"/>
    </row>
    <row r="25" spans="2:78" ht="12" customHeight="1">
      <c r="C25" s="1730"/>
      <c r="D25" s="3927" t="s">
        <v>492</v>
      </c>
      <c r="E25" s="3927"/>
      <c r="F25" s="3927"/>
      <c r="G25" s="3927"/>
      <c r="H25" s="3927"/>
      <c r="I25" s="3927"/>
      <c r="J25" s="3927"/>
      <c r="K25" s="3927"/>
      <c r="L25" s="3927"/>
      <c r="M25" s="3927"/>
      <c r="N25" s="3927"/>
      <c r="O25" s="3927"/>
      <c r="P25" s="3927"/>
      <c r="Q25" s="3927"/>
      <c r="R25" s="3927"/>
      <c r="S25" s="3927"/>
      <c r="T25" s="3927"/>
      <c r="U25" s="3927"/>
      <c r="V25" s="3927"/>
      <c r="W25" s="3927"/>
      <c r="X25" s="3927"/>
      <c r="Y25" s="3927"/>
      <c r="Z25" s="3927"/>
      <c r="AA25" s="3927"/>
      <c r="AB25" s="3927"/>
      <c r="AD25" s="745"/>
      <c r="AE25" s="745"/>
      <c r="AZ25" s="744"/>
      <c r="BA25" s="4003" t="s">
        <v>492</v>
      </c>
      <c r="BB25" s="4003"/>
      <c r="BC25" s="4003"/>
      <c r="BD25" s="4003"/>
      <c r="BE25" s="4003"/>
      <c r="BF25" s="4003"/>
      <c r="BG25" s="4003"/>
      <c r="BH25" s="4003"/>
      <c r="BI25" s="4003"/>
      <c r="BJ25" s="4003"/>
      <c r="BK25" s="4003"/>
      <c r="BL25" s="4003"/>
      <c r="BM25" s="4003"/>
      <c r="BN25" s="4003"/>
      <c r="BO25" s="4003"/>
      <c r="BP25" s="4003"/>
      <c r="BQ25" s="4003"/>
      <c r="BR25" s="4003"/>
      <c r="BS25" s="4003"/>
      <c r="BT25" s="4003"/>
      <c r="BU25" s="4003"/>
      <c r="BV25" s="4003"/>
      <c r="BW25" s="4003"/>
      <c r="BX25" s="4003"/>
      <c r="BY25" s="4003"/>
    </row>
    <row r="26" spans="2:78" ht="6.75" customHeight="1">
      <c r="C26" s="1730"/>
      <c r="D26" s="1730"/>
      <c r="E26" s="1730"/>
      <c r="F26" s="1730"/>
      <c r="G26" s="1730"/>
      <c r="H26" s="1730"/>
      <c r="I26" s="1730"/>
      <c r="J26" s="1730"/>
      <c r="K26" s="747"/>
      <c r="L26" s="747"/>
      <c r="M26" s="747"/>
      <c r="N26" s="748"/>
      <c r="O26" s="748"/>
      <c r="P26" s="748"/>
      <c r="Q26" s="748"/>
      <c r="R26" s="748"/>
      <c r="S26" s="748"/>
      <c r="T26" s="748"/>
      <c r="U26" s="748"/>
      <c r="V26" s="748"/>
      <c r="W26" s="748"/>
      <c r="X26" s="748"/>
      <c r="Y26" s="747"/>
      <c r="Z26" s="747"/>
      <c r="AA26" s="747"/>
      <c r="AZ26" s="746"/>
      <c r="BA26" s="746"/>
      <c r="BB26" s="746"/>
      <c r="BC26" s="746"/>
      <c r="BD26" s="746"/>
      <c r="BE26" s="746"/>
      <c r="BF26" s="746"/>
      <c r="BG26" s="746"/>
      <c r="BH26" s="747"/>
      <c r="BI26" s="747"/>
      <c r="BJ26" s="747"/>
      <c r="BK26" s="748"/>
      <c r="BL26" s="748"/>
      <c r="BM26" s="748"/>
      <c r="BN26" s="748"/>
      <c r="BO26" s="748"/>
      <c r="BP26" s="748"/>
      <c r="BQ26" s="748"/>
      <c r="BR26" s="748"/>
      <c r="BS26" s="748"/>
      <c r="BT26" s="748"/>
      <c r="BU26" s="748"/>
      <c r="BV26" s="747"/>
      <c r="BW26" s="747"/>
      <c r="BX26" s="747"/>
    </row>
    <row r="27" spans="2:78" ht="14.25">
      <c r="B27" s="673" t="s">
        <v>1342</v>
      </c>
      <c r="N27" s="749"/>
      <c r="O27" s="749"/>
      <c r="P27" s="749"/>
      <c r="Q27" s="749"/>
      <c r="R27" s="749"/>
      <c r="S27" s="749"/>
      <c r="AY27" s="673" t="s">
        <v>279</v>
      </c>
      <c r="BK27" s="749"/>
      <c r="BL27" s="749"/>
      <c r="BM27" s="749"/>
      <c r="BN27" s="749"/>
      <c r="BO27" s="749"/>
      <c r="BP27" s="749"/>
    </row>
    <row r="28" spans="2:78" ht="13.5">
      <c r="C28" s="31" t="s">
        <v>1108</v>
      </c>
      <c r="N28" s="749"/>
      <c r="O28" s="749"/>
      <c r="P28" s="749"/>
      <c r="Q28" s="749"/>
      <c r="R28" s="749"/>
      <c r="S28" s="749"/>
      <c r="AZ28" s="31" t="s">
        <v>1108</v>
      </c>
      <c r="BA28" s="740"/>
      <c r="BB28" s="740"/>
      <c r="BC28" s="740"/>
      <c r="BD28" s="740"/>
      <c r="BE28" s="740"/>
      <c r="BF28" s="740"/>
      <c r="BG28" s="740"/>
      <c r="BK28" s="749"/>
      <c r="BL28" s="749"/>
      <c r="BM28" s="749"/>
      <c r="BN28" s="749"/>
      <c r="BO28" s="749"/>
      <c r="BP28" s="749"/>
    </row>
    <row r="29" spans="2:78" ht="24" customHeight="1">
      <c r="C29" s="750" t="s">
        <v>280</v>
      </c>
      <c r="D29" s="3797" t="s">
        <v>281</v>
      </c>
      <c r="E29" s="3798"/>
      <c r="F29" s="3798"/>
      <c r="G29" s="3798"/>
      <c r="H29" s="3798"/>
      <c r="I29" s="3798"/>
      <c r="J29" s="3798"/>
      <c r="K29" s="3798"/>
      <c r="L29" s="3798"/>
      <c r="M29" s="3798"/>
      <c r="N29" s="3799"/>
      <c r="O29" s="3792" t="s">
        <v>373</v>
      </c>
      <c r="P29" s="3793"/>
      <c r="Q29" s="3793"/>
      <c r="R29" s="3793"/>
      <c r="S29" s="3793"/>
      <c r="T29" s="3794"/>
      <c r="U29" s="3792" t="s">
        <v>1452</v>
      </c>
      <c r="V29" s="3798"/>
      <c r="W29" s="3799"/>
      <c r="X29" s="3792" t="s">
        <v>282</v>
      </c>
      <c r="Y29" s="3793"/>
      <c r="Z29" s="3793"/>
      <c r="AA29" s="3793"/>
      <c r="AB29" s="3928"/>
      <c r="AC29" s="1497"/>
      <c r="AD29" s="321"/>
      <c r="AI29" s="31"/>
      <c r="AJ29" s="31"/>
      <c r="AK29" s="31"/>
      <c r="AZ29" s="750" t="s">
        <v>280</v>
      </c>
      <c r="BA29" s="3797" t="s">
        <v>281</v>
      </c>
      <c r="BB29" s="3798"/>
      <c r="BC29" s="3798"/>
      <c r="BD29" s="3798"/>
      <c r="BE29" s="3798"/>
      <c r="BF29" s="3798"/>
      <c r="BG29" s="3798"/>
      <c r="BH29" s="3798"/>
      <c r="BI29" s="3798"/>
      <c r="BJ29" s="3798"/>
      <c r="BK29" s="3799"/>
      <c r="BL29" s="3792" t="s">
        <v>373</v>
      </c>
      <c r="BM29" s="3793"/>
      <c r="BN29" s="3793"/>
      <c r="BO29" s="3793"/>
      <c r="BP29" s="3793"/>
      <c r="BQ29" s="3794"/>
      <c r="BR29" s="3792" t="s">
        <v>487</v>
      </c>
      <c r="BS29" s="3798"/>
      <c r="BT29" s="3799"/>
      <c r="BU29" s="3792" t="s">
        <v>282</v>
      </c>
      <c r="BV29" s="3793"/>
      <c r="BW29" s="3793"/>
      <c r="BX29" s="3793"/>
      <c r="BY29" s="3928"/>
      <c r="BZ29" s="321"/>
    </row>
    <row r="30" spans="2:78" ht="15" customHeight="1">
      <c r="C30" s="751" t="s">
        <v>283</v>
      </c>
      <c r="D30" s="3897"/>
      <c r="E30" s="3898"/>
      <c r="F30" s="3898"/>
      <c r="G30" s="3898"/>
      <c r="H30" s="3898"/>
      <c r="I30" s="3898"/>
      <c r="J30" s="3898"/>
      <c r="K30" s="3898"/>
      <c r="L30" s="3898"/>
      <c r="M30" s="3898"/>
      <c r="N30" s="3899"/>
      <c r="O30" s="3683"/>
      <c r="P30" s="3684"/>
      <c r="Q30" s="3684"/>
      <c r="R30" s="3684"/>
      <c r="S30" s="3684"/>
      <c r="T30" s="3685"/>
      <c r="U30" s="3686" t="e">
        <f t="shared" ref="U30:U45" si="1">O30/$H$24</f>
        <v>#DIV/0!</v>
      </c>
      <c r="V30" s="3687"/>
      <c r="W30" s="3688"/>
      <c r="X30" s="3891"/>
      <c r="Y30" s="3892"/>
      <c r="Z30" s="3892"/>
      <c r="AA30" s="3892"/>
      <c r="AB30" s="3893"/>
      <c r="AC30" s="752"/>
      <c r="AD30" s="752"/>
      <c r="AZ30" s="751" t="s">
        <v>283</v>
      </c>
      <c r="BA30" s="4013" t="s">
        <v>284</v>
      </c>
      <c r="BB30" s="4014"/>
      <c r="BC30" s="4014"/>
      <c r="BD30" s="4014"/>
      <c r="BE30" s="4014"/>
      <c r="BF30" s="4014"/>
      <c r="BG30" s="4014"/>
      <c r="BH30" s="4014"/>
      <c r="BI30" s="4014"/>
      <c r="BJ30" s="4014"/>
      <c r="BK30" s="4015"/>
      <c r="BL30" s="3995">
        <v>159000</v>
      </c>
      <c r="BM30" s="3996"/>
      <c r="BN30" s="3996"/>
      <c r="BO30" s="3996"/>
      <c r="BP30" s="3996"/>
      <c r="BQ30" s="3997"/>
      <c r="BR30" s="3686">
        <v>5.2368236576374166E-3</v>
      </c>
      <c r="BS30" s="3687"/>
      <c r="BT30" s="3688"/>
      <c r="BU30" s="3992" t="s">
        <v>350</v>
      </c>
      <c r="BV30" s="3993"/>
      <c r="BW30" s="3993"/>
      <c r="BX30" s="3993"/>
      <c r="BY30" s="3994"/>
      <c r="BZ30" s="752"/>
    </row>
    <row r="31" spans="2:78" ht="15" customHeight="1">
      <c r="C31" s="751" t="s">
        <v>285</v>
      </c>
      <c r="D31" s="3897"/>
      <c r="E31" s="3898"/>
      <c r="F31" s="3898"/>
      <c r="G31" s="3898"/>
      <c r="H31" s="3898"/>
      <c r="I31" s="3898"/>
      <c r="J31" s="3898"/>
      <c r="K31" s="3898"/>
      <c r="L31" s="3898"/>
      <c r="M31" s="3898"/>
      <c r="N31" s="3899"/>
      <c r="O31" s="3683"/>
      <c r="P31" s="3684"/>
      <c r="Q31" s="3684"/>
      <c r="R31" s="3684"/>
      <c r="S31" s="3684"/>
      <c r="T31" s="3685"/>
      <c r="U31" s="3686" t="e">
        <f t="shared" si="1"/>
        <v>#DIV/0!</v>
      </c>
      <c r="V31" s="3687"/>
      <c r="W31" s="3688"/>
      <c r="X31" s="3891"/>
      <c r="Y31" s="3892"/>
      <c r="Z31" s="3892"/>
      <c r="AA31" s="3892"/>
      <c r="AB31" s="3893"/>
      <c r="AC31" s="752"/>
      <c r="AD31" s="752"/>
      <c r="AI31" s="31"/>
      <c r="AJ31" s="31"/>
      <c r="AK31" s="31"/>
      <c r="AZ31" s="751" t="s">
        <v>285</v>
      </c>
      <c r="BA31" s="4013" t="s">
        <v>286</v>
      </c>
      <c r="BB31" s="4014"/>
      <c r="BC31" s="4014"/>
      <c r="BD31" s="4014"/>
      <c r="BE31" s="4014"/>
      <c r="BF31" s="4014"/>
      <c r="BG31" s="4014"/>
      <c r="BH31" s="4014"/>
      <c r="BI31" s="4014"/>
      <c r="BJ31" s="4014"/>
      <c r="BK31" s="4015"/>
      <c r="BL31" s="3995">
        <v>87000</v>
      </c>
      <c r="BM31" s="3996"/>
      <c r="BN31" s="3996"/>
      <c r="BO31" s="3996"/>
      <c r="BP31" s="3996"/>
      <c r="BQ31" s="3997"/>
      <c r="BR31" s="3686">
        <v>2.8654318126695296E-3</v>
      </c>
      <c r="BS31" s="3687"/>
      <c r="BT31" s="3688"/>
      <c r="BU31" s="3992" t="s">
        <v>351</v>
      </c>
      <c r="BV31" s="3993"/>
      <c r="BW31" s="3993"/>
      <c r="BX31" s="3993"/>
      <c r="BY31" s="3994"/>
      <c r="BZ31" s="752"/>
    </row>
    <row r="32" spans="2:78" ht="15" customHeight="1">
      <c r="C32" s="751" t="s">
        <v>287</v>
      </c>
      <c r="D32" s="3897"/>
      <c r="E32" s="3898"/>
      <c r="F32" s="3898"/>
      <c r="G32" s="3898"/>
      <c r="H32" s="3898"/>
      <c r="I32" s="3898"/>
      <c r="J32" s="3898"/>
      <c r="K32" s="3898"/>
      <c r="L32" s="3898"/>
      <c r="M32" s="3898"/>
      <c r="N32" s="3899"/>
      <c r="O32" s="3683"/>
      <c r="P32" s="3684"/>
      <c r="Q32" s="3684"/>
      <c r="R32" s="3684"/>
      <c r="S32" s="3684"/>
      <c r="T32" s="3685"/>
      <c r="U32" s="3686" t="e">
        <f t="shared" si="1"/>
        <v>#DIV/0!</v>
      </c>
      <c r="V32" s="3687"/>
      <c r="W32" s="3688"/>
      <c r="X32" s="3891"/>
      <c r="Y32" s="3892"/>
      <c r="Z32" s="3892"/>
      <c r="AA32" s="3892"/>
      <c r="AB32" s="3893"/>
      <c r="AC32" s="752"/>
      <c r="AD32" s="3636"/>
      <c r="AE32" s="3636"/>
      <c r="AI32" s="31"/>
      <c r="AJ32" s="31"/>
      <c r="AK32" s="31"/>
      <c r="AZ32" s="751" t="s">
        <v>258</v>
      </c>
      <c r="BA32" s="4013" t="s">
        <v>288</v>
      </c>
      <c r="BB32" s="4014"/>
      <c r="BC32" s="4014"/>
      <c r="BD32" s="4014"/>
      <c r="BE32" s="4014"/>
      <c r="BF32" s="4014"/>
      <c r="BG32" s="4014"/>
      <c r="BH32" s="4014"/>
      <c r="BI32" s="4014"/>
      <c r="BJ32" s="4014"/>
      <c r="BK32" s="4015"/>
      <c r="BL32" s="3995">
        <v>3627520</v>
      </c>
      <c r="BM32" s="3996"/>
      <c r="BN32" s="3996"/>
      <c r="BO32" s="3996"/>
      <c r="BP32" s="3996"/>
      <c r="BQ32" s="3997"/>
      <c r="BR32" s="3686">
        <v>0.11947599090913762</v>
      </c>
      <c r="BS32" s="3687"/>
      <c r="BT32" s="3688"/>
      <c r="BU32" s="3992" t="s">
        <v>352</v>
      </c>
      <c r="BV32" s="3993"/>
      <c r="BW32" s="3993"/>
      <c r="BX32" s="3993"/>
      <c r="BY32" s="3994"/>
      <c r="BZ32" s="752"/>
    </row>
    <row r="33" spans="2:78" ht="15" customHeight="1">
      <c r="C33" s="751" t="s">
        <v>289</v>
      </c>
      <c r="D33" s="3897"/>
      <c r="E33" s="3898"/>
      <c r="F33" s="3898"/>
      <c r="G33" s="3898"/>
      <c r="H33" s="3898"/>
      <c r="I33" s="3898"/>
      <c r="J33" s="3898"/>
      <c r="K33" s="3898"/>
      <c r="L33" s="3898"/>
      <c r="M33" s="3898"/>
      <c r="N33" s="3899"/>
      <c r="O33" s="3683"/>
      <c r="P33" s="3684"/>
      <c r="Q33" s="3684"/>
      <c r="R33" s="3684"/>
      <c r="S33" s="3684"/>
      <c r="T33" s="3685"/>
      <c r="U33" s="3686" t="e">
        <f t="shared" si="1"/>
        <v>#DIV/0!</v>
      </c>
      <c r="V33" s="3687"/>
      <c r="W33" s="3688"/>
      <c r="X33" s="3891"/>
      <c r="Y33" s="3892"/>
      <c r="Z33" s="3892"/>
      <c r="AA33" s="3892"/>
      <c r="AB33" s="3893"/>
      <c r="AC33" s="752"/>
      <c r="AD33" s="752"/>
      <c r="AI33" s="31"/>
      <c r="AJ33" s="31"/>
      <c r="AK33" s="31"/>
      <c r="AZ33" s="751" t="s">
        <v>289</v>
      </c>
      <c r="BA33" s="4013" t="s">
        <v>290</v>
      </c>
      <c r="BB33" s="4014"/>
      <c r="BC33" s="4014"/>
      <c r="BD33" s="4014"/>
      <c r="BE33" s="4014"/>
      <c r="BF33" s="4014"/>
      <c r="BG33" s="4014"/>
      <c r="BH33" s="4014"/>
      <c r="BI33" s="4014"/>
      <c r="BJ33" s="4014"/>
      <c r="BK33" s="4015"/>
      <c r="BL33" s="3995">
        <v>2002400</v>
      </c>
      <c r="BM33" s="3996"/>
      <c r="BN33" s="3996"/>
      <c r="BO33" s="3996"/>
      <c r="BP33" s="3996"/>
      <c r="BQ33" s="3997"/>
      <c r="BR33" s="3686">
        <v>6.5951042088384676E-2</v>
      </c>
      <c r="BS33" s="3687"/>
      <c r="BT33" s="3688"/>
      <c r="BU33" s="3992" t="s">
        <v>353</v>
      </c>
      <c r="BV33" s="3993"/>
      <c r="BW33" s="3993"/>
      <c r="BX33" s="3993"/>
      <c r="BY33" s="3994"/>
      <c r="BZ33" s="752"/>
    </row>
    <row r="34" spans="2:78" ht="15" customHeight="1">
      <c r="C34" s="751" t="s">
        <v>291</v>
      </c>
      <c r="D34" s="3897"/>
      <c r="E34" s="3898"/>
      <c r="F34" s="3898"/>
      <c r="G34" s="3898"/>
      <c r="H34" s="3898"/>
      <c r="I34" s="3898"/>
      <c r="J34" s="3898"/>
      <c r="K34" s="3898"/>
      <c r="L34" s="3898"/>
      <c r="M34" s="3898"/>
      <c r="N34" s="3899"/>
      <c r="O34" s="3683"/>
      <c r="P34" s="3684"/>
      <c r="Q34" s="3684"/>
      <c r="R34" s="3684"/>
      <c r="S34" s="3684"/>
      <c r="T34" s="3685"/>
      <c r="U34" s="3686" t="e">
        <f t="shared" si="1"/>
        <v>#DIV/0!</v>
      </c>
      <c r="V34" s="3687"/>
      <c r="W34" s="3688"/>
      <c r="X34" s="3891"/>
      <c r="Y34" s="3892"/>
      <c r="Z34" s="3892"/>
      <c r="AA34" s="3892"/>
      <c r="AB34" s="3893"/>
      <c r="AC34" s="752"/>
      <c r="AD34" s="752"/>
      <c r="AZ34" s="751" t="s">
        <v>291</v>
      </c>
      <c r="BA34" s="4013" t="s">
        <v>292</v>
      </c>
      <c r="BB34" s="4014"/>
      <c r="BC34" s="4014"/>
      <c r="BD34" s="4014"/>
      <c r="BE34" s="4014"/>
      <c r="BF34" s="4014"/>
      <c r="BG34" s="4014"/>
      <c r="BH34" s="4014"/>
      <c r="BI34" s="4014"/>
      <c r="BJ34" s="4014"/>
      <c r="BK34" s="4015"/>
      <c r="BL34" s="3995">
        <v>720000</v>
      </c>
      <c r="BM34" s="3996"/>
      <c r="BN34" s="3996"/>
      <c r="BO34" s="3996"/>
      <c r="BP34" s="3996"/>
      <c r="BQ34" s="3997"/>
      <c r="BR34" s="3686">
        <v>2.3713918449678868E-2</v>
      </c>
      <c r="BS34" s="3687"/>
      <c r="BT34" s="3688"/>
      <c r="BU34" s="3992" t="s">
        <v>354</v>
      </c>
      <c r="BV34" s="3993"/>
      <c r="BW34" s="3993"/>
      <c r="BX34" s="3993"/>
      <c r="BY34" s="3994"/>
      <c r="BZ34" s="752"/>
    </row>
    <row r="35" spans="2:78" ht="15" customHeight="1">
      <c r="C35" s="751" t="s">
        <v>293</v>
      </c>
      <c r="D35" s="3897"/>
      <c r="E35" s="3898"/>
      <c r="F35" s="3898"/>
      <c r="G35" s="3898"/>
      <c r="H35" s="3898"/>
      <c r="I35" s="3898"/>
      <c r="J35" s="3898"/>
      <c r="K35" s="3898"/>
      <c r="L35" s="3898"/>
      <c r="M35" s="3898"/>
      <c r="N35" s="3899"/>
      <c r="O35" s="3683"/>
      <c r="P35" s="3684"/>
      <c r="Q35" s="3684"/>
      <c r="R35" s="3684"/>
      <c r="S35" s="3684"/>
      <c r="T35" s="3685"/>
      <c r="U35" s="3686" t="e">
        <f t="shared" si="1"/>
        <v>#DIV/0!</v>
      </c>
      <c r="V35" s="3687"/>
      <c r="W35" s="3688"/>
      <c r="X35" s="3891"/>
      <c r="Y35" s="3892"/>
      <c r="Z35" s="3892"/>
      <c r="AA35" s="3892"/>
      <c r="AB35" s="3893"/>
      <c r="AC35" s="752"/>
      <c r="AD35" s="752"/>
      <c r="AE35" s="753"/>
      <c r="AZ35" s="751" t="s">
        <v>293</v>
      </c>
      <c r="BA35" s="4013" t="s">
        <v>1106</v>
      </c>
      <c r="BB35" s="4014"/>
      <c r="BC35" s="4014"/>
      <c r="BD35" s="4014"/>
      <c r="BE35" s="4014"/>
      <c r="BF35" s="4014"/>
      <c r="BG35" s="4014"/>
      <c r="BH35" s="4014"/>
      <c r="BI35" s="4014"/>
      <c r="BJ35" s="4014"/>
      <c r="BK35" s="4015"/>
      <c r="BL35" s="3995">
        <v>3000000</v>
      </c>
      <c r="BM35" s="3996"/>
      <c r="BN35" s="3996"/>
      <c r="BO35" s="3996"/>
      <c r="BP35" s="3996"/>
      <c r="BQ35" s="3997"/>
      <c r="BR35" s="3686">
        <v>9.8807993540328612E-2</v>
      </c>
      <c r="BS35" s="3687"/>
      <c r="BT35" s="3688"/>
      <c r="BU35" s="3992" t="s">
        <v>355</v>
      </c>
      <c r="BV35" s="3993"/>
      <c r="BW35" s="3993"/>
      <c r="BX35" s="3993"/>
      <c r="BY35" s="3994"/>
      <c r="BZ35" s="752"/>
    </row>
    <row r="36" spans="2:78" ht="15" customHeight="1">
      <c r="C36" s="754" t="s">
        <v>294</v>
      </c>
      <c r="D36" s="3894"/>
      <c r="E36" s="3895"/>
      <c r="F36" s="3895"/>
      <c r="G36" s="3895"/>
      <c r="H36" s="3895"/>
      <c r="I36" s="3895"/>
      <c r="J36" s="3895"/>
      <c r="K36" s="3895"/>
      <c r="L36" s="3895"/>
      <c r="M36" s="3895"/>
      <c r="N36" s="3896"/>
      <c r="O36" s="3906"/>
      <c r="P36" s="3907"/>
      <c r="Q36" s="3907"/>
      <c r="R36" s="3907"/>
      <c r="S36" s="3907"/>
      <c r="T36" s="3908"/>
      <c r="U36" s="3944" t="e">
        <f t="shared" si="1"/>
        <v>#DIV/0!</v>
      </c>
      <c r="V36" s="3945"/>
      <c r="W36" s="3946"/>
      <c r="X36" s="3951"/>
      <c r="Y36" s="3952"/>
      <c r="Z36" s="3952"/>
      <c r="AA36" s="3952"/>
      <c r="AB36" s="3953"/>
      <c r="AC36" s="755"/>
      <c r="AD36" s="755"/>
      <c r="AE36" s="753"/>
      <c r="AK36" s="54"/>
      <c r="AL36" s="54"/>
      <c r="AM36" s="54"/>
      <c r="AN36" s="54"/>
      <c r="AO36" s="54"/>
      <c r="AP36" s="54"/>
      <c r="AZ36" s="754" t="s">
        <v>294</v>
      </c>
      <c r="BA36" s="4019" t="s">
        <v>362</v>
      </c>
      <c r="BB36" s="4020"/>
      <c r="BC36" s="4020"/>
      <c r="BD36" s="4020"/>
      <c r="BE36" s="4020"/>
      <c r="BF36" s="4020"/>
      <c r="BG36" s="4020"/>
      <c r="BH36" s="4020"/>
      <c r="BI36" s="4020"/>
      <c r="BJ36" s="4020"/>
      <c r="BK36" s="4021"/>
      <c r="BL36" s="4022">
        <v>350000</v>
      </c>
      <c r="BM36" s="4023"/>
      <c r="BN36" s="4023"/>
      <c r="BO36" s="4023"/>
      <c r="BP36" s="4023"/>
      <c r="BQ36" s="4024"/>
      <c r="BR36" s="3944">
        <v>1.1527599246371671E-2</v>
      </c>
      <c r="BS36" s="3945"/>
      <c r="BT36" s="3946"/>
      <c r="BU36" s="4025" t="s">
        <v>1095</v>
      </c>
      <c r="BV36" s="4026"/>
      <c r="BW36" s="4026"/>
      <c r="BX36" s="4026"/>
      <c r="BY36" s="4027"/>
      <c r="BZ36" s="755"/>
    </row>
    <row r="37" spans="2:78" ht="15" customHeight="1">
      <c r="C37" s="751" t="s">
        <v>1091</v>
      </c>
      <c r="D37" s="3897"/>
      <c r="E37" s="3898"/>
      <c r="F37" s="3898"/>
      <c r="G37" s="3898"/>
      <c r="H37" s="3898"/>
      <c r="I37" s="3898"/>
      <c r="J37" s="3898"/>
      <c r="K37" s="3898"/>
      <c r="L37" s="3898"/>
      <c r="M37" s="3898"/>
      <c r="N37" s="3899"/>
      <c r="O37" s="3683"/>
      <c r="P37" s="3684"/>
      <c r="Q37" s="3684"/>
      <c r="R37" s="3684"/>
      <c r="S37" s="3684"/>
      <c r="T37" s="3685"/>
      <c r="U37" s="3686" t="e">
        <f t="shared" si="1"/>
        <v>#DIV/0!</v>
      </c>
      <c r="V37" s="3687"/>
      <c r="W37" s="3688"/>
      <c r="X37" s="3891"/>
      <c r="Y37" s="3892"/>
      <c r="Z37" s="3892"/>
      <c r="AA37" s="3892"/>
      <c r="AB37" s="3893"/>
      <c r="AC37" s="755"/>
      <c r="AD37" s="755"/>
      <c r="AE37" s="756"/>
      <c r="AK37" s="54"/>
      <c r="AL37" s="54"/>
      <c r="AM37" s="54"/>
      <c r="AN37" s="54"/>
      <c r="AO37" s="54"/>
      <c r="AP37" s="54"/>
      <c r="AZ37" s="751" t="s">
        <v>295</v>
      </c>
      <c r="BA37" s="4013" t="s">
        <v>363</v>
      </c>
      <c r="BB37" s="4014"/>
      <c r="BC37" s="4014"/>
      <c r="BD37" s="4014"/>
      <c r="BE37" s="4014"/>
      <c r="BF37" s="4014"/>
      <c r="BG37" s="4014"/>
      <c r="BH37" s="4014"/>
      <c r="BI37" s="4014"/>
      <c r="BJ37" s="4014"/>
      <c r="BK37" s="4015"/>
      <c r="BL37" s="3995">
        <v>218000</v>
      </c>
      <c r="BM37" s="3996"/>
      <c r="BN37" s="3996"/>
      <c r="BO37" s="3996"/>
      <c r="BP37" s="3996"/>
      <c r="BQ37" s="3997"/>
      <c r="BR37" s="3686">
        <v>7.180047530597213E-3</v>
      </c>
      <c r="BS37" s="3687"/>
      <c r="BT37" s="3688"/>
      <c r="BU37" s="3992" t="s">
        <v>512</v>
      </c>
      <c r="BV37" s="3993"/>
      <c r="BW37" s="3993"/>
      <c r="BX37" s="3993"/>
      <c r="BY37" s="3994"/>
      <c r="BZ37" s="755"/>
    </row>
    <row r="38" spans="2:78" ht="15" customHeight="1">
      <c r="C38" s="751" t="s">
        <v>1092</v>
      </c>
      <c r="D38" s="3897"/>
      <c r="E38" s="3898"/>
      <c r="F38" s="3898"/>
      <c r="G38" s="3898"/>
      <c r="H38" s="3898"/>
      <c r="I38" s="3898"/>
      <c r="J38" s="3898"/>
      <c r="K38" s="3898"/>
      <c r="L38" s="3898"/>
      <c r="M38" s="3898"/>
      <c r="N38" s="3899"/>
      <c r="O38" s="3683"/>
      <c r="P38" s="3684"/>
      <c r="Q38" s="3684"/>
      <c r="R38" s="3684"/>
      <c r="S38" s="3684"/>
      <c r="T38" s="3685"/>
      <c r="U38" s="3686" t="e">
        <f t="shared" si="1"/>
        <v>#DIV/0!</v>
      </c>
      <c r="V38" s="3687"/>
      <c r="W38" s="3688"/>
      <c r="X38" s="3891"/>
      <c r="Y38" s="3892"/>
      <c r="Z38" s="3892"/>
      <c r="AA38" s="3892"/>
      <c r="AB38" s="3893"/>
      <c r="AC38" s="755"/>
      <c r="AD38" s="755"/>
      <c r="AE38" s="753"/>
      <c r="AK38" s="54"/>
      <c r="AL38" s="54"/>
      <c r="AM38" s="54"/>
      <c r="AN38" s="54"/>
      <c r="AO38" s="54"/>
      <c r="AP38" s="54"/>
      <c r="AZ38" s="751" t="s">
        <v>1092</v>
      </c>
      <c r="BA38" s="4013" t="s">
        <v>364</v>
      </c>
      <c r="BB38" s="4014"/>
      <c r="BC38" s="4014"/>
      <c r="BD38" s="4014"/>
      <c r="BE38" s="4014"/>
      <c r="BF38" s="4014"/>
      <c r="BG38" s="4014"/>
      <c r="BH38" s="4014"/>
      <c r="BI38" s="4014"/>
      <c r="BJ38" s="4014"/>
      <c r="BK38" s="4015"/>
      <c r="BL38" s="3995">
        <v>110000</v>
      </c>
      <c r="BM38" s="3996"/>
      <c r="BN38" s="3996"/>
      <c r="BO38" s="3996"/>
      <c r="BP38" s="3996"/>
      <c r="BQ38" s="3997"/>
      <c r="BR38" s="3686">
        <v>3.6229597631453826E-3</v>
      </c>
      <c r="BS38" s="3687"/>
      <c r="BT38" s="3688"/>
      <c r="BU38" s="3992" t="s">
        <v>1096</v>
      </c>
      <c r="BV38" s="3993"/>
      <c r="BW38" s="3993"/>
      <c r="BX38" s="3993"/>
      <c r="BY38" s="3994"/>
      <c r="BZ38" s="755"/>
    </row>
    <row r="39" spans="2:78" ht="15" customHeight="1">
      <c r="C39" s="751" t="s">
        <v>297</v>
      </c>
      <c r="D39" s="3897"/>
      <c r="E39" s="3898"/>
      <c r="F39" s="3898"/>
      <c r="G39" s="3898"/>
      <c r="H39" s="3898"/>
      <c r="I39" s="3898"/>
      <c r="J39" s="3898"/>
      <c r="K39" s="3898"/>
      <c r="L39" s="3898"/>
      <c r="M39" s="3898"/>
      <c r="N39" s="3899"/>
      <c r="O39" s="3683"/>
      <c r="P39" s="3684"/>
      <c r="Q39" s="3684"/>
      <c r="R39" s="3684"/>
      <c r="S39" s="3684"/>
      <c r="T39" s="3685"/>
      <c r="U39" s="3686" t="e">
        <f t="shared" si="1"/>
        <v>#DIV/0!</v>
      </c>
      <c r="V39" s="3687"/>
      <c r="W39" s="3688"/>
      <c r="X39" s="3891"/>
      <c r="Y39" s="3892"/>
      <c r="Z39" s="3892"/>
      <c r="AA39" s="3892"/>
      <c r="AB39" s="3893"/>
      <c r="AC39" s="755"/>
      <c r="AD39" s="755"/>
      <c r="AE39" s="753"/>
      <c r="AK39" s="54"/>
      <c r="AL39" s="54"/>
      <c r="AM39" s="54"/>
      <c r="AN39" s="54"/>
      <c r="AO39" s="54"/>
      <c r="AP39" s="54"/>
      <c r="AZ39" s="751" t="s">
        <v>297</v>
      </c>
      <c r="BA39" s="4013" t="s">
        <v>365</v>
      </c>
      <c r="BB39" s="4014"/>
      <c r="BC39" s="4014"/>
      <c r="BD39" s="4014"/>
      <c r="BE39" s="4014"/>
      <c r="BF39" s="4014"/>
      <c r="BG39" s="4014"/>
      <c r="BH39" s="4014"/>
      <c r="BI39" s="4014"/>
      <c r="BJ39" s="4014"/>
      <c r="BK39" s="4015"/>
      <c r="BL39" s="3995">
        <v>200000</v>
      </c>
      <c r="BM39" s="3996"/>
      <c r="BN39" s="3996"/>
      <c r="BO39" s="3996"/>
      <c r="BP39" s="3996"/>
      <c r="BQ39" s="3997"/>
      <c r="BR39" s="3686">
        <v>6.5871995693552411E-3</v>
      </c>
      <c r="BS39" s="3687"/>
      <c r="BT39" s="3688"/>
      <c r="BU39" s="3992" t="s">
        <v>1097</v>
      </c>
      <c r="BV39" s="3993"/>
      <c r="BW39" s="3993"/>
      <c r="BX39" s="3993"/>
      <c r="BY39" s="3994"/>
      <c r="BZ39" s="755"/>
    </row>
    <row r="40" spans="2:78" ht="15" customHeight="1">
      <c r="C40" s="751" t="s">
        <v>344</v>
      </c>
      <c r="D40" s="3897"/>
      <c r="E40" s="3898"/>
      <c r="F40" s="3898"/>
      <c r="G40" s="3898"/>
      <c r="H40" s="3898"/>
      <c r="I40" s="3898"/>
      <c r="J40" s="3898"/>
      <c r="K40" s="3898"/>
      <c r="L40" s="3898"/>
      <c r="M40" s="3898"/>
      <c r="N40" s="3899"/>
      <c r="O40" s="3683"/>
      <c r="P40" s="3684"/>
      <c r="Q40" s="3684"/>
      <c r="R40" s="3684"/>
      <c r="S40" s="3684"/>
      <c r="T40" s="3685"/>
      <c r="U40" s="3686" t="e">
        <f t="shared" si="1"/>
        <v>#DIV/0!</v>
      </c>
      <c r="V40" s="3687"/>
      <c r="W40" s="3688"/>
      <c r="X40" s="3891"/>
      <c r="Y40" s="3892"/>
      <c r="Z40" s="3892"/>
      <c r="AA40" s="3892"/>
      <c r="AB40" s="3893"/>
      <c r="AC40" s="755"/>
      <c r="AD40" s="755"/>
      <c r="AE40" s="753"/>
      <c r="AK40" s="54"/>
      <c r="AL40" s="54"/>
      <c r="AM40" s="54"/>
      <c r="AN40" s="54"/>
      <c r="AO40" s="54"/>
      <c r="AP40" s="54"/>
      <c r="AZ40" s="751" t="s">
        <v>344</v>
      </c>
      <c r="BA40" s="4013" t="s">
        <v>366</v>
      </c>
      <c r="BB40" s="4014"/>
      <c r="BC40" s="4014"/>
      <c r="BD40" s="4014"/>
      <c r="BE40" s="4014"/>
      <c r="BF40" s="4014"/>
      <c r="BG40" s="4014"/>
      <c r="BH40" s="4014"/>
      <c r="BI40" s="4014"/>
      <c r="BJ40" s="4014"/>
      <c r="BK40" s="4015"/>
      <c r="BL40" s="3995">
        <v>122000</v>
      </c>
      <c r="BM40" s="3996"/>
      <c r="BN40" s="3996"/>
      <c r="BO40" s="3996"/>
      <c r="BP40" s="3996"/>
      <c r="BQ40" s="3997"/>
      <c r="BR40" s="3686">
        <v>4.0181917373066965E-3</v>
      </c>
      <c r="BS40" s="3687"/>
      <c r="BT40" s="3688"/>
      <c r="BU40" s="3992" t="s">
        <v>1098</v>
      </c>
      <c r="BV40" s="3993"/>
      <c r="BW40" s="3993"/>
      <c r="BX40" s="3993"/>
      <c r="BY40" s="3994"/>
      <c r="BZ40" s="755"/>
    </row>
    <row r="41" spans="2:78" ht="15" customHeight="1">
      <c r="C41" s="751" t="s">
        <v>1093</v>
      </c>
      <c r="D41" s="3897"/>
      <c r="E41" s="3898"/>
      <c r="F41" s="3898"/>
      <c r="G41" s="3898"/>
      <c r="H41" s="3898"/>
      <c r="I41" s="3898"/>
      <c r="J41" s="3898"/>
      <c r="K41" s="3898"/>
      <c r="L41" s="3898"/>
      <c r="M41" s="3898"/>
      <c r="N41" s="3899"/>
      <c r="O41" s="3683"/>
      <c r="P41" s="3684"/>
      <c r="Q41" s="3684"/>
      <c r="R41" s="3684"/>
      <c r="S41" s="3684"/>
      <c r="T41" s="3685"/>
      <c r="U41" s="3686" t="e">
        <f t="shared" si="1"/>
        <v>#DIV/0!</v>
      </c>
      <c r="V41" s="3687"/>
      <c r="W41" s="3688"/>
      <c r="X41" s="3863"/>
      <c r="Y41" s="3864"/>
      <c r="Z41" s="3864"/>
      <c r="AA41" s="3864"/>
      <c r="AB41" s="3865"/>
      <c r="AC41" s="755"/>
      <c r="AD41" s="755"/>
      <c r="AE41" s="753"/>
      <c r="AK41" s="54"/>
      <c r="AL41" s="54"/>
      <c r="AM41" s="54"/>
      <c r="AN41" s="54"/>
      <c r="AO41" s="54"/>
      <c r="AP41" s="54"/>
      <c r="AZ41" s="751" t="s">
        <v>1093</v>
      </c>
      <c r="BA41" s="4013"/>
      <c r="BB41" s="4014"/>
      <c r="BC41" s="4014"/>
      <c r="BD41" s="4014"/>
      <c r="BE41" s="4014"/>
      <c r="BF41" s="4014"/>
      <c r="BG41" s="4014"/>
      <c r="BH41" s="4014"/>
      <c r="BI41" s="4014"/>
      <c r="BJ41" s="4014"/>
      <c r="BK41" s="4015"/>
      <c r="BL41" s="3995"/>
      <c r="BM41" s="3996"/>
      <c r="BN41" s="3996"/>
      <c r="BO41" s="3996"/>
      <c r="BP41" s="3996"/>
      <c r="BQ41" s="3997"/>
      <c r="BR41" s="3686">
        <v>0</v>
      </c>
      <c r="BS41" s="3687"/>
      <c r="BT41" s="3688"/>
      <c r="BU41" s="4016"/>
      <c r="BV41" s="4017"/>
      <c r="BW41" s="4017"/>
      <c r="BX41" s="4017"/>
      <c r="BY41" s="4018"/>
      <c r="BZ41" s="755"/>
    </row>
    <row r="42" spans="2:78" ht="15" customHeight="1">
      <c r="C42" s="751" t="s">
        <v>345</v>
      </c>
      <c r="D42" s="3897"/>
      <c r="E42" s="3898"/>
      <c r="F42" s="3898"/>
      <c r="G42" s="3898"/>
      <c r="H42" s="3898"/>
      <c r="I42" s="3898"/>
      <c r="J42" s="3898"/>
      <c r="K42" s="3898"/>
      <c r="L42" s="3898"/>
      <c r="M42" s="3898"/>
      <c r="N42" s="3899"/>
      <c r="O42" s="3683"/>
      <c r="P42" s="3684"/>
      <c r="Q42" s="3684"/>
      <c r="R42" s="3684"/>
      <c r="S42" s="3684"/>
      <c r="T42" s="3685"/>
      <c r="U42" s="3686" t="e">
        <f t="shared" si="1"/>
        <v>#DIV/0!</v>
      </c>
      <c r="V42" s="3687"/>
      <c r="W42" s="3688"/>
      <c r="X42" s="3863"/>
      <c r="Y42" s="3864"/>
      <c r="Z42" s="3864"/>
      <c r="AA42" s="3864"/>
      <c r="AB42" s="3865"/>
      <c r="AC42" s="755"/>
      <c r="AD42" s="755"/>
      <c r="AE42" s="753"/>
      <c r="AK42" s="54"/>
      <c r="AL42" s="54"/>
      <c r="AM42" s="54"/>
      <c r="AN42" s="54"/>
      <c r="AO42" s="54"/>
      <c r="AP42" s="54"/>
      <c r="AZ42" s="751" t="s">
        <v>345</v>
      </c>
      <c r="BA42" s="4013"/>
      <c r="BB42" s="4014"/>
      <c r="BC42" s="4014"/>
      <c r="BD42" s="4014"/>
      <c r="BE42" s="4014"/>
      <c r="BF42" s="4014"/>
      <c r="BG42" s="4014"/>
      <c r="BH42" s="4014"/>
      <c r="BI42" s="4014"/>
      <c r="BJ42" s="4014"/>
      <c r="BK42" s="4015"/>
      <c r="BL42" s="3995"/>
      <c r="BM42" s="3996"/>
      <c r="BN42" s="3996"/>
      <c r="BO42" s="3996"/>
      <c r="BP42" s="3996"/>
      <c r="BQ42" s="3997"/>
      <c r="BR42" s="3686">
        <v>0</v>
      </c>
      <c r="BS42" s="3687"/>
      <c r="BT42" s="3688"/>
      <c r="BU42" s="4016"/>
      <c r="BV42" s="4017"/>
      <c r="BW42" s="4017"/>
      <c r="BX42" s="4017"/>
      <c r="BY42" s="4018"/>
      <c r="BZ42" s="755"/>
    </row>
    <row r="43" spans="2:78" ht="15" customHeight="1">
      <c r="C43" s="751" t="s">
        <v>1094</v>
      </c>
      <c r="D43" s="3897"/>
      <c r="E43" s="3898"/>
      <c r="F43" s="3898"/>
      <c r="G43" s="3898"/>
      <c r="H43" s="3898"/>
      <c r="I43" s="3898"/>
      <c r="J43" s="3898"/>
      <c r="K43" s="3898"/>
      <c r="L43" s="3898"/>
      <c r="M43" s="3898"/>
      <c r="N43" s="3899"/>
      <c r="O43" s="3683"/>
      <c r="P43" s="3684"/>
      <c r="Q43" s="3684"/>
      <c r="R43" s="3684"/>
      <c r="S43" s="3684"/>
      <c r="T43" s="3685"/>
      <c r="U43" s="3686" t="e">
        <f t="shared" si="1"/>
        <v>#DIV/0!</v>
      </c>
      <c r="V43" s="3687"/>
      <c r="W43" s="3688"/>
      <c r="X43" s="3863"/>
      <c r="Y43" s="3864"/>
      <c r="Z43" s="3864"/>
      <c r="AA43" s="3864"/>
      <c r="AB43" s="3865"/>
      <c r="AC43" s="755"/>
      <c r="AD43" s="755"/>
      <c r="AE43" s="753"/>
      <c r="AK43" s="54"/>
      <c r="AL43" s="54"/>
      <c r="AM43" s="54"/>
      <c r="AN43" s="54"/>
      <c r="AO43" s="54"/>
      <c r="AP43" s="54"/>
      <c r="AZ43" s="751" t="s">
        <v>346</v>
      </c>
      <c r="BA43" s="4013"/>
      <c r="BB43" s="4014"/>
      <c r="BC43" s="4014"/>
      <c r="BD43" s="4014"/>
      <c r="BE43" s="4014"/>
      <c r="BF43" s="4014"/>
      <c r="BG43" s="4014"/>
      <c r="BH43" s="4014"/>
      <c r="BI43" s="4014"/>
      <c r="BJ43" s="4014"/>
      <c r="BK43" s="4015"/>
      <c r="BL43" s="3995"/>
      <c r="BM43" s="3996"/>
      <c r="BN43" s="3996"/>
      <c r="BO43" s="3996"/>
      <c r="BP43" s="3996"/>
      <c r="BQ43" s="3997"/>
      <c r="BR43" s="3686">
        <v>0</v>
      </c>
      <c r="BS43" s="3687"/>
      <c r="BT43" s="3688"/>
      <c r="BU43" s="4016"/>
      <c r="BV43" s="4017"/>
      <c r="BW43" s="4017"/>
      <c r="BX43" s="4017"/>
      <c r="BY43" s="4018"/>
      <c r="BZ43" s="755"/>
    </row>
    <row r="44" spans="2:78" ht="15" customHeight="1" thickBot="1">
      <c r="C44" s="751" t="s">
        <v>347</v>
      </c>
      <c r="D44" s="3897"/>
      <c r="E44" s="3898"/>
      <c r="F44" s="3898"/>
      <c r="G44" s="3898"/>
      <c r="H44" s="3898"/>
      <c r="I44" s="3898"/>
      <c r="J44" s="3898"/>
      <c r="K44" s="3898"/>
      <c r="L44" s="3898"/>
      <c r="M44" s="3898"/>
      <c r="N44" s="3899"/>
      <c r="O44" s="3683"/>
      <c r="P44" s="3684"/>
      <c r="Q44" s="3684"/>
      <c r="R44" s="3684"/>
      <c r="S44" s="3684"/>
      <c r="T44" s="3685"/>
      <c r="U44" s="3686" t="e">
        <f t="shared" si="1"/>
        <v>#DIV/0!</v>
      </c>
      <c r="V44" s="3687"/>
      <c r="W44" s="3688"/>
      <c r="X44" s="3863"/>
      <c r="Y44" s="3864"/>
      <c r="Z44" s="3864"/>
      <c r="AA44" s="3864"/>
      <c r="AB44" s="3865"/>
      <c r="AC44" s="755"/>
      <c r="AD44" s="755"/>
      <c r="AE44" s="753"/>
      <c r="AK44" s="54"/>
      <c r="AL44" s="54"/>
      <c r="AM44" s="54"/>
      <c r="AN44" s="54"/>
      <c r="AO44" s="54"/>
      <c r="AP44" s="54"/>
      <c r="AZ44" s="751" t="s">
        <v>347</v>
      </c>
      <c r="BA44" s="4013"/>
      <c r="BB44" s="4014"/>
      <c r="BC44" s="4014"/>
      <c r="BD44" s="4014"/>
      <c r="BE44" s="4014"/>
      <c r="BF44" s="4014"/>
      <c r="BG44" s="4014"/>
      <c r="BH44" s="4014"/>
      <c r="BI44" s="4014"/>
      <c r="BJ44" s="4014"/>
      <c r="BK44" s="4015"/>
      <c r="BL44" s="3995"/>
      <c r="BM44" s="3996"/>
      <c r="BN44" s="3996"/>
      <c r="BO44" s="3996"/>
      <c r="BP44" s="3996"/>
      <c r="BQ44" s="3997"/>
      <c r="BR44" s="3686">
        <v>0</v>
      </c>
      <c r="BS44" s="3687"/>
      <c r="BT44" s="3688"/>
      <c r="BU44" s="4016"/>
      <c r="BV44" s="4017"/>
      <c r="BW44" s="4017"/>
      <c r="BX44" s="4017"/>
      <c r="BY44" s="4018"/>
      <c r="BZ44" s="755"/>
    </row>
    <row r="45" spans="2:78" ht="18" customHeight="1" thickTop="1">
      <c r="B45" s="739"/>
      <c r="C45" s="3518" t="s">
        <v>432</v>
      </c>
      <c r="D45" s="3519"/>
      <c r="E45" s="3519"/>
      <c r="F45" s="3519"/>
      <c r="G45" s="3519"/>
      <c r="H45" s="3519"/>
      <c r="I45" s="3519"/>
      <c r="J45" s="3519"/>
      <c r="K45" s="3519"/>
      <c r="L45" s="3519"/>
      <c r="M45" s="3519"/>
      <c r="N45" s="3520"/>
      <c r="O45" s="3866">
        <f>SUM(O30:T44)</f>
        <v>0</v>
      </c>
      <c r="P45" s="3867"/>
      <c r="Q45" s="3867"/>
      <c r="R45" s="3867"/>
      <c r="S45" s="3867"/>
      <c r="T45" s="3868"/>
      <c r="U45" s="3870" t="e">
        <f t="shared" si="1"/>
        <v>#DIV/0!</v>
      </c>
      <c r="V45" s="3871"/>
      <c r="W45" s="3872"/>
      <c r="X45" s="3870"/>
      <c r="Y45" s="3871"/>
      <c r="Z45" s="3871"/>
      <c r="AA45" s="3871"/>
      <c r="AB45" s="3873"/>
      <c r="AC45" s="755"/>
      <c r="AD45" s="789" t="s">
        <v>1336</v>
      </c>
      <c r="AE45" s="753"/>
      <c r="AK45" s="54"/>
      <c r="AL45" s="54"/>
      <c r="AM45" s="54"/>
      <c r="AN45" s="54"/>
      <c r="AO45" s="54"/>
      <c r="AP45" s="54"/>
      <c r="AY45" s="739"/>
      <c r="AZ45" s="3518" t="s">
        <v>432</v>
      </c>
      <c r="BA45" s="3519"/>
      <c r="BB45" s="3519"/>
      <c r="BC45" s="3519"/>
      <c r="BD45" s="3519"/>
      <c r="BE45" s="3519"/>
      <c r="BF45" s="3519"/>
      <c r="BG45" s="3519"/>
      <c r="BH45" s="3519"/>
      <c r="BI45" s="3519"/>
      <c r="BJ45" s="3519"/>
      <c r="BK45" s="3520"/>
      <c r="BL45" s="4000">
        <v>10595920</v>
      </c>
      <c r="BM45" s="4001"/>
      <c r="BN45" s="4001"/>
      <c r="BO45" s="4001"/>
      <c r="BP45" s="4001"/>
      <c r="BQ45" s="4002"/>
      <c r="BR45" s="3870">
        <v>0.34898719830461294</v>
      </c>
      <c r="BS45" s="3871"/>
      <c r="BT45" s="3872"/>
      <c r="BU45" s="3870"/>
      <c r="BV45" s="3871"/>
      <c r="BW45" s="3871"/>
      <c r="BX45" s="3871"/>
      <c r="BY45" s="3873"/>
      <c r="BZ45" s="755"/>
    </row>
    <row r="46" spans="2:78">
      <c r="B46" s="739"/>
      <c r="D46" s="297" t="s">
        <v>400</v>
      </c>
      <c r="E46" s="297" t="s">
        <v>505</v>
      </c>
      <c r="F46" s="1505"/>
      <c r="G46" s="54"/>
      <c r="H46" s="54"/>
      <c r="I46" s="54"/>
      <c r="J46" s="54"/>
      <c r="K46" s="54"/>
      <c r="L46" s="54"/>
      <c r="M46" s="54"/>
      <c r="N46" s="297"/>
      <c r="O46" s="759"/>
      <c r="P46" s="759"/>
      <c r="Q46" s="760"/>
      <c r="R46" s="760"/>
      <c r="S46" s="760"/>
      <c r="T46" s="760"/>
      <c r="U46" s="761"/>
      <c r="V46" s="761"/>
      <c r="W46" s="761"/>
      <c r="X46" s="761"/>
      <c r="Y46" s="761"/>
      <c r="Z46" s="761"/>
      <c r="AA46" s="761"/>
      <c r="AB46" s="297"/>
      <c r="AC46" s="755"/>
      <c r="AD46" s="755"/>
      <c r="AE46" s="753"/>
      <c r="AK46" s="54"/>
      <c r="AL46" s="54"/>
      <c r="AM46" s="54"/>
      <c r="AN46" s="54"/>
      <c r="AO46" s="54"/>
      <c r="AP46" s="54"/>
      <c r="AY46" s="739"/>
      <c r="BA46" s="297" t="s">
        <v>400</v>
      </c>
      <c r="BB46" s="297" t="s">
        <v>505</v>
      </c>
      <c r="BC46" s="757"/>
      <c r="BD46" s="758"/>
      <c r="BE46" s="758"/>
      <c r="BF46" s="758"/>
      <c r="BG46" s="758"/>
      <c r="BH46" s="54"/>
      <c r="BI46" s="54"/>
      <c r="BJ46" s="54"/>
      <c r="BK46" s="297"/>
      <c r="BL46" s="759"/>
      <c r="BM46" s="759"/>
      <c r="BN46" s="760"/>
      <c r="BO46" s="760"/>
      <c r="BP46" s="760"/>
      <c r="BQ46" s="760"/>
      <c r="BR46" s="761"/>
      <c r="BS46" s="761"/>
      <c r="BT46" s="761"/>
      <c r="BU46" s="761"/>
      <c r="BV46" s="761"/>
      <c r="BW46" s="761"/>
      <c r="BX46" s="761"/>
      <c r="BY46" s="297"/>
      <c r="BZ46" s="755"/>
    </row>
    <row r="47" spans="2:78">
      <c r="B47" s="739"/>
      <c r="D47" s="755"/>
      <c r="E47" s="755" t="s">
        <v>506</v>
      </c>
      <c r="F47" s="1505"/>
      <c r="N47" s="755"/>
      <c r="O47" s="755"/>
      <c r="P47" s="755"/>
      <c r="Q47" s="755"/>
      <c r="R47" s="755"/>
      <c r="S47" s="755"/>
      <c r="T47" s="755"/>
      <c r="U47" s="755"/>
      <c r="V47" s="755"/>
      <c r="W47" s="755"/>
      <c r="X47" s="755"/>
      <c r="Y47" s="755"/>
      <c r="Z47" s="755"/>
      <c r="AA47" s="755"/>
      <c r="AB47" s="755"/>
      <c r="AC47" s="755"/>
      <c r="AD47" s="755"/>
      <c r="AE47" s="753"/>
      <c r="AK47" s="54"/>
      <c r="AL47" s="54"/>
      <c r="AM47" s="54"/>
      <c r="AN47" s="54"/>
      <c r="AO47" s="54"/>
      <c r="AP47" s="54"/>
      <c r="AY47" s="739"/>
      <c r="BA47" s="755"/>
      <c r="BB47" s="755" t="s">
        <v>506</v>
      </c>
      <c r="BC47" s="757"/>
      <c r="BK47" s="755"/>
      <c r="BL47" s="755"/>
      <c r="BM47" s="755"/>
      <c r="BN47" s="755"/>
      <c r="BO47" s="755"/>
      <c r="BP47" s="755"/>
      <c r="BQ47" s="755"/>
      <c r="BR47" s="755"/>
      <c r="BS47" s="755"/>
      <c r="BT47" s="755"/>
      <c r="BU47" s="755"/>
      <c r="BV47" s="755"/>
      <c r="BW47" s="755"/>
      <c r="BX47" s="755"/>
      <c r="BY47" s="755"/>
      <c r="BZ47" s="755"/>
    </row>
    <row r="48" spans="2:78" ht="4.5" customHeight="1">
      <c r="B48" s="739"/>
      <c r="D48" s="755"/>
      <c r="E48" s="755"/>
      <c r="F48" s="1505"/>
      <c r="N48" s="755"/>
      <c r="O48" s="755"/>
      <c r="P48" s="755"/>
      <c r="Q48" s="755"/>
      <c r="R48" s="755"/>
      <c r="S48" s="755"/>
      <c r="T48" s="755"/>
      <c r="U48" s="755"/>
      <c r="V48" s="755"/>
      <c r="W48" s="755"/>
      <c r="X48" s="755"/>
      <c r="Y48" s="755"/>
      <c r="Z48" s="755"/>
      <c r="AA48" s="755"/>
      <c r="AB48" s="755"/>
      <c r="AC48" s="755"/>
      <c r="AD48" s="755"/>
      <c r="AE48" s="753"/>
      <c r="AK48" s="54"/>
      <c r="AL48" s="54"/>
      <c r="AM48" s="54"/>
      <c r="AN48" s="54"/>
      <c r="AO48" s="54"/>
      <c r="AP48" s="54"/>
      <c r="AY48" s="739"/>
      <c r="BA48" s="755"/>
      <c r="BB48" s="755"/>
      <c r="BC48" s="757"/>
      <c r="BK48" s="755"/>
      <c r="BL48" s="755"/>
      <c r="BM48" s="755"/>
      <c r="BN48" s="755"/>
      <c r="BO48" s="755"/>
      <c r="BP48" s="755"/>
      <c r="BQ48" s="755"/>
      <c r="BR48" s="755"/>
      <c r="BS48" s="755"/>
      <c r="BT48" s="755"/>
      <c r="BU48" s="755"/>
      <c r="BV48" s="755"/>
      <c r="BW48" s="755"/>
      <c r="BX48" s="755"/>
      <c r="BY48" s="755"/>
      <c r="BZ48" s="755"/>
    </row>
    <row r="49" spans="2:78" ht="15" customHeight="1">
      <c r="B49" s="673"/>
      <c r="C49" s="31" t="s">
        <v>1099</v>
      </c>
      <c r="D49" s="755"/>
      <c r="E49" s="755"/>
      <c r="F49" s="1505"/>
      <c r="N49" s="755"/>
      <c r="O49" s="755"/>
      <c r="P49" s="755"/>
      <c r="Q49" s="755"/>
      <c r="R49" s="755"/>
      <c r="S49" s="755"/>
      <c r="T49" s="755"/>
      <c r="U49" s="755"/>
      <c r="V49" s="755"/>
      <c r="W49" s="755"/>
      <c r="X49" s="755"/>
      <c r="Y49" s="755"/>
      <c r="Z49" s="755"/>
      <c r="AA49" s="755"/>
      <c r="AB49" s="755"/>
      <c r="AC49" s="755"/>
      <c r="AD49" s="755"/>
      <c r="AE49" s="753"/>
      <c r="AK49" s="54"/>
      <c r="AL49" s="54"/>
      <c r="AM49" s="54"/>
      <c r="AN49" s="54"/>
      <c r="AO49" s="54"/>
      <c r="AP49" s="54"/>
      <c r="AY49" s="673"/>
      <c r="AZ49" s="31" t="s">
        <v>1099</v>
      </c>
      <c r="BA49" s="755"/>
      <c r="BB49" s="755"/>
      <c r="BC49" s="757"/>
      <c r="BK49" s="755"/>
      <c r="BL49" s="755"/>
      <c r="BM49" s="755"/>
      <c r="BN49" s="755"/>
      <c r="BO49" s="755"/>
      <c r="BP49" s="755"/>
      <c r="BQ49" s="755"/>
      <c r="BR49" s="755"/>
      <c r="BS49" s="755"/>
      <c r="BT49" s="755"/>
      <c r="BU49" s="755"/>
      <c r="BV49" s="755"/>
      <c r="BW49" s="755"/>
      <c r="BX49" s="755"/>
      <c r="BY49" s="755"/>
      <c r="BZ49" s="755"/>
    </row>
    <row r="50" spans="2:78" ht="13.5">
      <c r="B50" s="31"/>
      <c r="C50" s="762" t="s">
        <v>1454</v>
      </c>
      <c r="D50" s="763"/>
      <c r="E50" s="763"/>
      <c r="F50" s="763"/>
      <c r="G50" s="763"/>
      <c r="H50" s="763"/>
      <c r="I50" s="763"/>
      <c r="J50" s="763"/>
      <c r="K50" s="763"/>
      <c r="L50" s="763"/>
      <c r="M50" s="763"/>
      <c r="N50" s="763"/>
      <c r="O50" s="763"/>
      <c r="P50" s="763"/>
      <c r="Q50" s="763"/>
      <c r="R50" s="763"/>
      <c r="S50" s="763"/>
      <c r="T50" s="764"/>
      <c r="U50" s="763"/>
      <c r="V50" s="763"/>
      <c r="W50" s="763"/>
      <c r="X50" s="763"/>
      <c r="Y50" s="763"/>
      <c r="Z50" s="763"/>
      <c r="AA50" s="763"/>
      <c r="AB50" s="765"/>
      <c r="AC50" s="755"/>
      <c r="AD50" s="755"/>
      <c r="AE50" s="753"/>
      <c r="AK50" s="54"/>
      <c r="AL50" s="54"/>
      <c r="AM50" s="54"/>
      <c r="AN50" s="54"/>
      <c r="AO50" s="54"/>
      <c r="AP50" s="54"/>
      <c r="AY50" s="31"/>
      <c r="AZ50" s="762" t="s">
        <v>1122</v>
      </c>
      <c r="BA50" s="763"/>
      <c r="BB50" s="763"/>
      <c r="BC50" s="763"/>
      <c r="BD50" s="763"/>
      <c r="BE50" s="763"/>
      <c r="BF50" s="763"/>
      <c r="BG50" s="763"/>
      <c r="BH50" s="763"/>
      <c r="BI50" s="763"/>
      <c r="BJ50" s="763"/>
      <c r="BK50" s="763"/>
      <c r="BL50" s="763"/>
      <c r="BM50" s="763"/>
      <c r="BN50" s="763"/>
      <c r="BO50" s="763"/>
      <c r="BP50" s="763"/>
      <c r="BQ50" s="764"/>
      <c r="BR50" s="763"/>
      <c r="BS50" s="763"/>
      <c r="BT50" s="763"/>
      <c r="BU50" s="763"/>
      <c r="BV50" s="763"/>
      <c r="BW50" s="763"/>
      <c r="BX50" s="763"/>
      <c r="BY50" s="765"/>
      <c r="BZ50" s="755"/>
    </row>
    <row r="51" spans="2:78" ht="26.25" customHeight="1">
      <c r="C51" s="3757" t="s">
        <v>120</v>
      </c>
      <c r="D51" s="3745"/>
      <c r="E51" s="3745"/>
      <c r="F51" s="3745"/>
      <c r="G51" s="3947" t="s">
        <v>1446</v>
      </c>
      <c r="H51" s="3948"/>
      <c r="I51" s="3948"/>
      <c r="J51" s="3948"/>
      <c r="K51" s="3948"/>
      <c r="L51" s="3948"/>
      <c r="M51" s="3949"/>
      <c r="N51" s="3745" t="s">
        <v>300</v>
      </c>
      <c r="O51" s="3745"/>
      <c r="P51" s="3745"/>
      <c r="Q51" s="3745"/>
      <c r="R51" s="3932" t="s">
        <v>298</v>
      </c>
      <c r="S51" s="3798"/>
      <c r="T51" s="3798"/>
      <c r="U51" s="3799"/>
      <c r="V51" s="3947" t="s">
        <v>1455</v>
      </c>
      <c r="W51" s="3948"/>
      <c r="X51" s="3948"/>
      <c r="Y51" s="3948"/>
      <c r="Z51" s="3948"/>
      <c r="AA51" s="3948"/>
      <c r="AB51" s="3950"/>
      <c r="AC51" s="755"/>
      <c r="AD51" s="755"/>
      <c r="AE51" s="753"/>
      <c r="AK51" s="54"/>
      <c r="AL51" s="54"/>
      <c r="AM51" s="54"/>
      <c r="AN51" s="54"/>
      <c r="AO51" s="54"/>
      <c r="AP51" s="54"/>
      <c r="AZ51" s="3757" t="s">
        <v>120</v>
      </c>
      <c r="BA51" s="3745"/>
      <c r="BB51" s="3745"/>
      <c r="BC51" s="3745"/>
      <c r="BD51" s="4028" t="s">
        <v>299</v>
      </c>
      <c r="BE51" s="3948"/>
      <c r="BF51" s="3948"/>
      <c r="BG51" s="3948"/>
      <c r="BH51" s="3948"/>
      <c r="BI51" s="3948"/>
      <c r="BJ51" s="3949"/>
      <c r="BK51" s="3745" t="s">
        <v>300</v>
      </c>
      <c r="BL51" s="3745"/>
      <c r="BM51" s="3745"/>
      <c r="BN51" s="3745"/>
      <c r="BO51" s="3932" t="s">
        <v>298</v>
      </c>
      <c r="BP51" s="3798"/>
      <c r="BQ51" s="3798"/>
      <c r="BR51" s="3799"/>
      <c r="BS51" s="3947" t="s">
        <v>381</v>
      </c>
      <c r="BT51" s="3948"/>
      <c r="BU51" s="3948"/>
      <c r="BV51" s="3948"/>
      <c r="BW51" s="3948"/>
      <c r="BX51" s="3948"/>
      <c r="BY51" s="3950"/>
      <c r="BZ51" s="755"/>
    </row>
    <row r="52" spans="2:78" ht="14.25">
      <c r="C52" s="3678" t="s">
        <v>181</v>
      </c>
      <c r="D52" s="3679"/>
      <c r="E52" s="3679"/>
      <c r="F52" s="3679"/>
      <c r="G52" s="3877">
        <f t="shared" ref="G52:G58" si="2">ROUNDDOWN(H17,0)</f>
        <v>0</v>
      </c>
      <c r="H52" s="3877"/>
      <c r="I52" s="3877"/>
      <c r="J52" s="3877"/>
      <c r="K52" s="3877"/>
      <c r="L52" s="3877"/>
      <c r="M52" s="3877"/>
      <c r="N52" s="3862"/>
      <c r="O52" s="3862"/>
      <c r="P52" s="3862"/>
      <c r="Q52" s="3862"/>
      <c r="R52" s="3874"/>
      <c r="S52" s="3875"/>
      <c r="T52" s="3875"/>
      <c r="U52" s="3876"/>
      <c r="V52" s="3860">
        <f t="shared" ref="V52:V58" si="3">ROUNDDOWN(G52-N52,0)</f>
        <v>0</v>
      </c>
      <c r="W52" s="3860"/>
      <c r="X52" s="3860"/>
      <c r="Y52" s="3860"/>
      <c r="Z52" s="3860"/>
      <c r="AA52" s="3860"/>
      <c r="AB52" s="3861"/>
      <c r="AK52" s="766"/>
      <c r="AL52" s="766"/>
      <c r="AM52" s="766"/>
      <c r="AN52" s="766"/>
      <c r="AO52" s="766"/>
      <c r="AP52" s="54"/>
      <c r="AZ52" s="3678" t="s">
        <v>181</v>
      </c>
      <c r="BA52" s="3679"/>
      <c r="BB52" s="3679"/>
      <c r="BC52" s="3679"/>
      <c r="BD52" s="4029">
        <v>15805054</v>
      </c>
      <c r="BE52" s="4029"/>
      <c r="BF52" s="4029"/>
      <c r="BG52" s="4029"/>
      <c r="BH52" s="4029"/>
      <c r="BI52" s="4029"/>
      <c r="BJ52" s="4029"/>
      <c r="BK52" s="4030">
        <v>6753920</v>
      </c>
      <c r="BL52" s="4030"/>
      <c r="BM52" s="4030"/>
      <c r="BN52" s="4030"/>
      <c r="BO52" s="4034" t="s">
        <v>1104</v>
      </c>
      <c r="BP52" s="4035"/>
      <c r="BQ52" s="4035"/>
      <c r="BR52" s="4036"/>
      <c r="BS52" s="4032">
        <v>9051134</v>
      </c>
      <c r="BT52" s="4032"/>
      <c r="BU52" s="4032"/>
      <c r="BV52" s="4032"/>
      <c r="BW52" s="4032"/>
      <c r="BX52" s="4032"/>
      <c r="BY52" s="4033"/>
    </row>
    <row r="53" spans="2:78" ht="14.25">
      <c r="C53" s="3678" t="s">
        <v>182</v>
      </c>
      <c r="D53" s="3679"/>
      <c r="E53" s="3679"/>
      <c r="F53" s="3679"/>
      <c r="G53" s="3877">
        <f t="shared" si="2"/>
        <v>0</v>
      </c>
      <c r="H53" s="3877"/>
      <c r="I53" s="3877"/>
      <c r="J53" s="3877"/>
      <c r="K53" s="3877"/>
      <c r="L53" s="3877"/>
      <c r="M53" s="3877"/>
      <c r="N53" s="3862"/>
      <c r="O53" s="3862"/>
      <c r="P53" s="3862"/>
      <c r="Q53" s="3862"/>
      <c r="R53" s="3859"/>
      <c r="S53" s="3859"/>
      <c r="T53" s="3859"/>
      <c r="U53" s="3859"/>
      <c r="V53" s="3860">
        <f t="shared" si="3"/>
        <v>0</v>
      </c>
      <c r="W53" s="3860"/>
      <c r="X53" s="3860"/>
      <c r="Y53" s="3860"/>
      <c r="Z53" s="3860"/>
      <c r="AA53" s="3860"/>
      <c r="AB53" s="3861"/>
      <c r="AE53" s="767"/>
      <c r="AK53" s="766"/>
      <c r="AL53" s="766"/>
      <c r="AM53" s="766"/>
      <c r="AN53" s="766"/>
      <c r="AO53" s="766"/>
      <c r="AP53" s="54"/>
      <c r="AZ53" s="3678" t="s">
        <v>182</v>
      </c>
      <c r="BA53" s="3679"/>
      <c r="BB53" s="3679"/>
      <c r="BC53" s="3679"/>
      <c r="BD53" s="4029">
        <v>1480054</v>
      </c>
      <c r="BE53" s="4029"/>
      <c r="BF53" s="4029"/>
      <c r="BG53" s="4029"/>
      <c r="BH53" s="4029"/>
      <c r="BI53" s="4029"/>
      <c r="BJ53" s="4029"/>
      <c r="BK53" s="4030">
        <v>720000</v>
      </c>
      <c r="BL53" s="4030"/>
      <c r="BM53" s="4030"/>
      <c r="BN53" s="4030"/>
      <c r="BO53" s="4031" t="s">
        <v>301</v>
      </c>
      <c r="BP53" s="4031"/>
      <c r="BQ53" s="4031"/>
      <c r="BR53" s="4031"/>
      <c r="BS53" s="4032">
        <v>760054</v>
      </c>
      <c r="BT53" s="4032"/>
      <c r="BU53" s="4032"/>
      <c r="BV53" s="4032"/>
      <c r="BW53" s="4032"/>
      <c r="BX53" s="4032"/>
      <c r="BY53" s="4033"/>
    </row>
    <row r="54" spans="2:78" ht="14.25">
      <c r="C54" s="3678" t="s">
        <v>183</v>
      </c>
      <c r="D54" s="3679"/>
      <c r="E54" s="3679"/>
      <c r="F54" s="3679"/>
      <c r="G54" s="3877">
        <f t="shared" si="2"/>
        <v>0</v>
      </c>
      <c r="H54" s="3877"/>
      <c r="I54" s="3877"/>
      <c r="J54" s="3877"/>
      <c r="K54" s="3877"/>
      <c r="L54" s="3877"/>
      <c r="M54" s="3877"/>
      <c r="N54" s="3862"/>
      <c r="O54" s="3862"/>
      <c r="P54" s="3862"/>
      <c r="Q54" s="3862"/>
      <c r="R54" s="3859"/>
      <c r="S54" s="3859"/>
      <c r="T54" s="3859"/>
      <c r="U54" s="3859"/>
      <c r="V54" s="3860">
        <f t="shared" si="3"/>
        <v>0</v>
      </c>
      <c r="W54" s="3860"/>
      <c r="X54" s="3860"/>
      <c r="Y54" s="3860"/>
      <c r="Z54" s="3860"/>
      <c r="AA54" s="3860"/>
      <c r="AB54" s="3861"/>
      <c r="AK54" s="766"/>
      <c r="AL54" s="766"/>
      <c r="AM54" s="766"/>
      <c r="AN54" s="766"/>
      <c r="AO54" s="766"/>
      <c r="AP54" s="54"/>
      <c r="AZ54" s="3678" t="s">
        <v>183</v>
      </c>
      <c r="BA54" s="3679"/>
      <c r="BB54" s="3679"/>
      <c r="BC54" s="3679"/>
      <c r="BD54" s="4029">
        <v>6154000</v>
      </c>
      <c r="BE54" s="4029"/>
      <c r="BF54" s="4029"/>
      <c r="BG54" s="4029"/>
      <c r="BH54" s="4029"/>
      <c r="BI54" s="4029"/>
      <c r="BJ54" s="4029"/>
      <c r="BK54" s="4030">
        <v>3122000</v>
      </c>
      <c r="BL54" s="4030"/>
      <c r="BM54" s="4030"/>
      <c r="BN54" s="4030"/>
      <c r="BO54" s="4031" t="s">
        <v>1105</v>
      </c>
      <c r="BP54" s="4031"/>
      <c r="BQ54" s="4031"/>
      <c r="BR54" s="4031"/>
      <c r="BS54" s="4032">
        <v>3032000</v>
      </c>
      <c r="BT54" s="4032"/>
      <c r="BU54" s="4032"/>
      <c r="BV54" s="4032"/>
      <c r="BW54" s="4032"/>
      <c r="BX54" s="4032"/>
      <c r="BY54" s="4033"/>
    </row>
    <row r="55" spans="2:78" ht="14.25">
      <c r="C55" s="3678" t="s">
        <v>184</v>
      </c>
      <c r="D55" s="3679"/>
      <c r="E55" s="3679"/>
      <c r="F55" s="3679"/>
      <c r="G55" s="3877">
        <f t="shared" si="2"/>
        <v>0</v>
      </c>
      <c r="H55" s="3877"/>
      <c r="I55" s="3877"/>
      <c r="J55" s="3877"/>
      <c r="K55" s="3877"/>
      <c r="L55" s="3877"/>
      <c r="M55" s="3877"/>
      <c r="N55" s="3862"/>
      <c r="O55" s="3862"/>
      <c r="P55" s="3862"/>
      <c r="Q55" s="3862"/>
      <c r="R55" s="3859"/>
      <c r="S55" s="3859"/>
      <c r="T55" s="3859"/>
      <c r="U55" s="3859"/>
      <c r="V55" s="3860">
        <f t="shared" si="3"/>
        <v>0</v>
      </c>
      <c r="W55" s="3860"/>
      <c r="X55" s="3860"/>
      <c r="Y55" s="3860"/>
      <c r="Z55" s="3860"/>
      <c r="AA55" s="3860"/>
      <c r="AB55" s="3861"/>
      <c r="AG55" s="54"/>
      <c r="AH55" s="766"/>
      <c r="AI55" s="766"/>
      <c r="AJ55" s="766"/>
      <c r="AK55" s="766"/>
      <c r="AL55" s="766"/>
      <c r="AM55" s="766"/>
      <c r="AN55" s="766"/>
      <c r="AO55" s="766"/>
      <c r="AP55" s="54"/>
      <c r="AZ55" s="3678" t="s">
        <v>184</v>
      </c>
      <c r="BA55" s="3679"/>
      <c r="BB55" s="3679"/>
      <c r="BC55" s="3679"/>
      <c r="BD55" s="4029">
        <v>560200</v>
      </c>
      <c r="BE55" s="4029"/>
      <c r="BF55" s="4029"/>
      <c r="BG55" s="4029"/>
      <c r="BH55" s="4029"/>
      <c r="BI55" s="4029"/>
      <c r="BJ55" s="4029"/>
      <c r="BK55" s="4030">
        <v>0</v>
      </c>
      <c r="BL55" s="4030"/>
      <c r="BM55" s="4030"/>
      <c r="BN55" s="4030"/>
      <c r="BO55" s="4031"/>
      <c r="BP55" s="4031"/>
      <c r="BQ55" s="4031"/>
      <c r="BR55" s="4031"/>
      <c r="BS55" s="4032">
        <v>560200</v>
      </c>
      <c r="BT55" s="4032"/>
      <c r="BU55" s="4032"/>
      <c r="BV55" s="4032"/>
      <c r="BW55" s="4032"/>
      <c r="BX55" s="4032"/>
      <c r="BY55" s="4033"/>
    </row>
    <row r="56" spans="2:78" ht="14.25">
      <c r="C56" s="3678" t="s">
        <v>302</v>
      </c>
      <c r="D56" s="3679"/>
      <c r="E56" s="3679"/>
      <c r="F56" s="3679"/>
      <c r="G56" s="3877">
        <f t="shared" si="2"/>
        <v>0</v>
      </c>
      <c r="H56" s="3877"/>
      <c r="I56" s="3877"/>
      <c r="J56" s="3877"/>
      <c r="K56" s="3877"/>
      <c r="L56" s="3877"/>
      <c r="M56" s="3877"/>
      <c r="N56" s="3862"/>
      <c r="O56" s="3862"/>
      <c r="P56" s="3862"/>
      <c r="Q56" s="3862"/>
      <c r="R56" s="3859"/>
      <c r="S56" s="3859"/>
      <c r="T56" s="3859"/>
      <c r="U56" s="3859"/>
      <c r="V56" s="3860">
        <f t="shared" si="3"/>
        <v>0</v>
      </c>
      <c r="W56" s="3860"/>
      <c r="X56" s="3860"/>
      <c r="Y56" s="3860"/>
      <c r="Z56" s="3860"/>
      <c r="AA56" s="3860"/>
      <c r="AB56" s="3861"/>
      <c r="AK56" s="766"/>
      <c r="AL56" s="766"/>
      <c r="AM56" s="766"/>
      <c r="AN56" s="766"/>
      <c r="AO56" s="766"/>
      <c r="AP56" s="54"/>
      <c r="AZ56" s="3678" t="s">
        <v>302</v>
      </c>
      <c r="BA56" s="3679"/>
      <c r="BB56" s="3679"/>
      <c r="BC56" s="3679"/>
      <c r="BD56" s="4029">
        <v>784000</v>
      </c>
      <c r="BE56" s="4029"/>
      <c r="BF56" s="4029"/>
      <c r="BG56" s="4029"/>
      <c r="BH56" s="4029"/>
      <c r="BI56" s="4029"/>
      <c r="BJ56" s="4029"/>
      <c r="BK56" s="4030">
        <v>0</v>
      </c>
      <c r="BL56" s="4030"/>
      <c r="BM56" s="4030"/>
      <c r="BN56" s="4030"/>
      <c r="BO56" s="4031"/>
      <c r="BP56" s="4031"/>
      <c r="BQ56" s="4031"/>
      <c r="BR56" s="4031"/>
      <c r="BS56" s="4032">
        <v>784000</v>
      </c>
      <c r="BT56" s="4032"/>
      <c r="BU56" s="4032"/>
      <c r="BV56" s="4032"/>
      <c r="BW56" s="4032"/>
      <c r="BX56" s="4032"/>
      <c r="BY56" s="4033"/>
    </row>
    <row r="57" spans="2:78" ht="15" customHeight="1">
      <c r="C57" s="3678" t="s">
        <v>276</v>
      </c>
      <c r="D57" s="3679"/>
      <c r="E57" s="3679"/>
      <c r="F57" s="3679"/>
      <c r="G57" s="3877">
        <f t="shared" si="2"/>
        <v>0</v>
      </c>
      <c r="H57" s="3877"/>
      <c r="I57" s="3877"/>
      <c r="J57" s="3877"/>
      <c r="K57" s="3877"/>
      <c r="L57" s="3877"/>
      <c r="M57" s="3877"/>
      <c r="N57" s="3862"/>
      <c r="O57" s="3862"/>
      <c r="P57" s="3862"/>
      <c r="Q57" s="3862"/>
      <c r="R57" s="3859"/>
      <c r="S57" s="3859"/>
      <c r="T57" s="3859"/>
      <c r="U57" s="3859"/>
      <c r="V57" s="3860">
        <f t="shared" si="3"/>
        <v>0</v>
      </c>
      <c r="W57" s="3860"/>
      <c r="X57" s="3860"/>
      <c r="Y57" s="3860"/>
      <c r="Z57" s="3860"/>
      <c r="AA57" s="3860"/>
      <c r="AB57" s="3861"/>
      <c r="AG57" s="54"/>
      <c r="AH57" s="766"/>
      <c r="AI57" s="766"/>
      <c r="AJ57" s="766"/>
      <c r="AK57" s="766"/>
      <c r="AL57" s="766"/>
      <c r="AM57" s="766"/>
      <c r="AN57" s="766"/>
      <c r="AO57" s="766"/>
      <c r="AP57" s="54"/>
      <c r="AZ57" s="3678" t="s">
        <v>276</v>
      </c>
      <c r="BA57" s="3679"/>
      <c r="BB57" s="3679"/>
      <c r="BC57" s="3679"/>
      <c r="BD57" s="4029">
        <v>0</v>
      </c>
      <c r="BE57" s="4029"/>
      <c r="BF57" s="4029"/>
      <c r="BG57" s="4029"/>
      <c r="BH57" s="4029"/>
      <c r="BI57" s="4029"/>
      <c r="BJ57" s="4029"/>
      <c r="BK57" s="4030">
        <v>0</v>
      </c>
      <c r="BL57" s="4030"/>
      <c r="BM57" s="4030"/>
      <c r="BN57" s="4030"/>
      <c r="BO57" s="4031"/>
      <c r="BP57" s="4031"/>
      <c r="BQ57" s="4031"/>
      <c r="BR57" s="4031"/>
      <c r="BS57" s="4032">
        <v>0</v>
      </c>
      <c r="BT57" s="4032"/>
      <c r="BU57" s="4032"/>
      <c r="BV57" s="4032"/>
      <c r="BW57" s="4032"/>
      <c r="BX57" s="4032"/>
      <c r="BY57" s="4033"/>
    </row>
    <row r="58" spans="2:78" ht="15" thickBot="1">
      <c r="C58" s="3680" t="s">
        <v>180</v>
      </c>
      <c r="D58" s="3681"/>
      <c r="E58" s="3681"/>
      <c r="F58" s="3681"/>
      <c r="G58" s="3877">
        <f t="shared" si="2"/>
        <v>0</v>
      </c>
      <c r="H58" s="3877"/>
      <c r="I58" s="3877"/>
      <c r="J58" s="3877"/>
      <c r="K58" s="3877"/>
      <c r="L58" s="3877"/>
      <c r="M58" s="3877"/>
      <c r="N58" s="3900"/>
      <c r="O58" s="3900"/>
      <c r="P58" s="3900"/>
      <c r="Q58" s="3900"/>
      <c r="R58" s="3901"/>
      <c r="S58" s="3901"/>
      <c r="T58" s="3901"/>
      <c r="U58" s="3901"/>
      <c r="V58" s="3902">
        <f t="shared" si="3"/>
        <v>0</v>
      </c>
      <c r="W58" s="3902"/>
      <c r="X58" s="3902"/>
      <c r="Y58" s="3902"/>
      <c r="Z58" s="3902"/>
      <c r="AA58" s="3902"/>
      <c r="AB58" s="3903"/>
      <c r="AG58" s="54"/>
      <c r="AH58" s="766"/>
      <c r="AI58" s="766"/>
      <c r="AJ58" s="766"/>
      <c r="AK58" s="766"/>
      <c r="AL58" s="766"/>
      <c r="AM58" s="766"/>
      <c r="AN58" s="766"/>
      <c r="AO58" s="766"/>
      <c r="AP58" s="54"/>
      <c r="AZ58" s="3680" t="s">
        <v>180</v>
      </c>
      <c r="BA58" s="3681"/>
      <c r="BB58" s="3681"/>
      <c r="BC58" s="3681"/>
      <c r="BD58" s="4029">
        <v>5578608</v>
      </c>
      <c r="BE58" s="4029"/>
      <c r="BF58" s="4029"/>
      <c r="BG58" s="4029"/>
      <c r="BH58" s="4029"/>
      <c r="BI58" s="4029"/>
      <c r="BJ58" s="4029"/>
      <c r="BK58" s="4037">
        <v>0</v>
      </c>
      <c r="BL58" s="4037"/>
      <c r="BM58" s="4037"/>
      <c r="BN58" s="4037"/>
      <c r="BO58" s="4038"/>
      <c r="BP58" s="4038"/>
      <c r="BQ58" s="4038"/>
      <c r="BR58" s="4038"/>
      <c r="BS58" s="4039">
        <v>5578608</v>
      </c>
      <c r="BT58" s="4039"/>
      <c r="BU58" s="4039"/>
      <c r="BV58" s="4039"/>
      <c r="BW58" s="4039"/>
      <c r="BX58" s="4039"/>
      <c r="BY58" s="4040"/>
    </row>
    <row r="59" spans="2:78" ht="18" customHeight="1" thickTop="1">
      <c r="C59" s="3904" t="s">
        <v>257</v>
      </c>
      <c r="D59" s="3905"/>
      <c r="E59" s="3905"/>
      <c r="F59" s="3905"/>
      <c r="G59" s="3866">
        <f>SUM(G52:M58)</f>
        <v>0</v>
      </c>
      <c r="H59" s="3867"/>
      <c r="I59" s="3867"/>
      <c r="J59" s="3867"/>
      <c r="K59" s="3867"/>
      <c r="L59" s="3867"/>
      <c r="M59" s="3868"/>
      <c r="N59" s="3787">
        <f>SUM(N52:Q58)</f>
        <v>0</v>
      </c>
      <c r="O59" s="3787"/>
      <c r="P59" s="3787"/>
      <c r="Q59" s="3787"/>
      <c r="R59" s="3869"/>
      <c r="S59" s="3869"/>
      <c r="T59" s="3869"/>
      <c r="U59" s="3869"/>
      <c r="V59" s="3787">
        <f>SUM(V52:AB58)</f>
        <v>0</v>
      </c>
      <c r="W59" s="3787"/>
      <c r="X59" s="3787"/>
      <c r="Y59" s="3787"/>
      <c r="Z59" s="3787"/>
      <c r="AA59" s="3787"/>
      <c r="AB59" s="3791"/>
      <c r="AC59" s="768"/>
      <c r="AD59" s="924" t="s">
        <v>1195</v>
      </c>
      <c r="AG59" s="54"/>
      <c r="AH59" s="766"/>
      <c r="AI59" s="766"/>
      <c r="AJ59" s="766"/>
      <c r="AK59" s="766"/>
      <c r="AL59" s="766"/>
      <c r="AM59" s="766"/>
      <c r="AN59" s="766"/>
      <c r="AO59" s="766"/>
      <c r="AP59" s="54"/>
      <c r="AZ59" s="3904" t="s">
        <v>257</v>
      </c>
      <c r="BA59" s="3905"/>
      <c r="BB59" s="3905"/>
      <c r="BC59" s="3905"/>
      <c r="BD59" s="4000">
        <v>30361916</v>
      </c>
      <c r="BE59" s="4001"/>
      <c r="BF59" s="4001"/>
      <c r="BG59" s="4001"/>
      <c r="BH59" s="4001"/>
      <c r="BI59" s="4001"/>
      <c r="BJ59" s="4002"/>
      <c r="BK59" s="4041">
        <v>10595920</v>
      </c>
      <c r="BL59" s="4041"/>
      <c r="BM59" s="4041"/>
      <c r="BN59" s="4041"/>
      <c r="BO59" s="4042"/>
      <c r="BP59" s="4042"/>
      <c r="BQ59" s="4042"/>
      <c r="BR59" s="4042"/>
      <c r="BS59" s="4041">
        <v>19765996</v>
      </c>
      <c r="BT59" s="4041"/>
      <c r="BU59" s="4041"/>
      <c r="BV59" s="4041"/>
      <c r="BW59" s="4041"/>
      <c r="BX59" s="4041"/>
      <c r="BY59" s="4043"/>
      <c r="BZ59" s="768"/>
    </row>
    <row r="60" spans="2:78" ht="18" customHeight="1">
      <c r="C60" s="1506"/>
      <c r="D60" s="1506"/>
      <c r="E60" s="1506"/>
      <c r="F60" s="1506"/>
      <c r="G60" s="1727"/>
      <c r="H60" s="1727"/>
      <c r="I60" s="1727"/>
      <c r="J60" s="1727"/>
      <c r="K60" s="1727"/>
      <c r="L60" s="1727"/>
      <c r="M60" s="1727"/>
      <c r="N60" s="1728"/>
      <c r="O60" s="1728"/>
      <c r="P60" s="1728"/>
      <c r="Q60" s="1728"/>
      <c r="R60" s="1688"/>
      <c r="S60" s="1688"/>
      <c r="T60" s="1688"/>
      <c r="U60" s="1688"/>
      <c r="V60" s="1728"/>
      <c r="W60" s="29" t="s">
        <v>393</v>
      </c>
      <c r="Y60" s="772"/>
      <c r="Z60" s="773" t="s">
        <v>102</v>
      </c>
      <c r="AB60" s="1728"/>
      <c r="AC60" s="768"/>
      <c r="AD60" s="768"/>
      <c r="AG60" s="54"/>
      <c r="AH60" s="766"/>
      <c r="AI60" s="766"/>
      <c r="AJ60" s="766"/>
      <c r="AK60" s="766"/>
      <c r="AL60" s="766"/>
      <c r="AM60" s="766"/>
      <c r="AN60" s="766"/>
      <c r="AO60" s="766"/>
      <c r="AP60" s="54"/>
      <c r="AZ60" s="330"/>
      <c r="BA60" s="330"/>
      <c r="BB60" s="330"/>
      <c r="BC60" s="330"/>
      <c r="BD60" s="769"/>
      <c r="BE60" s="769"/>
      <c r="BF60" s="769"/>
      <c r="BG60" s="769"/>
      <c r="BH60" s="769"/>
      <c r="BI60" s="769"/>
      <c r="BJ60" s="769"/>
      <c r="BK60" s="770"/>
      <c r="BL60" s="770"/>
      <c r="BM60" s="770"/>
      <c r="BN60" s="770"/>
      <c r="BO60" s="771"/>
      <c r="BP60" s="771"/>
      <c r="BQ60" s="771"/>
      <c r="BR60" s="771"/>
      <c r="BS60" s="770"/>
      <c r="BT60" s="29" t="s">
        <v>393</v>
      </c>
      <c r="BV60" s="772"/>
      <c r="BW60" s="773" t="s">
        <v>102</v>
      </c>
      <c r="BY60" s="770"/>
      <c r="BZ60" s="768"/>
    </row>
    <row r="61" spans="2:78" ht="20.25" customHeight="1">
      <c r="B61" s="673" t="s">
        <v>1872</v>
      </c>
      <c r="C61" s="1506"/>
      <c r="D61" s="1506"/>
      <c r="E61" s="1506"/>
      <c r="F61" s="1506"/>
      <c r="G61" s="1727"/>
      <c r="H61" s="1727"/>
      <c r="I61" s="1727"/>
      <c r="J61" s="1727"/>
      <c r="K61" s="1727"/>
      <c r="L61" s="1727"/>
      <c r="M61" s="1727"/>
      <c r="N61" s="1728"/>
      <c r="O61" s="1728"/>
      <c r="P61" s="1728"/>
      <c r="Q61" s="1728"/>
      <c r="R61" s="1688"/>
      <c r="S61" s="1688"/>
      <c r="T61" s="1688"/>
      <c r="U61" s="1688"/>
      <c r="V61" s="1728"/>
      <c r="AB61" s="773"/>
      <c r="AC61" s="773"/>
      <c r="AD61" s="768"/>
      <c r="AG61" s="54"/>
      <c r="AH61" s="766"/>
      <c r="AI61" s="766"/>
      <c r="AJ61" s="766"/>
      <c r="AK61" s="766"/>
      <c r="AL61" s="766"/>
      <c r="AM61" s="766"/>
      <c r="AN61" s="766"/>
      <c r="AO61" s="766"/>
      <c r="AP61" s="54"/>
      <c r="AY61" s="673" t="s">
        <v>1118</v>
      </c>
      <c r="AZ61" s="330"/>
      <c r="BA61" s="330"/>
      <c r="BB61" s="330"/>
      <c r="BC61" s="330"/>
      <c r="BD61" s="769"/>
      <c r="BE61" s="769"/>
      <c r="BF61" s="769"/>
      <c r="BG61" s="769"/>
      <c r="BH61" s="769"/>
      <c r="BI61" s="769"/>
      <c r="BJ61" s="769"/>
      <c r="BK61" s="770"/>
      <c r="BL61" s="770"/>
      <c r="BM61" s="770"/>
      <c r="BN61" s="770"/>
      <c r="BO61" s="771"/>
      <c r="BP61" s="771"/>
      <c r="BQ61" s="771"/>
      <c r="BR61" s="771"/>
      <c r="BS61" s="770"/>
      <c r="BY61" s="773"/>
      <c r="BZ61" s="773"/>
    </row>
    <row r="62" spans="2:78" ht="12.75" customHeight="1">
      <c r="C62" s="29" t="s">
        <v>1100</v>
      </c>
      <c r="AD62" s="30"/>
      <c r="AG62" s="54"/>
      <c r="AH62" s="774"/>
      <c r="AI62" s="774"/>
      <c r="AJ62" s="774"/>
      <c r="AK62" s="774"/>
      <c r="AL62" s="774"/>
      <c r="AM62" s="774"/>
      <c r="AN62" s="774"/>
      <c r="AO62" s="774"/>
      <c r="AP62" s="54"/>
      <c r="AZ62" s="29" t="s">
        <v>1100</v>
      </c>
    </row>
    <row r="63" spans="2:78" ht="13.5" customHeight="1">
      <c r="C63" s="3878" t="s">
        <v>517</v>
      </c>
      <c r="D63" s="3879"/>
      <c r="E63" s="3879"/>
      <c r="F63" s="3879"/>
      <c r="G63" s="3879"/>
      <c r="H63" s="3879"/>
      <c r="I63" s="3879"/>
      <c r="J63" s="3879"/>
      <c r="K63" s="3879"/>
      <c r="L63" s="3879"/>
      <c r="M63" s="3879"/>
      <c r="N63" s="3879"/>
      <c r="O63" s="3879"/>
      <c r="P63" s="3879"/>
      <c r="Q63" s="3879"/>
      <c r="R63" s="3879"/>
      <c r="S63" s="3879"/>
      <c r="T63" s="3879"/>
      <c r="U63" s="3879"/>
      <c r="V63" s="3879"/>
      <c r="W63" s="3879"/>
      <c r="X63" s="3879"/>
      <c r="Y63" s="3879"/>
      <c r="Z63" s="3879"/>
      <c r="AA63" s="3879"/>
      <c r="AB63" s="3880"/>
      <c r="AC63" s="296"/>
      <c r="AD63" s="775"/>
      <c r="AE63" s="776"/>
      <c r="AZ63" s="3878" t="s">
        <v>517</v>
      </c>
      <c r="BA63" s="3879"/>
      <c r="BB63" s="3879"/>
      <c r="BC63" s="3879"/>
      <c r="BD63" s="3879"/>
      <c r="BE63" s="3879"/>
      <c r="BF63" s="3879"/>
      <c r="BG63" s="3879"/>
      <c r="BH63" s="3879"/>
      <c r="BI63" s="3879"/>
      <c r="BJ63" s="3879"/>
      <c r="BK63" s="3879"/>
      <c r="BL63" s="3879"/>
      <c r="BM63" s="3879"/>
      <c r="BN63" s="3879"/>
      <c r="BO63" s="3879"/>
      <c r="BP63" s="3879"/>
      <c r="BQ63" s="3879"/>
      <c r="BR63" s="3879"/>
      <c r="BS63" s="3879"/>
      <c r="BT63" s="3879"/>
      <c r="BU63" s="3879"/>
      <c r="BV63" s="3879"/>
      <c r="BW63" s="3879"/>
      <c r="BX63" s="3879"/>
      <c r="BY63" s="3880"/>
      <c r="BZ63" s="296"/>
    </row>
    <row r="64" spans="2:78" ht="13.5" customHeight="1">
      <c r="C64" s="3437" t="s">
        <v>1341</v>
      </c>
      <c r="D64" s="3438"/>
      <c r="E64" s="3438"/>
      <c r="F64" s="3438"/>
      <c r="G64" s="3438"/>
      <c r="H64" s="3438"/>
      <c r="I64" s="3438"/>
      <c r="J64" s="3438"/>
      <c r="K64" s="3438"/>
      <c r="L64" s="3438"/>
      <c r="M64" s="3438"/>
      <c r="N64" s="3438"/>
      <c r="O64" s="3438"/>
      <c r="P64" s="3439"/>
      <c r="Q64" s="3881" t="s">
        <v>382</v>
      </c>
      <c r="R64" s="3882"/>
      <c r="S64" s="3882"/>
      <c r="T64" s="3882"/>
      <c r="U64" s="3882"/>
      <c r="V64" s="3882"/>
      <c r="W64" s="3882"/>
      <c r="X64" s="3882"/>
      <c r="Y64" s="3882"/>
      <c r="Z64" s="3882"/>
      <c r="AA64" s="3882"/>
      <c r="AB64" s="3883"/>
      <c r="AD64" s="775"/>
      <c r="AE64" s="777"/>
      <c r="AZ64" s="3437" t="s">
        <v>1191</v>
      </c>
      <c r="BA64" s="3438"/>
      <c r="BB64" s="3438"/>
      <c r="BC64" s="3438"/>
      <c r="BD64" s="3438"/>
      <c r="BE64" s="3438"/>
      <c r="BF64" s="3438"/>
      <c r="BG64" s="3438"/>
      <c r="BH64" s="3438"/>
      <c r="BI64" s="3438"/>
      <c r="BJ64" s="3438"/>
      <c r="BK64" s="3438"/>
      <c r="BL64" s="3438"/>
      <c r="BM64" s="3439"/>
      <c r="BN64" s="3881" t="s">
        <v>382</v>
      </c>
      <c r="BO64" s="3882"/>
      <c r="BP64" s="3882"/>
      <c r="BQ64" s="3882"/>
      <c r="BR64" s="3882"/>
      <c r="BS64" s="3882"/>
      <c r="BT64" s="3882"/>
      <c r="BU64" s="3882"/>
      <c r="BV64" s="3882"/>
      <c r="BW64" s="3882"/>
      <c r="BX64" s="3882"/>
      <c r="BY64" s="3883"/>
    </row>
    <row r="65" spans="3:77" ht="13.5">
      <c r="C65" s="3440"/>
      <c r="D65" s="3441"/>
      <c r="E65" s="3441"/>
      <c r="F65" s="3441"/>
      <c r="G65" s="3441"/>
      <c r="H65" s="3441"/>
      <c r="I65" s="3441"/>
      <c r="J65" s="3441"/>
      <c r="K65" s="3441"/>
      <c r="L65" s="3441"/>
      <c r="M65" s="3441"/>
      <c r="N65" s="3441"/>
      <c r="O65" s="3441"/>
      <c r="P65" s="3442"/>
      <c r="Q65" s="3884" t="s">
        <v>116</v>
      </c>
      <c r="R65" s="3885"/>
      <c r="S65" s="3885"/>
      <c r="T65" s="3886"/>
      <c r="U65" s="3884" t="s">
        <v>115</v>
      </c>
      <c r="V65" s="3885"/>
      <c r="W65" s="3885"/>
      <c r="X65" s="3886"/>
      <c r="Y65" s="3884" t="s">
        <v>114</v>
      </c>
      <c r="Z65" s="3885"/>
      <c r="AA65" s="3885"/>
      <c r="AB65" s="3887"/>
      <c r="AD65" s="775"/>
      <c r="AE65" s="777"/>
      <c r="AZ65" s="3440"/>
      <c r="BA65" s="3441"/>
      <c r="BB65" s="3441"/>
      <c r="BC65" s="3441"/>
      <c r="BD65" s="3441"/>
      <c r="BE65" s="3441"/>
      <c r="BF65" s="3441"/>
      <c r="BG65" s="3441"/>
      <c r="BH65" s="3441"/>
      <c r="BI65" s="3441"/>
      <c r="BJ65" s="3441"/>
      <c r="BK65" s="3441"/>
      <c r="BL65" s="3441"/>
      <c r="BM65" s="3442"/>
      <c r="BN65" s="3884" t="s">
        <v>116</v>
      </c>
      <c r="BO65" s="3885"/>
      <c r="BP65" s="3885"/>
      <c r="BQ65" s="3886"/>
      <c r="BR65" s="3884" t="s">
        <v>115</v>
      </c>
      <c r="BS65" s="3885"/>
      <c r="BT65" s="3885"/>
      <c r="BU65" s="3886"/>
      <c r="BV65" s="3884" t="s">
        <v>114</v>
      </c>
      <c r="BW65" s="3885"/>
      <c r="BX65" s="3885"/>
      <c r="BY65" s="3887"/>
    </row>
    <row r="66" spans="3:77" ht="15" customHeight="1">
      <c r="C66" s="3443"/>
      <c r="D66" s="3444"/>
      <c r="E66" s="3444"/>
      <c r="F66" s="3444"/>
      <c r="G66" s="3444"/>
      <c r="H66" s="3444"/>
      <c r="I66" s="3444"/>
      <c r="J66" s="3444"/>
      <c r="K66" s="3444"/>
      <c r="L66" s="3444"/>
      <c r="M66" s="3444"/>
      <c r="N66" s="3444"/>
      <c r="O66" s="3444"/>
      <c r="P66" s="3445"/>
      <c r="Q66" s="3888">
        <f>V52</f>
        <v>0</v>
      </c>
      <c r="R66" s="3889"/>
      <c r="S66" s="3889"/>
      <c r="T66" s="3890"/>
      <c r="U66" s="3888">
        <f>V53</f>
        <v>0</v>
      </c>
      <c r="V66" s="3889"/>
      <c r="W66" s="3889"/>
      <c r="X66" s="3890"/>
      <c r="Y66" s="3701">
        <f>V54</f>
        <v>0</v>
      </c>
      <c r="Z66" s="3702"/>
      <c r="AA66" s="3702"/>
      <c r="AB66" s="3703"/>
      <c r="AD66" s="775"/>
      <c r="AE66" s="777"/>
      <c r="AZ66" s="3443"/>
      <c r="BA66" s="3444"/>
      <c r="BB66" s="3444"/>
      <c r="BC66" s="3444"/>
      <c r="BD66" s="3444"/>
      <c r="BE66" s="3444"/>
      <c r="BF66" s="3444"/>
      <c r="BG66" s="3444"/>
      <c r="BH66" s="3444"/>
      <c r="BI66" s="3444"/>
      <c r="BJ66" s="3444"/>
      <c r="BK66" s="3444"/>
      <c r="BL66" s="3444"/>
      <c r="BM66" s="3445"/>
      <c r="BN66" s="4044">
        <v>9051134</v>
      </c>
      <c r="BO66" s="4045"/>
      <c r="BP66" s="4045"/>
      <c r="BQ66" s="4046"/>
      <c r="BR66" s="4044">
        <v>760054</v>
      </c>
      <c r="BS66" s="4045"/>
      <c r="BT66" s="4045"/>
      <c r="BU66" s="4046"/>
      <c r="BV66" s="4047">
        <v>3032000</v>
      </c>
      <c r="BW66" s="4048"/>
      <c r="BX66" s="4048"/>
      <c r="BY66" s="4049"/>
    </row>
    <row r="67" spans="3:77" ht="15" customHeight="1">
      <c r="C67" s="634">
        <v>1</v>
      </c>
      <c r="D67" s="3819"/>
      <c r="E67" s="3820"/>
      <c r="F67" s="3820"/>
      <c r="G67" s="3820"/>
      <c r="H67" s="3820"/>
      <c r="I67" s="3820"/>
      <c r="J67" s="3820"/>
      <c r="K67" s="3820"/>
      <c r="L67" s="3820"/>
      <c r="M67" s="3820"/>
      <c r="N67" s="3820"/>
      <c r="O67" s="3821"/>
      <c r="P67" s="3822" t="s">
        <v>370</v>
      </c>
      <c r="Q67" s="3825"/>
      <c r="R67" s="3826"/>
      <c r="S67" s="3826"/>
      <c r="T67" s="3827"/>
      <c r="U67" s="3825"/>
      <c r="V67" s="3826"/>
      <c r="W67" s="3826"/>
      <c r="X67" s="3827"/>
      <c r="Y67" s="3825"/>
      <c r="Z67" s="3826"/>
      <c r="AA67" s="3826"/>
      <c r="AB67" s="3828"/>
      <c r="AD67" s="775"/>
      <c r="AE67" s="777"/>
      <c r="AZ67" s="634">
        <v>1</v>
      </c>
      <c r="BA67" s="3461" t="s">
        <v>475</v>
      </c>
      <c r="BB67" s="3462"/>
      <c r="BC67" s="3462"/>
      <c r="BD67" s="3462"/>
      <c r="BE67" s="3462"/>
      <c r="BF67" s="3462"/>
      <c r="BG67" s="3462"/>
      <c r="BH67" s="3462"/>
      <c r="BI67" s="3462"/>
      <c r="BJ67" s="3462"/>
      <c r="BK67" s="3462"/>
      <c r="BL67" s="3463"/>
      <c r="BM67" s="3822" t="s">
        <v>370</v>
      </c>
      <c r="BN67" s="3466">
        <v>8.9999999999999993E-3</v>
      </c>
      <c r="BO67" s="3467"/>
      <c r="BP67" s="3467"/>
      <c r="BQ67" s="3468"/>
      <c r="BR67" s="3466">
        <v>0.01</v>
      </c>
      <c r="BS67" s="3467"/>
      <c r="BT67" s="3467"/>
      <c r="BU67" s="3468"/>
      <c r="BV67" s="3466">
        <v>0.01</v>
      </c>
      <c r="BW67" s="3467"/>
      <c r="BX67" s="3467"/>
      <c r="BY67" s="3469"/>
    </row>
    <row r="68" spans="3:77" ht="15" customHeight="1">
      <c r="C68" s="635">
        <v>2</v>
      </c>
      <c r="D68" s="3819"/>
      <c r="E68" s="3820"/>
      <c r="F68" s="3820"/>
      <c r="G68" s="3820"/>
      <c r="H68" s="3820"/>
      <c r="I68" s="3820"/>
      <c r="J68" s="3820"/>
      <c r="K68" s="3820"/>
      <c r="L68" s="3820"/>
      <c r="M68" s="3820"/>
      <c r="N68" s="3820"/>
      <c r="O68" s="3821"/>
      <c r="P68" s="3823"/>
      <c r="Q68" s="3825"/>
      <c r="R68" s="3826"/>
      <c r="S68" s="3826"/>
      <c r="T68" s="3827"/>
      <c r="U68" s="3825"/>
      <c r="V68" s="3826"/>
      <c r="W68" s="3826"/>
      <c r="X68" s="3827"/>
      <c r="Y68" s="3825"/>
      <c r="Z68" s="3826"/>
      <c r="AA68" s="3826"/>
      <c r="AB68" s="3828"/>
      <c r="AD68" s="775"/>
      <c r="AE68" s="778" t="s">
        <v>1459</v>
      </c>
      <c r="AZ68" s="635">
        <v>2</v>
      </c>
      <c r="BA68" s="3461" t="s">
        <v>142</v>
      </c>
      <c r="BB68" s="3462"/>
      <c r="BC68" s="3462"/>
      <c r="BD68" s="3462"/>
      <c r="BE68" s="3462"/>
      <c r="BF68" s="3462"/>
      <c r="BG68" s="3462"/>
      <c r="BH68" s="3462"/>
      <c r="BI68" s="3462"/>
      <c r="BJ68" s="3462"/>
      <c r="BK68" s="3462"/>
      <c r="BL68" s="3463"/>
      <c r="BM68" s="3823"/>
      <c r="BN68" s="3466">
        <v>0.01</v>
      </c>
      <c r="BO68" s="3467"/>
      <c r="BP68" s="3467"/>
      <c r="BQ68" s="3468"/>
      <c r="BR68" s="3466"/>
      <c r="BS68" s="3467"/>
      <c r="BT68" s="3467"/>
      <c r="BU68" s="3468"/>
      <c r="BV68" s="3466"/>
      <c r="BW68" s="3467"/>
      <c r="BX68" s="3467"/>
      <c r="BY68" s="3469"/>
    </row>
    <row r="69" spans="3:77" ht="15" customHeight="1">
      <c r="C69" s="635">
        <v>3</v>
      </c>
      <c r="D69" s="3819"/>
      <c r="E69" s="3820"/>
      <c r="F69" s="3820"/>
      <c r="G69" s="3820"/>
      <c r="H69" s="3820"/>
      <c r="I69" s="3820"/>
      <c r="J69" s="3820"/>
      <c r="K69" s="3820"/>
      <c r="L69" s="3820"/>
      <c r="M69" s="3820"/>
      <c r="N69" s="3820"/>
      <c r="O69" s="3821"/>
      <c r="P69" s="3823"/>
      <c r="Q69" s="3825"/>
      <c r="R69" s="3826"/>
      <c r="S69" s="3826"/>
      <c r="T69" s="3827"/>
      <c r="U69" s="3825"/>
      <c r="V69" s="3826"/>
      <c r="W69" s="3826"/>
      <c r="X69" s="3827"/>
      <c r="Y69" s="3825"/>
      <c r="Z69" s="3826"/>
      <c r="AA69" s="3826"/>
      <c r="AB69" s="3828"/>
      <c r="AD69" s="775"/>
      <c r="AE69" s="38"/>
      <c r="AZ69" s="635">
        <v>3</v>
      </c>
      <c r="BA69" s="3461" t="s">
        <v>141</v>
      </c>
      <c r="BB69" s="3462"/>
      <c r="BC69" s="3462"/>
      <c r="BD69" s="3462"/>
      <c r="BE69" s="3462"/>
      <c r="BF69" s="3462"/>
      <c r="BG69" s="3462"/>
      <c r="BH69" s="3462"/>
      <c r="BI69" s="3462"/>
      <c r="BJ69" s="3462"/>
      <c r="BK69" s="3462"/>
      <c r="BL69" s="3463"/>
      <c r="BM69" s="3823"/>
      <c r="BN69" s="3466">
        <v>0.02</v>
      </c>
      <c r="BO69" s="3467"/>
      <c r="BP69" s="3467"/>
      <c r="BQ69" s="3468"/>
      <c r="BR69" s="3466"/>
      <c r="BS69" s="3467"/>
      <c r="BT69" s="3467"/>
      <c r="BU69" s="3468"/>
      <c r="BV69" s="3466"/>
      <c r="BW69" s="3467"/>
      <c r="BX69" s="3467"/>
      <c r="BY69" s="3469"/>
    </row>
    <row r="70" spans="3:77" ht="15" customHeight="1">
      <c r="C70" s="635">
        <v>4</v>
      </c>
      <c r="D70" s="3819"/>
      <c r="E70" s="3820"/>
      <c r="F70" s="3820"/>
      <c r="G70" s="3820"/>
      <c r="H70" s="3820"/>
      <c r="I70" s="3820"/>
      <c r="J70" s="3820"/>
      <c r="K70" s="3820"/>
      <c r="L70" s="3820"/>
      <c r="M70" s="3820"/>
      <c r="N70" s="3820"/>
      <c r="O70" s="3821"/>
      <c r="P70" s="3823"/>
      <c r="Q70" s="3825"/>
      <c r="R70" s="3826"/>
      <c r="S70" s="3826"/>
      <c r="T70" s="3827"/>
      <c r="U70" s="3825"/>
      <c r="V70" s="3826"/>
      <c r="W70" s="3826"/>
      <c r="X70" s="3827"/>
      <c r="Y70" s="3825"/>
      <c r="Z70" s="3826"/>
      <c r="AA70" s="3826"/>
      <c r="AB70" s="3828"/>
      <c r="AD70" s="775"/>
      <c r="AE70" s="777"/>
      <c r="AZ70" s="635">
        <v>4</v>
      </c>
      <c r="BA70" s="3461" t="s">
        <v>478</v>
      </c>
      <c r="BB70" s="3462"/>
      <c r="BC70" s="3462"/>
      <c r="BD70" s="3462"/>
      <c r="BE70" s="3462"/>
      <c r="BF70" s="3462"/>
      <c r="BG70" s="3462"/>
      <c r="BH70" s="3462"/>
      <c r="BI70" s="3462"/>
      <c r="BJ70" s="3462"/>
      <c r="BK70" s="3462"/>
      <c r="BL70" s="3463"/>
      <c r="BM70" s="3823"/>
      <c r="BN70" s="3466"/>
      <c r="BO70" s="3467"/>
      <c r="BP70" s="3467"/>
      <c r="BQ70" s="3468"/>
      <c r="BR70" s="3466"/>
      <c r="BS70" s="3467"/>
      <c r="BT70" s="3467"/>
      <c r="BU70" s="3468"/>
      <c r="BV70" s="3466">
        <v>0.02</v>
      </c>
      <c r="BW70" s="3467"/>
      <c r="BX70" s="3467"/>
      <c r="BY70" s="3469"/>
    </row>
    <row r="71" spans="3:77" ht="15" customHeight="1">
      <c r="C71" s="635">
        <v>5</v>
      </c>
      <c r="D71" s="3819"/>
      <c r="E71" s="3820"/>
      <c r="F71" s="3820"/>
      <c r="G71" s="3820"/>
      <c r="H71" s="3820"/>
      <c r="I71" s="3820"/>
      <c r="J71" s="3820"/>
      <c r="K71" s="3820"/>
      <c r="L71" s="3820"/>
      <c r="M71" s="3820"/>
      <c r="N71" s="3820"/>
      <c r="O71" s="3821"/>
      <c r="P71" s="3823"/>
      <c r="Q71" s="3825"/>
      <c r="R71" s="3826"/>
      <c r="S71" s="3826"/>
      <c r="T71" s="3827"/>
      <c r="U71" s="3825"/>
      <c r="V71" s="3826"/>
      <c r="W71" s="3826"/>
      <c r="X71" s="3827"/>
      <c r="Y71" s="3825"/>
      <c r="Z71" s="3826"/>
      <c r="AA71" s="3826"/>
      <c r="AB71" s="3828"/>
      <c r="AD71" s="775"/>
      <c r="AE71" s="777"/>
      <c r="AZ71" s="635">
        <v>5</v>
      </c>
      <c r="BA71" s="3461" t="s">
        <v>476</v>
      </c>
      <c r="BB71" s="3462"/>
      <c r="BC71" s="3462"/>
      <c r="BD71" s="3462"/>
      <c r="BE71" s="3462"/>
      <c r="BF71" s="3462"/>
      <c r="BG71" s="3462"/>
      <c r="BH71" s="3462"/>
      <c r="BI71" s="3462"/>
      <c r="BJ71" s="3462"/>
      <c r="BK71" s="3462"/>
      <c r="BL71" s="3463"/>
      <c r="BM71" s="3823"/>
      <c r="BN71" s="3466">
        <v>0.01</v>
      </c>
      <c r="BO71" s="3467"/>
      <c r="BP71" s="3467"/>
      <c r="BQ71" s="3468"/>
      <c r="BR71" s="3466"/>
      <c r="BS71" s="3467"/>
      <c r="BT71" s="3467"/>
      <c r="BU71" s="3468"/>
      <c r="BV71" s="3466"/>
      <c r="BW71" s="3467"/>
      <c r="BX71" s="3467"/>
      <c r="BY71" s="3469"/>
    </row>
    <row r="72" spans="3:77" ht="15" customHeight="1">
      <c r="C72" s="635">
        <v>6</v>
      </c>
      <c r="D72" s="3819"/>
      <c r="E72" s="3820"/>
      <c r="F72" s="3820"/>
      <c r="G72" s="3820"/>
      <c r="H72" s="3820"/>
      <c r="I72" s="3820"/>
      <c r="J72" s="3820"/>
      <c r="K72" s="3820"/>
      <c r="L72" s="3820"/>
      <c r="M72" s="3820"/>
      <c r="N72" s="3820"/>
      <c r="O72" s="3821"/>
      <c r="P72" s="3823"/>
      <c r="Q72" s="3825"/>
      <c r="R72" s="3826"/>
      <c r="S72" s="3826"/>
      <c r="T72" s="3827"/>
      <c r="U72" s="3825"/>
      <c r="V72" s="3826"/>
      <c r="W72" s="3826"/>
      <c r="X72" s="3827"/>
      <c r="Y72" s="3825"/>
      <c r="Z72" s="3826"/>
      <c r="AA72" s="3826"/>
      <c r="AB72" s="3828"/>
      <c r="AD72" s="775"/>
      <c r="AE72" s="3670" t="s">
        <v>1881</v>
      </c>
      <c r="AF72" s="3670"/>
      <c r="AG72" s="3670"/>
      <c r="AH72" s="3670"/>
      <c r="AI72" s="3670"/>
      <c r="AJ72" s="3670"/>
      <c r="AK72" s="3670"/>
      <c r="AL72" s="3670"/>
      <c r="AM72" s="3670"/>
      <c r="AN72" s="3670"/>
      <c r="AO72" s="3670"/>
      <c r="AZ72" s="635">
        <v>6</v>
      </c>
      <c r="BA72" s="3461" t="s">
        <v>477</v>
      </c>
      <c r="BB72" s="3462"/>
      <c r="BC72" s="3462"/>
      <c r="BD72" s="3462"/>
      <c r="BE72" s="3462"/>
      <c r="BF72" s="3462"/>
      <c r="BG72" s="3462"/>
      <c r="BH72" s="3462"/>
      <c r="BI72" s="3462"/>
      <c r="BJ72" s="3462"/>
      <c r="BK72" s="3462"/>
      <c r="BL72" s="3463"/>
      <c r="BM72" s="3823"/>
      <c r="BN72" s="3466">
        <v>0.02</v>
      </c>
      <c r="BO72" s="3467"/>
      <c r="BP72" s="3467"/>
      <c r="BQ72" s="3468"/>
      <c r="BR72" s="3466"/>
      <c r="BS72" s="3467"/>
      <c r="BT72" s="3467"/>
      <c r="BU72" s="3468"/>
      <c r="BV72" s="3466"/>
      <c r="BW72" s="3467"/>
      <c r="BX72" s="3467"/>
      <c r="BY72" s="3469"/>
    </row>
    <row r="73" spans="3:77" ht="15" customHeight="1">
      <c r="C73" s="635">
        <v>7</v>
      </c>
      <c r="D73" s="3819"/>
      <c r="E73" s="3820"/>
      <c r="F73" s="3820"/>
      <c r="G73" s="3820"/>
      <c r="H73" s="3820"/>
      <c r="I73" s="3820"/>
      <c r="J73" s="3820"/>
      <c r="K73" s="3820"/>
      <c r="L73" s="3820"/>
      <c r="M73" s="3820"/>
      <c r="N73" s="3820"/>
      <c r="O73" s="3821"/>
      <c r="P73" s="3823"/>
      <c r="Q73" s="3825"/>
      <c r="R73" s="3826"/>
      <c r="S73" s="3826"/>
      <c r="T73" s="3827"/>
      <c r="U73" s="3825"/>
      <c r="V73" s="3826"/>
      <c r="W73" s="3826"/>
      <c r="X73" s="3827"/>
      <c r="Y73" s="3825"/>
      <c r="Z73" s="3826"/>
      <c r="AA73" s="3826"/>
      <c r="AB73" s="3828"/>
      <c r="AD73" s="775"/>
      <c r="AE73" s="3670"/>
      <c r="AF73" s="3670"/>
      <c r="AG73" s="3670"/>
      <c r="AH73" s="3670"/>
      <c r="AI73" s="3670"/>
      <c r="AJ73" s="3670"/>
      <c r="AK73" s="3670"/>
      <c r="AL73" s="3670"/>
      <c r="AM73" s="3670"/>
      <c r="AN73" s="3670"/>
      <c r="AO73" s="3670"/>
      <c r="AZ73" s="635">
        <v>7</v>
      </c>
      <c r="BA73" s="3461"/>
      <c r="BB73" s="3462"/>
      <c r="BC73" s="3462"/>
      <c r="BD73" s="3462"/>
      <c r="BE73" s="3462"/>
      <c r="BF73" s="3462"/>
      <c r="BG73" s="3462"/>
      <c r="BH73" s="3462"/>
      <c r="BI73" s="3462"/>
      <c r="BJ73" s="3462"/>
      <c r="BK73" s="3462"/>
      <c r="BL73" s="3463"/>
      <c r="BM73" s="3823"/>
      <c r="BN73" s="3466"/>
      <c r="BO73" s="3467"/>
      <c r="BP73" s="3467"/>
      <c r="BQ73" s="3468"/>
      <c r="BR73" s="3466"/>
      <c r="BS73" s="3467"/>
      <c r="BT73" s="3467"/>
      <c r="BU73" s="3468"/>
      <c r="BV73" s="3466"/>
      <c r="BW73" s="3467"/>
      <c r="BX73" s="3467"/>
      <c r="BY73" s="3469"/>
    </row>
    <row r="74" spans="3:77" ht="15" customHeight="1">
      <c r="C74" s="635">
        <v>8</v>
      </c>
      <c r="D74" s="3819"/>
      <c r="E74" s="3820"/>
      <c r="F74" s="3820"/>
      <c r="G74" s="3820"/>
      <c r="H74" s="3820"/>
      <c r="I74" s="3820"/>
      <c r="J74" s="3820"/>
      <c r="K74" s="3820"/>
      <c r="L74" s="3820"/>
      <c r="M74" s="3820"/>
      <c r="N74" s="3820"/>
      <c r="O74" s="3821"/>
      <c r="P74" s="3823"/>
      <c r="Q74" s="3825"/>
      <c r="R74" s="3826"/>
      <c r="S74" s="3826"/>
      <c r="T74" s="3827"/>
      <c r="U74" s="3825"/>
      <c r="V74" s="3826"/>
      <c r="W74" s="3826"/>
      <c r="X74" s="3827"/>
      <c r="Y74" s="3825"/>
      <c r="Z74" s="3826"/>
      <c r="AA74" s="3826"/>
      <c r="AB74" s="3828"/>
      <c r="AD74" s="775"/>
      <c r="AE74" s="777"/>
      <c r="AZ74" s="635">
        <v>8</v>
      </c>
      <c r="BA74" s="3461"/>
      <c r="BB74" s="3462"/>
      <c r="BC74" s="3462"/>
      <c r="BD74" s="3462"/>
      <c r="BE74" s="3462"/>
      <c r="BF74" s="3462"/>
      <c r="BG74" s="3462"/>
      <c r="BH74" s="3462"/>
      <c r="BI74" s="3462"/>
      <c r="BJ74" s="3462"/>
      <c r="BK74" s="3462"/>
      <c r="BL74" s="3463"/>
      <c r="BM74" s="3823"/>
      <c r="BN74" s="3466"/>
      <c r="BO74" s="3467"/>
      <c r="BP74" s="3467"/>
      <c r="BQ74" s="3468"/>
      <c r="BR74" s="3466"/>
      <c r="BS74" s="3467"/>
      <c r="BT74" s="3467"/>
      <c r="BU74" s="3468"/>
      <c r="BV74" s="3466"/>
      <c r="BW74" s="3467"/>
      <c r="BX74" s="3467"/>
      <c r="BY74" s="3469"/>
    </row>
    <row r="75" spans="3:77" ht="15" customHeight="1">
      <c r="C75" s="635">
        <v>9</v>
      </c>
      <c r="D75" s="3819"/>
      <c r="E75" s="3820"/>
      <c r="F75" s="3820"/>
      <c r="G75" s="3820"/>
      <c r="H75" s="3820"/>
      <c r="I75" s="3820"/>
      <c r="J75" s="3820"/>
      <c r="K75" s="3820"/>
      <c r="L75" s="3820"/>
      <c r="M75" s="3820"/>
      <c r="N75" s="3820"/>
      <c r="O75" s="3821"/>
      <c r="P75" s="3823"/>
      <c r="Q75" s="3825"/>
      <c r="R75" s="3826"/>
      <c r="S75" s="3826"/>
      <c r="T75" s="3827"/>
      <c r="U75" s="3825"/>
      <c r="V75" s="3826"/>
      <c r="W75" s="3826"/>
      <c r="X75" s="3827"/>
      <c r="Y75" s="3825"/>
      <c r="Z75" s="3826"/>
      <c r="AA75" s="3826"/>
      <c r="AB75" s="3828"/>
      <c r="AD75" s="775"/>
      <c r="AE75" s="777"/>
      <c r="AZ75" s="635">
        <v>9</v>
      </c>
      <c r="BA75" s="3461"/>
      <c r="BB75" s="3462"/>
      <c r="BC75" s="3462"/>
      <c r="BD75" s="3462"/>
      <c r="BE75" s="3462"/>
      <c r="BF75" s="3462"/>
      <c r="BG75" s="3462"/>
      <c r="BH75" s="3462"/>
      <c r="BI75" s="3462"/>
      <c r="BJ75" s="3462"/>
      <c r="BK75" s="3462"/>
      <c r="BL75" s="3463"/>
      <c r="BM75" s="3823"/>
      <c r="BN75" s="3466"/>
      <c r="BO75" s="3467"/>
      <c r="BP75" s="3467"/>
      <c r="BQ75" s="3468"/>
      <c r="BR75" s="3466"/>
      <c r="BS75" s="3467"/>
      <c r="BT75" s="3467"/>
      <c r="BU75" s="3468"/>
      <c r="BV75" s="3466"/>
      <c r="BW75" s="3467"/>
      <c r="BX75" s="3467"/>
      <c r="BY75" s="3469"/>
    </row>
    <row r="76" spans="3:77" ht="15" customHeight="1">
      <c r="C76" s="635">
        <v>10</v>
      </c>
      <c r="D76" s="3819"/>
      <c r="E76" s="3820"/>
      <c r="F76" s="3820"/>
      <c r="G76" s="3820"/>
      <c r="H76" s="3820"/>
      <c r="I76" s="3820"/>
      <c r="J76" s="3820"/>
      <c r="K76" s="3820"/>
      <c r="L76" s="3820"/>
      <c r="M76" s="3820"/>
      <c r="N76" s="3820"/>
      <c r="O76" s="3821"/>
      <c r="P76" s="3823"/>
      <c r="Q76" s="3825"/>
      <c r="R76" s="3826"/>
      <c r="S76" s="3826"/>
      <c r="T76" s="3827"/>
      <c r="U76" s="3825"/>
      <c r="V76" s="3826"/>
      <c r="W76" s="3826"/>
      <c r="X76" s="3827"/>
      <c r="Y76" s="3825"/>
      <c r="Z76" s="3826"/>
      <c r="AA76" s="3826"/>
      <c r="AB76" s="3828"/>
      <c r="AD76" s="775"/>
      <c r="AE76" s="777"/>
      <c r="AZ76" s="635">
        <v>10</v>
      </c>
      <c r="BA76" s="3461"/>
      <c r="BB76" s="3462"/>
      <c r="BC76" s="3462"/>
      <c r="BD76" s="3462"/>
      <c r="BE76" s="3462"/>
      <c r="BF76" s="3462"/>
      <c r="BG76" s="3462"/>
      <c r="BH76" s="3462"/>
      <c r="BI76" s="3462"/>
      <c r="BJ76" s="3462"/>
      <c r="BK76" s="3462"/>
      <c r="BL76" s="3463"/>
      <c r="BM76" s="3823"/>
      <c r="BN76" s="3466"/>
      <c r="BO76" s="3467"/>
      <c r="BP76" s="3467"/>
      <c r="BQ76" s="3468"/>
      <c r="BR76" s="3466"/>
      <c r="BS76" s="3467"/>
      <c r="BT76" s="3467"/>
      <c r="BU76" s="3468"/>
      <c r="BV76" s="3466"/>
      <c r="BW76" s="3467"/>
      <c r="BX76" s="3467"/>
      <c r="BY76" s="3469"/>
    </row>
    <row r="77" spans="3:77" ht="15" customHeight="1">
      <c r="C77" s="635">
        <v>11</v>
      </c>
      <c r="D77" s="3819"/>
      <c r="E77" s="3820"/>
      <c r="F77" s="3820"/>
      <c r="G77" s="3820"/>
      <c r="H77" s="3820"/>
      <c r="I77" s="3820"/>
      <c r="J77" s="3820"/>
      <c r="K77" s="3820"/>
      <c r="L77" s="3820"/>
      <c r="M77" s="3820"/>
      <c r="N77" s="3820"/>
      <c r="O77" s="3821"/>
      <c r="P77" s="3823"/>
      <c r="Q77" s="3825"/>
      <c r="R77" s="3826"/>
      <c r="S77" s="3826"/>
      <c r="T77" s="3827"/>
      <c r="U77" s="3825"/>
      <c r="V77" s="3826"/>
      <c r="W77" s="3826"/>
      <c r="X77" s="3827"/>
      <c r="Y77" s="3825"/>
      <c r="Z77" s="3826"/>
      <c r="AA77" s="3826"/>
      <c r="AB77" s="3828"/>
      <c r="AD77" s="775"/>
      <c r="AE77" s="777"/>
      <c r="AZ77" s="635">
        <v>11</v>
      </c>
      <c r="BA77" s="3461"/>
      <c r="BB77" s="3462"/>
      <c r="BC77" s="3462"/>
      <c r="BD77" s="3462"/>
      <c r="BE77" s="3462"/>
      <c r="BF77" s="3462"/>
      <c r="BG77" s="3462"/>
      <c r="BH77" s="3462"/>
      <c r="BI77" s="3462"/>
      <c r="BJ77" s="3462"/>
      <c r="BK77" s="3462"/>
      <c r="BL77" s="3463"/>
      <c r="BM77" s="3823"/>
      <c r="BN77" s="3466"/>
      <c r="BO77" s="3467"/>
      <c r="BP77" s="3467"/>
      <c r="BQ77" s="3468"/>
      <c r="BR77" s="3466"/>
      <c r="BS77" s="3467"/>
      <c r="BT77" s="3467"/>
      <c r="BU77" s="3468"/>
      <c r="BV77" s="3466"/>
      <c r="BW77" s="3467"/>
      <c r="BX77" s="3467"/>
      <c r="BY77" s="3469"/>
    </row>
    <row r="78" spans="3:77" ht="15" customHeight="1">
      <c r="C78" s="635">
        <v>12</v>
      </c>
      <c r="D78" s="3819"/>
      <c r="E78" s="3820"/>
      <c r="F78" s="3820"/>
      <c r="G78" s="3820"/>
      <c r="H78" s="3820"/>
      <c r="I78" s="3820"/>
      <c r="J78" s="3820"/>
      <c r="K78" s="3820"/>
      <c r="L78" s="3820"/>
      <c r="M78" s="3820"/>
      <c r="N78" s="3820"/>
      <c r="O78" s="3821"/>
      <c r="P78" s="3823"/>
      <c r="Q78" s="3825"/>
      <c r="R78" s="3826"/>
      <c r="S78" s="3826"/>
      <c r="T78" s="3827"/>
      <c r="U78" s="3825"/>
      <c r="V78" s="3826"/>
      <c r="W78" s="3826"/>
      <c r="X78" s="3827"/>
      <c r="Y78" s="3825"/>
      <c r="Z78" s="3826"/>
      <c r="AA78" s="3826"/>
      <c r="AB78" s="3828"/>
      <c r="AD78" s="775"/>
      <c r="AE78" s="777"/>
      <c r="AZ78" s="635">
        <v>12</v>
      </c>
      <c r="BA78" s="3461"/>
      <c r="BB78" s="3462"/>
      <c r="BC78" s="3462"/>
      <c r="BD78" s="3462"/>
      <c r="BE78" s="3462"/>
      <c r="BF78" s="3462"/>
      <c r="BG78" s="3462"/>
      <c r="BH78" s="3462"/>
      <c r="BI78" s="3462"/>
      <c r="BJ78" s="3462"/>
      <c r="BK78" s="3462"/>
      <c r="BL78" s="3463"/>
      <c r="BM78" s="3823"/>
      <c r="BN78" s="3466"/>
      <c r="BO78" s="3467"/>
      <c r="BP78" s="3467"/>
      <c r="BQ78" s="3468"/>
      <c r="BR78" s="3466"/>
      <c r="BS78" s="3467"/>
      <c r="BT78" s="3467"/>
      <c r="BU78" s="3468"/>
      <c r="BV78" s="3466"/>
      <c r="BW78" s="3467"/>
      <c r="BX78" s="3467"/>
      <c r="BY78" s="3469"/>
    </row>
    <row r="79" spans="3:77" ht="15" customHeight="1">
      <c r="C79" s="639">
        <v>13</v>
      </c>
      <c r="D79" s="3985"/>
      <c r="E79" s="3986"/>
      <c r="F79" s="3986"/>
      <c r="G79" s="3986"/>
      <c r="H79" s="3986"/>
      <c r="I79" s="3986"/>
      <c r="J79" s="3986"/>
      <c r="K79" s="3986"/>
      <c r="L79" s="3986"/>
      <c r="M79" s="3986"/>
      <c r="N79" s="3986"/>
      <c r="O79" s="3987"/>
      <c r="P79" s="3824"/>
      <c r="Q79" s="3988"/>
      <c r="R79" s="3989"/>
      <c r="S79" s="3989"/>
      <c r="T79" s="3990"/>
      <c r="U79" s="3988"/>
      <c r="V79" s="3989"/>
      <c r="W79" s="3989"/>
      <c r="X79" s="3990"/>
      <c r="Y79" s="3988"/>
      <c r="Z79" s="3989"/>
      <c r="AA79" s="3989"/>
      <c r="AB79" s="3991"/>
      <c r="AD79" s="775"/>
      <c r="AE79" s="777"/>
      <c r="AZ79" s="639">
        <v>13</v>
      </c>
      <c r="BA79" s="3470"/>
      <c r="BB79" s="3471"/>
      <c r="BC79" s="3471"/>
      <c r="BD79" s="3471"/>
      <c r="BE79" s="3471"/>
      <c r="BF79" s="3471"/>
      <c r="BG79" s="3471"/>
      <c r="BH79" s="3471"/>
      <c r="BI79" s="3471"/>
      <c r="BJ79" s="3471"/>
      <c r="BK79" s="3471"/>
      <c r="BL79" s="3472"/>
      <c r="BM79" s="3824"/>
      <c r="BN79" s="3473"/>
      <c r="BO79" s="3474"/>
      <c r="BP79" s="3474"/>
      <c r="BQ79" s="3475"/>
      <c r="BR79" s="3473"/>
      <c r="BS79" s="3474"/>
      <c r="BT79" s="3474"/>
      <c r="BU79" s="3475"/>
      <c r="BV79" s="3473"/>
      <c r="BW79" s="3474"/>
      <c r="BX79" s="3474"/>
      <c r="BY79" s="3476"/>
    </row>
    <row r="80" spans="3:77" ht="18" customHeight="1">
      <c r="C80" s="3958" t="s">
        <v>1133</v>
      </c>
      <c r="D80" s="3959"/>
      <c r="E80" s="3959"/>
      <c r="F80" s="3959"/>
      <c r="G80" s="3959"/>
      <c r="H80" s="3959"/>
      <c r="I80" s="3959"/>
      <c r="J80" s="3959"/>
      <c r="K80" s="3959"/>
      <c r="L80" s="3959"/>
      <c r="M80" s="3959"/>
      <c r="N80" s="3959"/>
      <c r="O80" s="3959"/>
      <c r="P80" s="3960"/>
      <c r="Q80" s="3961">
        <f>(ROUNDDOWN(SUM(Q67:T79),3))</f>
        <v>0</v>
      </c>
      <c r="R80" s="3962"/>
      <c r="S80" s="3962"/>
      <c r="T80" s="3963"/>
      <c r="U80" s="3961">
        <f>(ROUNDDOWN(SUM(U67:X79),3))</f>
        <v>0</v>
      </c>
      <c r="V80" s="3962"/>
      <c r="W80" s="3962"/>
      <c r="X80" s="3963"/>
      <c r="Y80" s="3961">
        <f>(ROUNDDOWN(SUM(Y67:AB79),3))</f>
        <v>0</v>
      </c>
      <c r="Z80" s="3962"/>
      <c r="AA80" s="3962"/>
      <c r="AB80" s="3964"/>
      <c r="AD80" s="775"/>
      <c r="AE80" s="777"/>
      <c r="AZ80" s="3958" t="s">
        <v>1133</v>
      </c>
      <c r="BA80" s="3959"/>
      <c r="BB80" s="3959"/>
      <c r="BC80" s="3959"/>
      <c r="BD80" s="3959"/>
      <c r="BE80" s="3959"/>
      <c r="BF80" s="3959"/>
      <c r="BG80" s="3959"/>
      <c r="BH80" s="3959"/>
      <c r="BI80" s="3959"/>
      <c r="BJ80" s="3959"/>
      <c r="BK80" s="3959"/>
      <c r="BL80" s="3959"/>
      <c r="BM80" s="3960"/>
      <c r="BN80" s="4050">
        <v>6.9000000000000006E-2</v>
      </c>
      <c r="BO80" s="4051"/>
      <c r="BP80" s="4051"/>
      <c r="BQ80" s="4052"/>
      <c r="BR80" s="4050">
        <v>0.01</v>
      </c>
      <c r="BS80" s="4051"/>
      <c r="BT80" s="4051"/>
      <c r="BU80" s="4052"/>
      <c r="BV80" s="4050">
        <v>0.03</v>
      </c>
      <c r="BW80" s="4051"/>
      <c r="BX80" s="4051"/>
      <c r="BY80" s="4053"/>
    </row>
    <row r="81" spans="2:78" ht="18" customHeight="1">
      <c r="C81" s="3484" t="s">
        <v>1134</v>
      </c>
      <c r="D81" s="3485"/>
      <c r="E81" s="3485"/>
      <c r="F81" s="3485"/>
      <c r="G81" s="3485"/>
      <c r="H81" s="3485"/>
      <c r="I81" s="3485"/>
      <c r="J81" s="3485"/>
      <c r="K81" s="3485"/>
      <c r="L81" s="3485"/>
      <c r="M81" s="3485"/>
      <c r="N81" s="3485"/>
      <c r="O81" s="3485"/>
      <c r="P81" s="3486"/>
      <c r="Q81" s="3965">
        <f>1-Q80</f>
        <v>1</v>
      </c>
      <c r="R81" s="3966"/>
      <c r="S81" s="3966"/>
      <c r="T81" s="3967"/>
      <c r="U81" s="3965">
        <f>1-U80</f>
        <v>1</v>
      </c>
      <c r="V81" s="3966"/>
      <c r="W81" s="3966"/>
      <c r="X81" s="3967"/>
      <c r="Y81" s="3965">
        <f>1-Y80</f>
        <v>1</v>
      </c>
      <c r="Z81" s="3966"/>
      <c r="AA81" s="3966"/>
      <c r="AB81" s="3968"/>
      <c r="AD81" s="775"/>
      <c r="AE81" s="777"/>
      <c r="AZ81" s="3484" t="s">
        <v>1134</v>
      </c>
      <c r="BA81" s="3485"/>
      <c r="BB81" s="3485"/>
      <c r="BC81" s="3485"/>
      <c r="BD81" s="3485"/>
      <c r="BE81" s="3485"/>
      <c r="BF81" s="3485"/>
      <c r="BG81" s="3485"/>
      <c r="BH81" s="3485"/>
      <c r="BI81" s="3485"/>
      <c r="BJ81" s="3485"/>
      <c r="BK81" s="3485"/>
      <c r="BL81" s="3485"/>
      <c r="BM81" s="3486"/>
      <c r="BN81" s="3487">
        <v>0.93100000000000005</v>
      </c>
      <c r="BO81" s="3488"/>
      <c r="BP81" s="3488"/>
      <c r="BQ81" s="3489"/>
      <c r="BR81" s="3487">
        <v>0.99</v>
      </c>
      <c r="BS81" s="3488"/>
      <c r="BT81" s="3488"/>
      <c r="BU81" s="3489"/>
      <c r="BV81" s="3487">
        <v>0.97</v>
      </c>
      <c r="BW81" s="3488"/>
      <c r="BX81" s="3488"/>
      <c r="BY81" s="3490"/>
    </row>
    <row r="82" spans="2:78" ht="18" customHeight="1">
      <c r="C82" s="3491" t="s">
        <v>1448</v>
      </c>
      <c r="D82" s="3492"/>
      <c r="E82" s="3492"/>
      <c r="F82" s="3492"/>
      <c r="G82" s="3492"/>
      <c r="H82" s="3492"/>
      <c r="I82" s="3492"/>
      <c r="J82" s="3492"/>
      <c r="K82" s="3492"/>
      <c r="L82" s="3492"/>
      <c r="M82" s="3492"/>
      <c r="N82" s="3492"/>
      <c r="O82" s="3492"/>
      <c r="P82" s="3493"/>
      <c r="Q82" s="3701">
        <f>ROUNDDOWN(Q66*Q81,0)</f>
        <v>0</v>
      </c>
      <c r="R82" s="3702"/>
      <c r="S82" s="3702"/>
      <c r="T82" s="3829"/>
      <c r="U82" s="3701">
        <f>ROUNDDOWN(U66*U81,0)</f>
        <v>0</v>
      </c>
      <c r="V82" s="3702"/>
      <c r="W82" s="3702"/>
      <c r="X82" s="3829"/>
      <c r="Y82" s="3701">
        <f>ROUNDDOWN(Y66*Y81,0)</f>
        <v>0</v>
      </c>
      <c r="Z82" s="3702"/>
      <c r="AA82" s="3702"/>
      <c r="AB82" s="3703"/>
      <c r="AD82" s="775"/>
      <c r="AE82" s="777"/>
      <c r="AZ82" s="3491" t="s">
        <v>1135</v>
      </c>
      <c r="BA82" s="3492"/>
      <c r="BB82" s="3492"/>
      <c r="BC82" s="3492"/>
      <c r="BD82" s="3492"/>
      <c r="BE82" s="3492"/>
      <c r="BF82" s="3492"/>
      <c r="BG82" s="3492"/>
      <c r="BH82" s="3492"/>
      <c r="BI82" s="3492"/>
      <c r="BJ82" s="3492"/>
      <c r="BK82" s="3492"/>
      <c r="BL82" s="3492"/>
      <c r="BM82" s="3493"/>
      <c r="BN82" s="4047">
        <v>8426605</v>
      </c>
      <c r="BO82" s="4048"/>
      <c r="BP82" s="4048"/>
      <c r="BQ82" s="4060"/>
      <c r="BR82" s="4047">
        <v>752453</v>
      </c>
      <c r="BS82" s="4048"/>
      <c r="BT82" s="4048"/>
      <c r="BU82" s="4060"/>
      <c r="BV82" s="4047">
        <v>2941040</v>
      </c>
      <c r="BW82" s="4048"/>
      <c r="BX82" s="4048"/>
      <c r="BY82" s="4049"/>
    </row>
    <row r="83" spans="2:78" ht="18" customHeight="1">
      <c r="C83" s="3491" t="s">
        <v>1449</v>
      </c>
      <c r="D83" s="3492"/>
      <c r="E83" s="3492"/>
      <c r="F83" s="3492"/>
      <c r="G83" s="3492"/>
      <c r="H83" s="3492"/>
      <c r="I83" s="3492"/>
      <c r="J83" s="3492"/>
      <c r="K83" s="3492"/>
      <c r="L83" s="3492"/>
      <c r="M83" s="3492"/>
      <c r="N83" s="3492"/>
      <c r="O83" s="3492"/>
      <c r="P83" s="3493"/>
      <c r="Q83" s="3701">
        <f>Q66-Q82</f>
        <v>0</v>
      </c>
      <c r="R83" s="3702"/>
      <c r="S83" s="3702"/>
      <c r="T83" s="3829"/>
      <c r="U83" s="3701">
        <f>U66-U82</f>
        <v>0</v>
      </c>
      <c r="V83" s="3702"/>
      <c r="W83" s="3702"/>
      <c r="X83" s="3829"/>
      <c r="Y83" s="3701">
        <f>Y66-Y82</f>
        <v>0</v>
      </c>
      <c r="Z83" s="3702"/>
      <c r="AA83" s="3702"/>
      <c r="AB83" s="3703"/>
      <c r="AD83" s="775"/>
      <c r="AE83" s="777"/>
      <c r="AZ83" s="3491" t="s">
        <v>1136</v>
      </c>
      <c r="BA83" s="3492"/>
      <c r="BB83" s="3492"/>
      <c r="BC83" s="3492"/>
      <c r="BD83" s="3492"/>
      <c r="BE83" s="3492"/>
      <c r="BF83" s="3492"/>
      <c r="BG83" s="3492"/>
      <c r="BH83" s="3492"/>
      <c r="BI83" s="3492"/>
      <c r="BJ83" s="3492"/>
      <c r="BK83" s="3492"/>
      <c r="BL83" s="3492"/>
      <c r="BM83" s="3493"/>
      <c r="BN83" s="4047">
        <v>624529</v>
      </c>
      <c r="BO83" s="4048"/>
      <c r="BP83" s="4048"/>
      <c r="BQ83" s="4060"/>
      <c r="BR83" s="4047">
        <v>7601</v>
      </c>
      <c r="BS83" s="4048"/>
      <c r="BT83" s="4048"/>
      <c r="BU83" s="4060"/>
      <c r="BV83" s="4047">
        <v>90960</v>
      </c>
      <c r="BW83" s="4048"/>
      <c r="BX83" s="4048"/>
      <c r="BY83" s="4049"/>
    </row>
    <row r="84" spans="2:78" ht="18" customHeight="1" thickBot="1">
      <c r="C84" s="3972" t="s">
        <v>1137</v>
      </c>
      <c r="D84" s="3973"/>
      <c r="E84" s="3973"/>
      <c r="F84" s="3973"/>
      <c r="G84" s="3973"/>
      <c r="H84" s="3973"/>
      <c r="I84" s="3973"/>
      <c r="J84" s="3973"/>
      <c r="K84" s="3973"/>
      <c r="L84" s="3973"/>
      <c r="M84" s="3973"/>
      <c r="N84" s="3973"/>
      <c r="O84" s="3973"/>
      <c r="P84" s="3974"/>
      <c r="Q84" s="3975">
        <f>Q83+U83+Y83</f>
        <v>0</v>
      </c>
      <c r="R84" s="3976"/>
      <c r="S84" s="3976"/>
      <c r="T84" s="3976"/>
      <c r="U84" s="3976"/>
      <c r="V84" s="3976"/>
      <c r="W84" s="3976"/>
      <c r="X84" s="3976"/>
      <c r="Y84" s="3976"/>
      <c r="Z84" s="3976"/>
      <c r="AA84" s="3976"/>
      <c r="AB84" s="3977"/>
      <c r="AD84" s="775"/>
      <c r="AE84" s="777"/>
      <c r="AZ84" s="3972" t="s">
        <v>1137</v>
      </c>
      <c r="BA84" s="3973"/>
      <c r="BB84" s="3973"/>
      <c r="BC84" s="3973"/>
      <c r="BD84" s="3973"/>
      <c r="BE84" s="3973"/>
      <c r="BF84" s="3973"/>
      <c r="BG84" s="3973"/>
      <c r="BH84" s="3973"/>
      <c r="BI84" s="3973"/>
      <c r="BJ84" s="3973"/>
      <c r="BK84" s="3973"/>
      <c r="BL84" s="3973"/>
      <c r="BM84" s="3974"/>
      <c r="BN84" s="4061">
        <v>723090</v>
      </c>
      <c r="BO84" s="4062"/>
      <c r="BP84" s="4062"/>
      <c r="BQ84" s="4062"/>
      <c r="BR84" s="4062"/>
      <c r="BS84" s="4062"/>
      <c r="BT84" s="4062"/>
      <c r="BU84" s="4062"/>
      <c r="BV84" s="4062"/>
      <c r="BW84" s="4062"/>
      <c r="BX84" s="4062"/>
      <c r="BY84" s="4063"/>
    </row>
    <row r="85" spans="2:78" ht="15" customHeight="1" thickTop="1">
      <c r="C85" s="3501" t="s">
        <v>1138</v>
      </c>
      <c r="D85" s="3502"/>
      <c r="E85" s="3502"/>
      <c r="F85" s="3502"/>
      <c r="G85" s="3502"/>
      <c r="H85" s="3502"/>
      <c r="I85" s="3502"/>
      <c r="J85" s="3502"/>
      <c r="K85" s="3502"/>
      <c r="L85" s="3502"/>
      <c r="M85" s="3502"/>
      <c r="N85" s="3502"/>
      <c r="O85" s="3502"/>
      <c r="P85" s="3502"/>
      <c r="Q85" s="3697" t="e">
        <f>ROUNDUP(Q84/G59,3)</f>
        <v>#DIV/0!</v>
      </c>
      <c r="R85" s="3697"/>
      <c r="S85" s="3697"/>
      <c r="T85" s="3697"/>
      <c r="U85" s="3697"/>
      <c r="V85" s="3697"/>
      <c r="W85" s="3698"/>
      <c r="X85" s="3766" t="e">
        <f>IF(AND(Q85&lt;=5%,Q85&gt;=0%),("    "),("Ｎ　Ｇ"))</f>
        <v>#DIV/0!</v>
      </c>
      <c r="Y85" s="3336"/>
      <c r="Z85" s="3336"/>
      <c r="AA85" s="3336"/>
      <c r="AB85" s="3337"/>
      <c r="AD85" s="3969" t="s">
        <v>1885</v>
      </c>
      <c r="AE85" s="3969"/>
      <c r="AF85" s="3969"/>
      <c r="AG85" s="3969"/>
      <c r="AH85" s="3969"/>
      <c r="AI85" s="3969"/>
      <c r="AJ85" s="3969"/>
      <c r="AK85" s="3969"/>
      <c r="AL85" s="3969"/>
      <c r="AM85" s="3969"/>
      <c r="AN85" s="3969"/>
      <c r="AO85" s="3969"/>
      <c r="AP85" s="3969"/>
      <c r="AZ85" s="3501" t="s">
        <v>1138</v>
      </c>
      <c r="BA85" s="3502"/>
      <c r="BB85" s="3502"/>
      <c r="BC85" s="3502"/>
      <c r="BD85" s="3502"/>
      <c r="BE85" s="3502"/>
      <c r="BF85" s="3502"/>
      <c r="BG85" s="3502"/>
      <c r="BH85" s="3502"/>
      <c r="BI85" s="3502"/>
      <c r="BJ85" s="3502"/>
      <c r="BK85" s="3502"/>
      <c r="BL85" s="3502"/>
      <c r="BM85" s="3502"/>
      <c r="BN85" s="4054">
        <v>2.4E-2</v>
      </c>
      <c r="BO85" s="4054"/>
      <c r="BP85" s="4054"/>
      <c r="BQ85" s="4054"/>
      <c r="BR85" s="4054"/>
      <c r="BS85" s="4054"/>
      <c r="BT85" s="4055"/>
      <c r="BU85" s="3766" t="s">
        <v>1247</v>
      </c>
      <c r="BV85" s="3336"/>
      <c r="BW85" s="3336"/>
      <c r="BX85" s="3336"/>
      <c r="BY85" s="3337"/>
    </row>
    <row r="86" spans="2:78" ht="15" customHeight="1">
      <c r="C86" s="3503"/>
      <c r="D86" s="1936"/>
      <c r="E86" s="1936"/>
      <c r="F86" s="1936"/>
      <c r="G86" s="1936"/>
      <c r="H86" s="1936"/>
      <c r="I86" s="1936"/>
      <c r="J86" s="1936"/>
      <c r="K86" s="1936"/>
      <c r="L86" s="1936"/>
      <c r="M86" s="1936"/>
      <c r="N86" s="1936"/>
      <c r="O86" s="1936"/>
      <c r="P86" s="1936"/>
      <c r="Q86" s="3699"/>
      <c r="R86" s="3699"/>
      <c r="S86" s="3699"/>
      <c r="T86" s="3699"/>
      <c r="U86" s="3699"/>
      <c r="V86" s="3699"/>
      <c r="W86" s="3700"/>
      <c r="X86" s="3767"/>
      <c r="Y86" s="3338"/>
      <c r="Z86" s="3338"/>
      <c r="AA86" s="3338"/>
      <c r="AB86" s="3339"/>
      <c r="AD86" s="3969"/>
      <c r="AE86" s="3969"/>
      <c r="AF86" s="3969"/>
      <c r="AG86" s="3969"/>
      <c r="AH86" s="3969"/>
      <c r="AI86" s="3969"/>
      <c r="AJ86" s="3969"/>
      <c r="AK86" s="3969"/>
      <c r="AL86" s="3969"/>
      <c r="AM86" s="3969"/>
      <c r="AN86" s="3969"/>
      <c r="AO86" s="3969"/>
      <c r="AP86" s="3969"/>
      <c r="AZ86" s="3503"/>
      <c r="BA86" s="1936"/>
      <c r="BB86" s="1936"/>
      <c r="BC86" s="1936"/>
      <c r="BD86" s="1936"/>
      <c r="BE86" s="1936"/>
      <c r="BF86" s="1936"/>
      <c r="BG86" s="1936"/>
      <c r="BH86" s="1936"/>
      <c r="BI86" s="1936"/>
      <c r="BJ86" s="1936"/>
      <c r="BK86" s="1936"/>
      <c r="BL86" s="1936"/>
      <c r="BM86" s="1936"/>
      <c r="BN86" s="4056"/>
      <c r="BO86" s="4056"/>
      <c r="BP86" s="4056"/>
      <c r="BQ86" s="4056"/>
      <c r="BR86" s="4056"/>
      <c r="BS86" s="4056"/>
      <c r="BT86" s="4057"/>
      <c r="BU86" s="3767"/>
      <c r="BV86" s="3338"/>
      <c r="BW86" s="3338"/>
      <c r="BX86" s="3338"/>
      <c r="BY86" s="3339"/>
    </row>
    <row r="87" spans="2:78" ht="9" customHeight="1">
      <c r="B87" s="54"/>
      <c r="C87" s="3936"/>
      <c r="D87" s="3936"/>
      <c r="E87" s="3936"/>
      <c r="F87" s="3936"/>
      <c r="G87" s="3936"/>
      <c r="H87" s="3936"/>
      <c r="I87" s="3936"/>
      <c r="J87" s="3936"/>
      <c r="K87" s="3936"/>
      <c r="L87" s="3936"/>
      <c r="M87" s="3936"/>
      <c r="N87" s="3936"/>
      <c r="O87" s="3704"/>
      <c r="P87" s="3704"/>
      <c r="Q87" s="3704"/>
      <c r="R87" s="3704"/>
      <c r="S87" s="3704"/>
      <c r="T87" s="3704"/>
      <c r="U87" s="3704"/>
      <c r="V87" s="3704"/>
      <c r="W87" s="3704"/>
      <c r="X87" s="3704"/>
      <c r="Y87" s="3980"/>
      <c r="Z87" s="3980"/>
      <c r="AA87" s="3980"/>
      <c r="AB87" s="3980"/>
      <c r="AC87" s="3980"/>
      <c r="AD87" s="3969"/>
      <c r="AE87" s="3969"/>
      <c r="AF87" s="3969"/>
      <c r="AG87" s="3969"/>
      <c r="AH87" s="3969"/>
      <c r="AI87" s="3969"/>
      <c r="AJ87" s="3969"/>
      <c r="AK87" s="3969"/>
      <c r="AL87" s="3969"/>
      <c r="AM87" s="3969"/>
      <c r="AN87" s="3969"/>
      <c r="AO87" s="3969"/>
      <c r="AP87" s="3969"/>
      <c r="AY87" s="54"/>
      <c r="AZ87" s="3936"/>
      <c r="BA87" s="3936"/>
      <c r="BB87" s="3936"/>
      <c r="BC87" s="3936"/>
      <c r="BD87" s="3936"/>
      <c r="BE87" s="3936"/>
      <c r="BF87" s="3936"/>
      <c r="BG87" s="3936"/>
      <c r="BH87" s="3936"/>
      <c r="BI87" s="3936"/>
      <c r="BJ87" s="3936"/>
      <c r="BK87" s="3936"/>
      <c r="BL87" s="4058"/>
      <c r="BM87" s="4058"/>
      <c r="BN87" s="4058"/>
      <c r="BO87" s="4058"/>
      <c r="BP87" s="4058"/>
      <c r="BQ87" s="4058"/>
      <c r="BR87" s="4058"/>
      <c r="BS87" s="4058"/>
      <c r="BT87" s="4058"/>
      <c r="BU87" s="4058"/>
      <c r="BV87" s="4059"/>
      <c r="BW87" s="4059"/>
      <c r="BX87" s="4059"/>
      <c r="BY87" s="4059"/>
      <c r="BZ87" s="4059"/>
    </row>
    <row r="88" spans="2:78" ht="23.25" customHeight="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775"/>
      <c r="AE88" s="29"/>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row>
    <row r="89" spans="2:78" ht="14.25">
      <c r="B89" s="642" t="s">
        <v>1101</v>
      </c>
      <c r="D89" s="38"/>
      <c r="E89" s="6"/>
      <c r="F89" s="38"/>
      <c r="G89" s="38"/>
      <c r="H89" s="38"/>
      <c r="I89" s="38"/>
      <c r="J89" s="38"/>
      <c r="K89" s="38"/>
      <c r="L89" s="38"/>
      <c r="M89" s="38"/>
      <c r="N89" s="38"/>
      <c r="O89" s="38"/>
      <c r="P89" s="38"/>
      <c r="Q89" s="38"/>
      <c r="R89" s="38"/>
      <c r="S89" s="38"/>
      <c r="T89" s="38"/>
      <c r="U89" s="38"/>
      <c r="V89" s="38"/>
      <c r="W89" s="644"/>
      <c r="X89" s="644"/>
      <c r="Y89" s="644"/>
      <c r="Z89" s="644"/>
      <c r="AA89" s="644"/>
      <c r="AB89" s="644"/>
      <c r="AC89" s="38"/>
      <c r="AD89" s="775"/>
      <c r="AE89" s="29"/>
      <c r="AY89" s="642" t="s">
        <v>1101</v>
      </c>
      <c r="BA89" s="38"/>
      <c r="BB89" s="273"/>
      <c r="BC89" s="38"/>
      <c r="BD89" s="38"/>
      <c r="BE89" s="38"/>
      <c r="BF89" s="38"/>
      <c r="BG89" s="38"/>
      <c r="BH89" s="38"/>
      <c r="BI89" s="38"/>
      <c r="BJ89" s="38"/>
      <c r="BK89" s="38"/>
      <c r="BL89" s="38"/>
      <c r="BM89" s="38"/>
      <c r="BN89" s="38"/>
      <c r="BO89" s="38"/>
      <c r="BP89" s="38"/>
      <c r="BQ89" s="38"/>
      <c r="BR89" s="38"/>
      <c r="BS89" s="38"/>
      <c r="BT89" s="644"/>
      <c r="BU89" s="644"/>
      <c r="BV89" s="644"/>
      <c r="BW89" s="644"/>
      <c r="BX89" s="644"/>
      <c r="BY89" s="644"/>
      <c r="BZ89" s="38"/>
    </row>
    <row r="90" spans="2:78" ht="14.25" customHeight="1">
      <c r="C90" s="3373" t="s">
        <v>250</v>
      </c>
      <c r="D90" s="3374"/>
      <c r="E90" s="3374"/>
      <c r="F90" s="3375"/>
      <c r="G90" s="3382" t="s">
        <v>408</v>
      </c>
      <c r="H90" s="3383"/>
      <c r="I90" s="3383"/>
      <c r="J90" s="3383"/>
      <c r="K90" s="3383"/>
      <c r="L90" s="3384"/>
      <c r="M90" s="3382" t="s">
        <v>252</v>
      </c>
      <c r="N90" s="3384"/>
      <c r="O90" s="3382" t="s">
        <v>488</v>
      </c>
      <c r="P90" s="3383"/>
      <c r="Q90" s="3383"/>
      <c r="R90" s="3383"/>
      <c r="S90" s="3383"/>
      <c r="T90" s="3384"/>
      <c r="U90" s="3382" t="s">
        <v>253</v>
      </c>
      <c r="V90" s="3384"/>
      <c r="W90" s="3382" t="s">
        <v>138</v>
      </c>
      <c r="X90" s="3383"/>
      <c r="Y90" s="3383"/>
      <c r="Z90" s="3383"/>
      <c r="AA90" s="3383"/>
      <c r="AB90" s="3391"/>
      <c r="AC90" s="38"/>
      <c r="AD90" s="775"/>
      <c r="AE90" s="777"/>
      <c r="AZ90" s="3373" t="s">
        <v>250</v>
      </c>
      <c r="BA90" s="3374"/>
      <c r="BB90" s="3374"/>
      <c r="BC90" s="3375"/>
      <c r="BD90" s="3382" t="s">
        <v>408</v>
      </c>
      <c r="BE90" s="3383"/>
      <c r="BF90" s="3383"/>
      <c r="BG90" s="3383"/>
      <c r="BH90" s="3383"/>
      <c r="BI90" s="3384"/>
      <c r="BJ90" s="3382" t="s">
        <v>252</v>
      </c>
      <c r="BK90" s="3384"/>
      <c r="BL90" s="3382" t="s">
        <v>488</v>
      </c>
      <c r="BM90" s="3383"/>
      <c r="BN90" s="3383"/>
      <c r="BO90" s="3383"/>
      <c r="BP90" s="3383"/>
      <c r="BQ90" s="3384"/>
      <c r="BR90" s="3382" t="s">
        <v>253</v>
      </c>
      <c r="BS90" s="3384"/>
      <c r="BT90" s="3382" t="s">
        <v>138</v>
      </c>
      <c r="BU90" s="3383"/>
      <c r="BV90" s="3383"/>
      <c r="BW90" s="3383"/>
      <c r="BX90" s="3383"/>
      <c r="BY90" s="3391"/>
      <c r="BZ90" s="38"/>
    </row>
    <row r="91" spans="2:78" ht="17.25" customHeight="1">
      <c r="C91" s="3376"/>
      <c r="D91" s="3377"/>
      <c r="E91" s="3377"/>
      <c r="F91" s="3378"/>
      <c r="G91" s="3385"/>
      <c r="H91" s="3386"/>
      <c r="I91" s="3386"/>
      <c r="J91" s="3386"/>
      <c r="K91" s="3386"/>
      <c r="L91" s="3387"/>
      <c r="M91" s="3385"/>
      <c r="N91" s="3387"/>
      <c r="O91" s="3385"/>
      <c r="P91" s="3386"/>
      <c r="Q91" s="3386"/>
      <c r="R91" s="3386"/>
      <c r="S91" s="3386"/>
      <c r="T91" s="3387"/>
      <c r="U91" s="3385"/>
      <c r="V91" s="3387"/>
      <c r="W91" s="3385"/>
      <c r="X91" s="3386"/>
      <c r="Y91" s="3386"/>
      <c r="Z91" s="3386"/>
      <c r="AA91" s="3386"/>
      <c r="AB91" s="3392"/>
      <c r="AC91" s="38"/>
      <c r="AE91" s="29"/>
      <c r="AZ91" s="3376"/>
      <c r="BA91" s="3377"/>
      <c r="BB91" s="3377"/>
      <c r="BC91" s="3378"/>
      <c r="BD91" s="3385"/>
      <c r="BE91" s="3386"/>
      <c r="BF91" s="3386"/>
      <c r="BG91" s="3386"/>
      <c r="BH91" s="3386"/>
      <c r="BI91" s="3387"/>
      <c r="BJ91" s="3385"/>
      <c r="BK91" s="3387"/>
      <c r="BL91" s="3385"/>
      <c r="BM91" s="3386"/>
      <c r="BN91" s="3386"/>
      <c r="BO91" s="3386"/>
      <c r="BP91" s="3386"/>
      <c r="BQ91" s="3387"/>
      <c r="BR91" s="3385"/>
      <c r="BS91" s="3387"/>
      <c r="BT91" s="3385"/>
      <c r="BU91" s="3386"/>
      <c r="BV91" s="3386"/>
      <c r="BW91" s="3386"/>
      <c r="BX91" s="3386"/>
      <c r="BY91" s="3392"/>
      <c r="BZ91" s="38"/>
    </row>
    <row r="92" spans="2:78">
      <c r="C92" s="3379"/>
      <c r="D92" s="3380"/>
      <c r="E92" s="3380"/>
      <c r="F92" s="3381"/>
      <c r="G92" s="3388"/>
      <c r="H92" s="3389"/>
      <c r="I92" s="3389"/>
      <c r="J92" s="3389"/>
      <c r="K92" s="3389"/>
      <c r="L92" s="3390"/>
      <c r="M92" s="3388"/>
      <c r="N92" s="3390"/>
      <c r="O92" s="3388"/>
      <c r="P92" s="3389"/>
      <c r="Q92" s="3389"/>
      <c r="R92" s="3389"/>
      <c r="S92" s="3389"/>
      <c r="T92" s="3390"/>
      <c r="U92" s="3388"/>
      <c r="V92" s="3390"/>
      <c r="W92" s="3388"/>
      <c r="X92" s="3389"/>
      <c r="Y92" s="3389"/>
      <c r="Z92" s="3389"/>
      <c r="AA92" s="3389"/>
      <c r="AB92" s="3393"/>
      <c r="AC92" s="38"/>
      <c r="AE92" s="29"/>
      <c r="AZ92" s="3379"/>
      <c r="BA92" s="3380"/>
      <c r="BB92" s="3380"/>
      <c r="BC92" s="3381"/>
      <c r="BD92" s="3388"/>
      <c r="BE92" s="3389"/>
      <c r="BF92" s="3389"/>
      <c r="BG92" s="3389"/>
      <c r="BH92" s="3389"/>
      <c r="BI92" s="3390"/>
      <c r="BJ92" s="3388"/>
      <c r="BK92" s="3390"/>
      <c r="BL92" s="3388"/>
      <c r="BM92" s="3389"/>
      <c r="BN92" s="3389"/>
      <c r="BO92" s="3389"/>
      <c r="BP92" s="3389"/>
      <c r="BQ92" s="3390"/>
      <c r="BR92" s="3388"/>
      <c r="BS92" s="3390"/>
      <c r="BT92" s="3388"/>
      <c r="BU92" s="3389"/>
      <c r="BV92" s="3389"/>
      <c r="BW92" s="3389"/>
      <c r="BX92" s="3389"/>
      <c r="BY92" s="3393"/>
      <c r="BZ92" s="38"/>
    </row>
    <row r="93" spans="2:78" ht="15" customHeight="1">
      <c r="C93" s="3678" t="s">
        <v>181</v>
      </c>
      <c r="D93" s="3679"/>
      <c r="E93" s="3679"/>
      <c r="F93" s="3679"/>
      <c r="G93" s="3689">
        <f t="shared" ref="G93:G99" si="4">G52</f>
        <v>0</v>
      </c>
      <c r="H93" s="3690"/>
      <c r="I93" s="3690"/>
      <c r="J93" s="3690"/>
      <c r="K93" s="3690"/>
      <c r="L93" s="3691"/>
      <c r="M93" s="3695" t="s">
        <v>368</v>
      </c>
      <c r="N93" s="3696"/>
      <c r="O93" s="3689">
        <f>(ROUNDDOWN(V52*Q81,0))</f>
        <v>0</v>
      </c>
      <c r="P93" s="3690"/>
      <c r="Q93" s="3690"/>
      <c r="R93" s="3690"/>
      <c r="S93" s="3690"/>
      <c r="T93" s="3691"/>
      <c r="U93" s="3695" t="s">
        <v>303</v>
      </c>
      <c r="V93" s="3696"/>
      <c r="W93" s="3692">
        <f t="shared" ref="W93:W99" si="5">G93-O93</f>
        <v>0</v>
      </c>
      <c r="X93" s="3693"/>
      <c r="Y93" s="3693"/>
      <c r="Z93" s="3693"/>
      <c r="AA93" s="3693"/>
      <c r="AB93" s="3694"/>
      <c r="AC93" s="38"/>
      <c r="AD93" s="775"/>
      <c r="AE93" s="777"/>
      <c r="AZ93" s="3678" t="s">
        <v>181</v>
      </c>
      <c r="BA93" s="3679"/>
      <c r="BB93" s="3679"/>
      <c r="BC93" s="3679"/>
      <c r="BD93" s="3397">
        <v>15805054</v>
      </c>
      <c r="BE93" s="3398"/>
      <c r="BF93" s="3398"/>
      <c r="BG93" s="3398"/>
      <c r="BH93" s="3398"/>
      <c r="BI93" s="3399"/>
      <c r="BJ93" s="3197" t="s">
        <v>303</v>
      </c>
      <c r="BK93" s="3198"/>
      <c r="BL93" s="3397">
        <v>8426605</v>
      </c>
      <c r="BM93" s="3398"/>
      <c r="BN93" s="3398"/>
      <c r="BO93" s="3398"/>
      <c r="BP93" s="3398"/>
      <c r="BQ93" s="3399"/>
      <c r="BR93" s="3197" t="s">
        <v>303</v>
      </c>
      <c r="BS93" s="3198"/>
      <c r="BT93" s="3405">
        <v>7378449</v>
      </c>
      <c r="BU93" s="3406"/>
      <c r="BV93" s="3406"/>
      <c r="BW93" s="3406"/>
      <c r="BX93" s="3406"/>
      <c r="BY93" s="4064"/>
      <c r="BZ93" s="38"/>
    </row>
    <row r="94" spans="2:78" ht="15" customHeight="1">
      <c r="C94" s="3678" t="s">
        <v>182</v>
      </c>
      <c r="D94" s="3679"/>
      <c r="E94" s="3679"/>
      <c r="F94" s="3679"/>
      <c r="G94" s="3689">
        <f t="shared" si="4"/>
        <v>0</v>
      </c>
      <c r="H94" s="3690"/>
      <c r="I94" s="3690"/>
      <c r="J94" s="3690"/>
      <c r="K94" s="3690"/>
      <c r="L94" s="3691"/>
      <c r="M94" s="3695" t="s">
        <v>103</v>
      </c>
      <c r="N94" s="3696"/>
      <c r="O94" s="3689">
        <f>(ROUNDDOWN(V53*U81,0))</f>
        <v>0</v>
      </c>
      <c r="P94" s="3690"/>
      <c r="Q94" s="3690"/>
      <c r="R94" s="3690"/>
      <c r="S94" s="3690"/>
      <c r="T94" s="3691"/>
      <c r="U94" s="3695" t="s">
        <v>304</v>
      </c>
      <c r="V94" s="3696"/>
      <c r="W94" s="3692">
        <f t="shared" si="5"/>
        <v>0</v>
      </c>
      <c r="X94" s="3693"/>
      <c r="Y94" s="3693"/>
      <c r="Z94" s="3693"/>
      <c r="AA94" s="3693"/>
      <c r="AB94" s="3694"/>
      <c r="AC94" s="38"/>
      <c r="AD94" s="775"/>
      <c r="AE94" s="777"/>
      <c r="AZ94" s="3678" t="s">
        <v>182</v>
      </c>
      <c r="BA94" s="3679"/>
      <c r="BB94" s="3679"/>
      <c r="BC94" s="3679"/>
      <c r="BD94" s="3397">
        <v>1480054</v>
      </c>
      <c r="BE94" s="3398"/>
      <c r="BF94" s="3398"/>
      <c r="BG94" s="3398"/>
      <c r="BH94" s="3398"/>
      <c r="BI94" s="3399"/>
      <c r="BJ94" s="3197" t="s">
        <v>103</v>
      </c>
      <c r="BK94" s="3198"/>
      <c r="BL94" s="3397">
        <v>752453</v>
      </c>
      <c r="BM94" s="3398"/>
      <c r="BN94" s="3398"/>
      <c r="BO94" s="3398"/>
      <c r="BP94" s="3398"/>
      <c r="BQ94" s="3399"/>
      <c r="BR94" s="3197" t="s">
        <v>303</v>
      </c>
      <c r="BS94" s="3198"/>
      <c r="BT94" s="3405">
        <v>727601</v>
      </c>
      <c r="BU94" s="3406"/>
      <c r="BV94" s="3406"/>
      <c r="BW94" s="3406"/>
      <c r="BX94" s="3406"/>
      <c r="BY94" s="4064"/>
      <c r="BZ94" s="38"/>
    </row>
    <row r="95" spans="2:78" ht="15" customHeight="1">
      <c r="C95" s="3678" t="s">
        <v>183</v>
      </c>
      <c r="D95" s="3679"/>
      <c r="E95" s="3679"/>
      <c r="F95" s="3679"/>
      <c r="G95" s="3689">
        <f t="shared" si="4"/>
        <v>0</v>
      </c>
      <c r="H95" s="3690"/>
      <c r="I95" s="3690"/>
      <c r="J95" s="3690"/>
      <c r="K95" s="3690"/>
      <c r="L95" s="3691"/>
      <c r="M95" s="3695" t="s">
        <v>304</v>
      </c>
      <c r="N95" s="3696"/>
      <c r="O95" s="3689">
        <f>(ROUNDDOWN(V54*Y81,0))</f>
        <v>0</v>
      </c>
      <c r="P95" s="3690"/>
      <c r="Q95" s="3690"/>
      <c r="R95" s="3690"/>
      <c r="S95" s="3690"/>
      <c r="T95" s="3691"/>
      <c r="U95" s="3695" t="s">
        <v>304</v>
      </c>
      <c r="V95" s="3696"/>
      <c r="W95" s="3692">
        <f t="shared" si="5"/>
        <v>0</v>
      </c>
      <c r="X95" s="3693"/>
      <c r="Y95" s="3693"/>
      <c r="Z95" s="3693"/>
      <c r="AA95" s="3693"/>
      <c r="AB95" s="3694"/>
      <c r="AC95" s="38"/>
      <c r="AD95" s="775"/>
      <c r="AE95" s="3671" t="s">
        <v>1337</v>
      </c>
      <c r="AF95" s="3672"/>
      <c r="AG95" s="3672"/>
      <c r="AH95" s="3672"/>
      <c r="AI95" s="3672"/>
      <c r="AJ95" s="3672"/>
      <c r="AK95" s="3672"/>
      <c r="AL95" s="3672"/>
      <c r="AM95" s="3672"/>
      <c r="AN95" s="3672"/>
      <c r="AO95" s="3673"/>
      <c r="AZ95" s="3678" t="s">
        <v>183</v>
      </c>
      <c r="BA95" s="3679"/>
      <c r="BB95" s="3679"/>
      <c r="BC95" s="3679"/>
      <c r="BD95" s="3397">
        <v>6154000</v>
      </c>
      <c r="BE95" s="3398"/>
      <c r="BF95" s="3398"/>
      <c r="BG95" s="3398"/>
      <c r="BH95" s="3398"/>
      <c r="BI95" s="3399"/>
      <c r="BJ95" s="3197" t="s">
        <v>303</v>
      </c>
      <c r="BK95" s="3198"/>
      <c r="BL95" s="3397">
        <v>2941040</v>
      </c>
      <c r="BM95" s="3398"/>
      <c r="BN95" s="3398"/>
      <c r="BO95" s="3398"/>
      <c r="BP95" s="3398"/>
      <c r="BQ95" s="3399"/>
      <c r="BR95" s="3197" t="s">
        <v>303</v>
      </c>
      <c r="BS95" s="3198"/>
      <c r="BT95" s="3405">
        <v>3212960</v>
      </c>
      <c r="BU95" s="3406"/>
      <c r="BV95" s="3406"/>
      <c r="BW95" s="3406"/>
      <c r="BX95" s="3406"/>
      <c r="BY95" s="4064"/>
      <c r="BZ95" s="38"/>
    </row>
    <row r="96" spans="2:78" ht="15" customHeight="1">
      <c r="C96" s="3678" t="s">
        <v>184</v>
      </c>
      <c r="D96" s="3679"/>
      <c r="E96" s="3679"/>
      <c r="F96" s="3679"/>
      <c r="G96" s="3689">
        <f t="shared" si="4"/>
        <v>0</v>
      </c>
      <c r="H96" s="3690"/>
      <c r="I96" s="3690"/>
      <c r="J96" s="3690"/>
      <c r="K96" s="3690"/>
      <c r="L96" s="3691"/>
      <c r="M96" s="3695" t="s">
        <v>304</v>
      </c>
      <c r="N96" s="3696"/>
      <c r="O96" s="3689">
        <f>ROUNDDOWN(V55,0)</f>
        <v>0</v>
      </c>
      <c r="P96" s="3690"/>
      <c r="Q96" s="3690"/>
      <c r="R96" s="3690"/>
      <c r="S96" s="3690"/>
      <c r="T96" s="3691"/>
      <c r="U96" s="3695" t="s">
        <v>304</v>
      </c>
      <c r="V96" s="3696"/>
      <c r="W96" s="3692">
        <f t="shared" si="5"/>
        <v>0</v>
      </c>
      <c r="X96" s="3693"/>
      <c r="Y96" s="3693"/>
      <c r="Z96" s="3693"/>
      <c r="AA96" s="3693"/>
      <c r="AB96" s="3694"/>
      <c r="AC96" s="38"/>
      <c r="AD96" s="775"/>
      <c r="AE96" s="3674"/>
      <c r="AF96" s="3675"/>
      <c r="AG96" s="3675"/>
      <c r="AH96" s="3675"/>
      <c r="AI96" s="3675"/>
      <c r="AJ96" s="3675"/>
      <c r="AK96" s="3675"/>
      <c r="AL96" s="3675"/>
      <c r="AM96" s="3675"/>
      <c r="AN96" s="3675"/>
      <c r="AO96" s="3676"/>
      <c r="AZ96" s="3678" t="s">
        <v>184</v>
      </c>
      <c r="BA96" s="3679"/>
      <c r="BB96" s="3679"/>
      <c r="BC96" s="3679"/>
      <c r="BD96" s="3397">
        <v>560200</v>
      </c>
      <c r="BE96" s="3398"/>
      <c r="BF96" s="3398"/>
      <c r="BG96" s="3398"/>
      <c r="BH96" s="3398"/>
      <c r="BI96" s="3399"/>
      <c r="BJ96" s="3197" t="s">
        <v>303</v>
      </c>
      <c r="BK96" s="3198"/>
      <c r="BL96" s="3397">
        <v>560200</v>
      </c>
      <c r="BM96" s="3398"/>
      <c r="BN96" s="3398"/>
      <c r="BO96" s="3398"/>
      <c r="BP96" s="3398"/>
      <c r="BQ96" s="3399"/>
      <c r="BR96" s="3197" t="s">
        <v>303</v>
      </c>
      <c r="BS96" s="3198"/>
      <c r="BT96" s="3405">
        <v>0</v>
      </c>
      <c r="BU96" s="3406"/>
      <c r="BV96" s="3406"/>
      <c r="BW96" s="3406"/>
      <c r="BX96" s="3406"/>
      <c r="BY96" s="4064"/>
      <c r="BZ96" s="38"/>
    </row>
    <row r="97" spans="2:78" ht="15" customHeight="1">
      <c r="C97" s="3678" t="s">
        <v>302</v>
      </c>
      <c r="D97" s="3679"/>
      <c r="E97" s="3679"/>
      <c r="F97" s="3679"/>
      <c r="G97" s="3689">
        <f t="shared" si="4"/>
        <v>0</v>
      </c>
      <c r="H97" s="3690"/>
      <c r="I97" s="3690"/>
      <c r="J97" s="3690"/>
      <c r="K97" s="3690"/>
      <c r="L97" s="3691"/>
      <c r="M97" s="3695" t="s">
        <v>304</v>
      </c>
      <c r="N97" s="3696"/>
      <c r="O97" s="3689">
        <f>ROUNDDOWN(V56,0)</f>
        <v>0</v>
      </c>
      <c r="P97" s="3690"/>
      <c r="Q97" s="3690"/>
      <c r="R97" s="3690"/>
      <c r="S97" s="3690"/>
      <c r="T97" s="3691"/>
      <c r="U97" s="3695" t="s">
        <v>305</v>
      </c>
      <c r="V97" s="3696"/>
      <c r="W97" s="3692">
        <f t="shared" si="5"/>
        <v>0</v>
      </c>
      <c r="X97" s="3693"/>
      <c r="Y97" s="3693"/>
      <c r="Z97" s="3693"/>
      <c r="AA97" s="3693"/>
      <c r="AB97" s="3694"/>
      <c r="AC97" s="38"/>
      <c r="AD97" s="775"/>
      <c r="AE97" s="777"/>
      <c r="AZ97" s="3678" t="s">
        <v>302</v>
      </c>
      <c r="BA97" s="3679"/>
      <c r="BB97" s="3679"/>
      <c r="BC97" s="3679"/>
      <c r="BD97" s="3397">
        <v>784000</v>
      </c>
      <c r="BE97" s="3398"/>
      <c r="BF97" s="3398"/>
      <c r="BG97" s="3398"/>
      <c r="BH97" s="3398"/>
      <c r="BI97" s="3399"/>
      <c r="BJ97" s="3197" t="s">
        <v>303</v>
      </c>
      <c r="BK97" s="3198"/>
      <c r="BL97" s="3397">
        <v>784000</v>
      </c>
      <c r="BM97" s="3398"/>
      <c r="BN97" s="3398"/>
      <c r="BO97" s="3398"/>
      <c r="BP97" s="3398"/>
      <c r="BQ97" s="3399"/>
      <c r="BR97" s="3197" t="s">
        <v>303</v>
      </c>
      <c r="BS97" s="3198"/>
      <c r="BT97" s="3405">
        <v>0</v>
      </c>
      <c r="BU97" s="3406"/>
      <c r="BV97" s="3406"/>
      <c r="BW97" s="3406"/>
      <c r="BX97" s="3406"/>
      <c r="BY97" s="4064"/>
      <c r="BZ97" s="38"/>
    </row>
    <row r="98" spans="2:78" ht="15" customHeight="1">
      <c r="C98" s="3678" t="s">
        <v>276</v>
      </c>
      <c r="D98" s="3679"/>
      <c r="E98" s="3679"/>
      <c r="F98" s="3679"/>
      <c r="G98" s="3689">
        <f t="shared" si="4"/>
        <v>0</v>
      </c>
      <c r="H98" s="3690"/>
      <c r="I98" s="3690"/>
      <c r="J98" s="3690"/>
      <c r="K98" s="3690"/>
      <c r="L98" s="3691"/>
      <c r="M98" s="3514"/>
      <c r="N98" s="3515"/>
      <c r="O98" s="3689">
        <f>ROUNDDOWN(V57,0)</f>
        <v>0</v>
      </c>
      <c r="P98" s="3690"/>
      <c r="Q98" s="3690"/>
      <c r="R98" s="3690"/>
      <c r="S98" s="3690"/>
      <c r="T98" s="3691"/>
      <c r="U98" s="3514"/>
      <c r="V98" s="3515"/>
      <c r="W98" s="3692">
        <f t="shared" si="5"/>
        <v>0</v>
      </c>
      <c r="X98" s="3693"/>
      <c r="Y98" s="3693"/>
      <c r="Z98" s="3693"/>
      <c r="AA98" s="3693"/>
      <c r="AB98" s="3694"/>
      <c r="AC98" s="38"/>
      <c r="AD98" s="775"/>
      <c r="AE98" s="777"/>
      <c r="AZ98" s="3678" t="s">
        <v>276</v>
      </c>
      <c r="BA98" s="3679"/>
      <c r="BB98" s="3679"/>
      <c r="BC98" s="3679"/>
      <c r="BD98" s="3397">
        <v>0</v>
      </c>
      <c r="BE98" s="3398"/>
      <c r="BF98" s="3398"/>
      <c r="BG98" s="3398"/>
      <c r="BH98" s="3398"/>
      <c r="BI98" s="3399"/>
      <c r="BJ98" s="3204"/>
      <c r="BK98" s="3205"/>
      <c r="BL98" s="3397">
        <v>0</v>
      </c>
      <c r="BM98" s="3398"/>
      <c r="BN98" s="3398"/>
      <c r="BO98" s="3398"/>
      <c r="BP98" s="3398"/>
      <c r="BQ98" s="3399"/>
      <c r="BR98" s="3514"/>
      <c r="BS98" s="3515"/>
      <c r="BT98" s="3405">
        <v>0</v>
      </c>
      <c r="BU98" s="3406"/>
      <c r="BV98" s="3406"/>
      <c r="BW98" s="3406"/>
      <c r="BX98" s="3406"/>
      <c r="BY98" s="4064"/>
      <c r="BZ98" s="38"/>
    </row>
    <row r="99" spans="2:78" ht="15" customHeight="1" thickBot="1">
      <c r="C99" s="3680" t="s">
        <v>180</v>
      </c>
      <c r="D99" s="3681"/>
      <c r="E99" s="3681"/>
      <c r="F99" s="3681"/>
      <c r="G99" s="3839">
        <f t="shared" si="4"/>
        <v>0</v>
      </c>
      <c r="H99" s="3840"/>
      <c r="I99" s="3840"/>
      <c r="J99" s="3840"/>
      <c r="K99" s="3840"/>
      <c r="L99" s="3841"/>
      <c r="M99" s="3842"/>
      <c r="N99" s="3843"/>
      <c r="O99" s="3839">
        <f>ROUNDDOWN(V58,0)</f>
        <v>0</v>
      </c>
      <c r="P99" s="3840"/>
      <c r="Q99" s="3840"/>
      <c r="R99" s="3840"/>
      <c r="S99" s="3840"/>
      <c r="T99" s="3841"/>
      <c r="U99" s="3842"/>
      <c r="V99" s="3843"/>
      <c r="W99" s="3692">
        <f t="shared" si="5"/>
        <v>0</v>
      </c>
      <c r="X99" s="3693"/>
      <c r="Y99" s="3693"/>
      <c r="Z99" s="3693"/>
      <c r="AA99" s="3693"/>
      <c r="AB99" s="3694"/>
      <c r="AC99" s="38"/>
      <c r="AD99" s="775"/>
      <c r="AE99" s="777"/>
      <c r="AZ99" s="3680" t="s">
        <v>180</v>
      </c>
      <c r="BA99" s="3681"/>
      <c r="BB99" s="3681"/>
      <c r="BC99" s="3681"/>
      <c r="BD99" s="3414">
        <v>5578608</v>
      </c>
      <c r="BE99" s="3415"/>
      <c r="BF99" s="3415"/>
      <c r="BG99" s="3415"/>
      <c r="BH99" s="3415"/>
      <c r="BI99" s="3416"/>
      <c r="BJ99" s="3516"/>
      <c r="BK99" s="3517"/>
      <c r="BL99" s="3414">
        <v>5578608</v>
      </c>
      <c r="BM99" s="3415"/>
      <c r="BN99" s="3415"/>
      <c r="BO99" s="3415"/>
      <c r="BP99" s="3415"/>
      <c r="BQ99" s="3416"/>
      <c r="BR99" s="3516"/>
      <c r="BS99" s="3517"/>
      <c r="BT99" s="3405">
        <v>0</v>
      </c>
      <c r="BU99" s="3406"/>
      <c r="BV99" s="3406"/>
      <c r="BW99" s="3406"/>
      <c r="BX99" s="3406"/>
      <c r="BY99" s="4064"/>
      <c r="BZ99" s="38"/>
    </row>
    <row r="100" spans="2:78" ht="18" customHeight="1" thickTop="1">
      <c r="C100" s="3518" t="s">
        <v>409</v>
      </c>
      <c r="D100" s="3519"/>
      <c r="E100" s="3519"/>
      <c r="F100" s="3520"/>
      <c r="G100" s="3844">
        <f>SUM(G93:L99)</f>
        <v>0</v>
      </c>
      <c r="H100" s="3845"/>
      <c r="I100" s="3845"/>
      <c r="J100" s="3845"/>
      <c r="K100" s="3845"/>
      <c r="L100" s="3846"/>
      <c r="M100" s="3847"/>
      <c r="N100" s="3848"/>
      <c r="O100" s="3844">
        <f>SUM(O93:T99)</f>
        <v>0</v>
      </c>
      <c r="P100" s="3845"/>
      <c r="Q100" s="3845"/>
      <c r="R100" s="3845"/>
      <c r="S100" s="3845"/>
      <c r="T100" s="3846"/>
      <c r="U100" s="3847"/>
      <c r="V100" s="3848"/>
      <c r="W100" s="3849">
        <f>SUM(W93:AB99)</f>
        <v>0</v>
      </c>
      <c r="X100" s="3850"/>
      <c r="Y100" s="3850"/>
      <c r="Z100" s="3850"/>
      <c r="AA100" s="3850"/>
      <c r="AB100" s="3851"/>
      <c r="AC100" s="38"/>
      <c r="AD100" s="775"/>
      <c r="AE100" s="777"/>
      <c r="AZ100" s="3518" t="s">
        <v>409</v>
      </c>
      <c r="BA100" s="3519"/>
      <c r="BB100" s="3519"/>
      <c r="BC100" s="3520"/>
      <c r="BD100" s="3428">
        <v>30361916</v>
      </c>
      <c r="BE100" s="3429"/>
      <c r="BF100" s="3429"/>
      <c r="BG100" s="3429"/>
      <c r="BH100" s="3429"/>
      <c r="BI100" s="3430"/>
      <c r="BJ100" s="3521"/>
      <c r="BK100" s="3522"/>
      <c r="BL100" s="3428">
        <v>19042906</v>
      </c>
      <c r="BM100" s="3429"/>
      <c r="BN100" s="3429"/>
      <c r="BO100" s="3429"/>
      <c r="BP100" s="3429"/>
      <c r="BQ100" s="3430"/>
      <c r="BR100" s="3521"/>
      <c r="BS100" s="3522"/>
      <c r="BT100" s="3433">
        <v>11319010</v>
      </c>
      <c r="BU100" s="3434"/>
      <c r="BV100" s="3434"/>
      <c r="BW100" s="3434"/>
      <c r="BX100" s="3434"/>
      <c r="BY100" s="4065"/>
      <c r="BZ100" s="38"/>
    </row>
    <row r="101" spans="2:78">
      <c r="C101" s="38"/>
      <c r="D101" s="38"/>
      <c r="E101" s="6"/>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775"/>
      <c r="AE101" s="777"/>
      <c r="AZ101" s="38"/>
      <c r="BA101" s="38"/>
      <c r="BB101" s="273"/>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row>
    <row r="102" spans="2:78" ht="24.75" customHeight="1">
      <c r="C102" s="3830" t="s">
        <v>120</v>
      </c>
      <c r="D102" s="3831"/>
      <c r="E102" s="3831"/>
      <c r="F102" s="3831"/>
      <c r="G102" s="3832" t="s">
        <v>482</v>
      </c>
      <c r="H102" s="3833"/>
      <c r="I102" s="3833"/>
      <c r="J102" s="3833"/>
      <c r="K102" s="3833"/>
      <c r="L102" s="3833"/>
      <c r="M102" s="3834"/>
      <c r="N102" s="3852" t="s">
        <v>1125</v>
      </c>
      <c r="O102" s="3831"/>
      <c r="P102" s="3831"/>
      <c r="Q102" s="3831"/>
      <c r="R102" s="3831"/>
      <c r="S102" s="3831"/>
      <c r="T102" s="3831"/>
      <c r="U102" s="3855" t="s">
        <v>1124</v>
      </c>
      <c r="V102" s="3855"/>
      <c r="W102" s="3855"/>
      <c r="X102" s="3855"/>
      <c r="Y102" s="3855"/>
      <c r="Z102" s="3855"/>
      <c r="AA102" s="3855"/>
      <c r="AB102" s="3856"/>
      <c r="AC102" s="38"/>
      <c r="AD102" s="775"/>
      <c r="AE102" s="777"/>
      <c r="AZ102" s="3830" t="s">
        <v>120</v>
      </c>
      <c r="BA102" s="3831"/>
      <c r="BB102" s="3831"/>
      <c r="BC102" s="3831"/>
      <c r="BD102" s="3832" t="s">
        <v>482</v>
      </c>
      <c r="BE102" s="3833"/>
      <c r="BF102" s="3833"/>
      <c r="BG102" s="3833"/>
      <c r="BH102" s="3833"/>
      <c r="BI102" s="3833"/>
      <c r="BJ102" s="3834"/>
      <c r="BK102" s="3852" t="s">
        <v>1125</v>
      </c>
      <c r="BL102" s="3831"/>
      <c r="BM102" s="3831"/>
      <c r="BN102" s="3831"/>
      <c r="BO102" s="3831"/>
      <c r="BP102" s="3831"/>
      <c r="BQ102" s="3831"/>
      <c r="BR102" s="3855" t="s">
        <v>1124</v>
      </c>
      <c r="BS102" s="3855"/>
      <c r="BT102" s="3855"/>
      <c r="BU102" s="3855"/>
      <c r="BV102" s="3855"/>
      <c r="BW102" s="3855"/>
      <c r="BX102" s="3855"/>
      <c r="BY102" s="3856"/>
      <c r="BZ102" s="38"/>
    </row>
    <row r="103" spans="2:78" ht="21" customHeight="1">
      <c r="C103" s="3835" t="s">
        <v>1130</v>
      </c>
      <c r="D103" s="3407"/>
      <c r="E103" s="3407"/>
      <c r="F103" s="3407"/>
      <c r="G103" s="3836"/>
      <c r="H103" s="3837"/>
      <c r="I103" s="3837"/>
      <c r="J103" s="3837"/>
      <c r="K103" s="3837"/>
      <c r="L103" s="3837"/>
      <c r="M103" s="3838"/>
      <c r="N103" s="3853"/>
      <c r="O103" s="3854"/>
      <c r="P103" s="3854"/>
      <c r="Q103" s="3854"/>
      <c r="R103" s="3854"/>
      <c r="S103" s="3854"/>
      <c r="T103" s="3854"/>
      <c r="U103" s="3857">
        <f>N103+G103</f>
        <v>0</v>
      </c>
      <c r="V103" s="3857"/>
      <c r="W103" s="3857"/>
      <c r="X103" s="3857"/>
      <c r="Y103" s="3857"/>
      <c r="Z103" s="3857"/>
      <c r="AA103" s="3857"/>
      <c r="AB103" s="3858"/>
      <c r="AC103" s="38"/>
      <c r="AD103" s="775"/>
      <c r="AE103" s="777"/>
      <c r="AZ103" s="3232" t="s">
        <v>1130</v>
      </c>
      <c r="BA103" s="3109"/>
      <c r="BB103" s="3109"/>
      <c r="BC103" s="3109"/>
      <c r="BD103" s="4074">
        <v>102400</v>
      </c>
      <c r="BE103" s="4075"/>
      <c r="BF103" s="4075"/>
      <c r="BG103" s="4075"/>
      <c r="BH103" s="4075"/>
      <c r="BI103" s="4075"/>
      <c r="BJ103" s="4076"/>
      <c r="BK103" s="4077">
        <v>212560</v>
      </c>
      <c r="BL103" s="4078"/>
      <c r="BM103" s="4078"/>
      <c r="BN103" s="4078"/>
      <c r="BO103" s="4078"/>
      <c r="BP103" s="4078"/>
      <c r="BQ103" s="4078"/>
      <c r="BR103" s="4079">
        <v>314960</v>
      </c>
      <c r="BS103" s="4079"/>
      <c r="BT103" s="4079"/>
      <c r="BU103" s="4079"/>
      <c r="BV103" s="4079"/>
      <c r="BW103" s="4079"/>
      <c r="BX103" s="4079"/>
      <c r="BY103" s="4080"/>
      <c r="BZ103" s="38"/>
    </row>
    <row r="104" spans="2:78" ht="19.5" customHeight="1">
      <c r="C104" s="3528" t="s">
        <v>372</v>
      </c>
      <c r="D104" s="3529"/>
      <c r="E104" s="3529"/>
      <c r="F104" s="3530"/>
      <c r="G104" s="1693"/>
      <c r="H104" s="1690" t="s">
        <v>342</v>
      </c>
      <c r="I104" s="3978"/>
      <c r="J104" s="3978"/>
      <c r="K104" s="1694" t="s">
        <v>343</v>
      </c>
      <c r="L104" s="1691" t="s">
        <v>388</v>
      </c>
      <c r="M104" s="1695"/>
      <c r="N104" s="660"/>
      <c r="O104" s="661" t="s">
        <v>342</v>
      </c>
      <c r="P104" s="3979"/>
      <c r="Q104" s="3979"/>
      <c r="R104" s="662" t="s">
        <v>343</v>
      </c>
      <c r="S104" s="662" t="s">
        <v>406</v>
      </c>
      <c r="T104" s="781"/>
      <c r="U104" s="660"/>
      <c r="V104" s="661" t="s">
        <v>342</v>
      </c>
      <c r="W104" s="3755">
        <f>I104+P104</f>
        <v>0</v>
      </c>
      <c r="X104" s="3755"/>
      <c r="Y104" s="3755"/>
      <c r="Z104" s="662" t="s">
        <v>405</v>
      </c>
      <c r="AA104" s="662" t="s">
        <v>407</v>
      </c>
      <c r="AB104" s="782"/>
      <c r="AC104" s="38"/>
      <c r="AD104" s="775"/>
      <c r="AE104" s="777"/>
      <c r="AZ104" s="3528" t="s">
        <v>372</v>
      </c>
      <c r="BA104" s="3529"/>
      <c r="BB104" s="3529"/>
      <c r="BC104" s="3530"/>
      <c r="BD104" s="656"/>
      <c r="BE104" s="779" t="s">
        <v>342</v>
      </c>
      <c r="BF104" s="3531">
        <v>10</v>
      </c>
      <c r="BG104" s="3531"/>
      <c r="BH104" s="780" t="s">
        <v>343</v>
      </c>
      <c r="BI104" s="657" t="s">
        <v>388</v>
      </c>
      <c r="BJ104" s="659"/>
      <c r="BK104" s="663"/>
      <c r="BL104" s="665" t="s">
        <v>342</v>
      </c>
      <c r="BM104" s="4081">
        <v>20</v>
      </c>
      <c r="BN104" s="4081"/>
      <c r="BO104" s="664" t="s">
        <v>343</v>
      </c>
      <c r="BP104" s="664" t="s">
        <v>406</v>
      </c>
      <c r="BQ104" s="781"/>
      <c r="BR104" s="660"/>
      <c r="BS104" s="661" t="s">
        <v>342</v>
      </c>
      <c r="BT104" s="4082">
        <v>30</v>
      </c>
      <c r="BU104" s="4082"/>
      <c r="BV104" s="4082"/>
      <c r="BW104" s="662" t="s">
        <v>343</v>
      </c>
      <c r="BX104" s="662" t="s">
        <v>388</v>
      </c>
      <c r="BY104" s="782"/>
      <c r="BZ104" s="38"/>
    </row>
    <row r="105" spans="2:78">
      <c r="C105" s="38"/>
      <c r="D105" s="783" t="s">
        <v>1131</v>
      </c>
      <c r="F105" s="784"/>
      <c r="G105" s="621"/>
      <c r="H105" s="621"/>
      <c r="I105" s="38"/>
      <c r="J105" s="38"/>
      <c r="K105" s="38"/>
      <c r="L105" s="38"/>
      <c r="M105" s="38"/>
      <c r="N105" s="38"/>
      <c r="O105" s="38"/>
      <c r="P105" s="38"/>
      <c r="Q105" s="38"/>
      <c r="R105" s="38"/>
      <c r="S105" s="38"/>
      <c r="T105" s="38"/>
      <c r="U105" s="38"/>
      <c r="V105" s="38"/>
      <c r="W105" s="38"/>
      <c r="X105" s="38"/>
      <c r="Y105" s="38"/>
      <c r="Z105" s="38"/>
      <c r="AA105" s="38"/>
      <c r="AB105" s="38"/>
      <c r="AC105" s="296"/>
      <c r="AD105" s="775"/>
      <c r="AE105" s="777"/>
      <c r="AZ105" s="38"/>
      <c r="BA105" s="783" t="s">
        <v>402</v>
      </c>
      <c r="BC105" s="784"/>
      <c r="BD105" s="621"/>
      <c r="BE105" s="621"/>
      <c r="BF105" s="38"/>
      <c r="BG105" s="38"/>
      <c r="BH105" s="38"/>
      <c r="BI105" s="38"/>
      <c r="BJ105" s="38"/>
      <c r="BK105" s="38"/>
      <c r="BL105" s="38"/>
      <c r="BM105" s="38"/>
      <c r="BN105" s="38"/>
      <c r="BO105" s="38"/>
      <c r="BP105" s="38"/>
      <c r="BQ105" s="38"/>
      <c r="BR105" s="38"/>
      <c r="BS105" s="38"/>
      <c r="BT105" s="38"/>
      <c r="BU105" s="38"/>
      <c r="BV105" s="38"/>
      <c r="BW105" s="38"/>
      <c r="BX105" s="38"/>
      <c r="BY105" s="38"/>
      <c r="BZ105" s="655"/>
    </row>
    <row r="106" spans="2:78">
      <c r="C106" s="38"/>
      <c r="D106" s="48" t="s">
        <v>1129</v>
      </c>
      <c r="F106" s="621"/>
      <c r="G106" s="621"/>
      <c r="H106" s="621"/>
      <c r="I106" s="38"/>
      <c r="J106" s="38"/>
      <c r="K106" s="38"/>
      <c r="L106" s="38"/>
      <c r="M106" s="38"/>
      <c r="N106" s="38"/>
      <c r="O106" s="38"/>
      <c r="P106" s="38"/>
      <c r="Q106" s="38"/>
      <c r="R106" s="38"/>
      <c r="S106" s="38"/>
      <c r="T106" s="38"/>
      <c r="U106" s="38"/>
      <c r="V106" s="38"/>
      <c r="W106" s="38"/>
      <c r="X106" s="38"/>
      <c r="Y106" s="38"/>
      <c r="Z106" s="38"/>
      <c r="AA106" s="38"/>
      <c r="AB106" s="38"/>
      <c r="AC106" s="296"/>
      <c r="AD106" s="775"/>
      <c r="AE106" s="777"/>
      <c r="AZ106" s="38"/>
      <c r="BA106" s="48" t="s">
        <v>1129</v>
      </c>
      <c r="BC106" s="621"/>
      <c r="BD106" s="621"/>
      <c r="BE106" s="621"/>
      <c r="BF106" s="38"/>
      <c r="BG106" s="38"/>
      <c r="BH106" s="38"/>
      <c r="BI106" s="38"/>
      <c r="BJ106" s="38"/>
      <c r="BK106" s="38"/>
      <c r="BL106" s="38"/>
      <c r="BM106" s="38"/>
      <c r="BN106" s="38"/>
      <c r="BO106" s="38"/>
      <c r="BP106" s="38"/>
      <c r="BQ106" s="38"/>
      <c r="BR106" s="38"/>
      <c r="BS106" s="38"/>
      <c r="BT106" s="38"/>
      <c r="BU106" s="38"/>
      <c r="BV106" s="38"/>
      <c r="BW106" s="38"/>
      <c r="BX106" s="38"/>
      <c r="BY106" s="38"/>
      <c r="BZ106" s="655"/>
    </row>
    <row r="107" spans="2:78" ht="21.75" customHeight="1">
      <c r="C107" s="38"/>
      <c r="D107" s="38"/>
      <c r="E107" s="6"/>
      <c r="F107" s="621"/>
      <c r="G107" s="621"/>
      <c r="H107" s="621"/>
      <c r="I107" s="38"/>
      <c r="J107" s="38"/>
      <c r="K107" s="38"/>
      <c r="L107" s="38"/>
      <c r="M107" s="38"/>
      <c r="N107" s="38"/>
      <c r="O107" s="38"/>
      <c r="P107" s="38"/>
      <c r="Q107" s="38"/>
      <c r="R107" s="38"/>
      <c r="S107" s="38"/>
      <c r="T107" s="38"/>
      <c r="U107" s="38"/>
      <c r="V107" s="38"/>
      <c r="W107" s="38"/>
      <c r="X107" s="38"/>
      <c r="Y107" s="38"/>
      <c r="Z107" s="38"/>
      <c r="AA107" s="38"/>
      <c r="AB107" s="38"/>
      <c r="AC107" s="296"/>
      <c r="AD107" s="775"/>
      <c r="AE107" s="777"/>
      <c r="AZ107" s="38"/>
      <c r="BA107" s="38"/>
      <c r="BB107" s="6"/>
      <c r="BC107" s="621"/>
      <c r="BD107" s="621"/>
      <c r="BE107" s="621"/>
      <c r="BF107" s="38"/>
      <c r="BG107" s="38"/>
      <c r="BH107" s="38"/>
      <c r="BI107" s="38"/>
      <c r="BJ107" s="38"/>
      <c r="BK107" s="38"/>
      <c r="BL107" s="38"/>
      <c r="BM107" s="38"/>
      <c r="BN107" s="38"/>
      <c r="BO107" s="38"/>
      <c r="BP107" s="38"/>
      <c r="BQ107" s="38"/>
      <c r="BR107" s="38"/>
      <c r="BS107" s="38"/>
      <c r="BT107" s="38"/>
      <c r="BU107" s="38"/>
      <c r="BV107" s="38"/>
      <c r="BW107" s="38"/>
      <c r="BX107" s="38"/>
      <c r="BY107" s="38"/>
      <c r="BZ107" s="655"/>
    </row>
    <row r="108" spans="2:78" ht="14.25">
      <c r="B108" s="3756" t="s">
        <v>1117</v>
      </c>
      <c r="C108" s="3756"/>
      <c r="D108" s="3756"/>
      <c r="E108" s="3756"/>
      <c r="F108" s="3756"/>
      <c r="G108" s="3756"/>
      <c r="H108" s="3756"/>
      <c r="I108" s="3756"/>
      <c r="J108" s="3756"/>
      <c r="K108" s="3756"/>
      <c r="L108" s="3756"/>
      <c r="M108" s="3756"/>
      <c r="N108" s="3756"/>
      <c r="O108" s="3756"/>
      <c r="P108" s="3756"/>
      <c r="Q108" s="59"/>
      <c r="R108" s="1504"/>
      <c r="S108" s="1504"/>
      <c r="T108" s="1504"/>
      <c r="U108" s="1504"/>
      <c r="V108" s="1504"/>
      <c r="W108" s="1699"/>
      <c r="X108" s="1699"/>
      <c r="Y108" s="1699"/>
      <c r="Z108" s="1699"/>
      <c r="AA108" s="1699"/>
      <c r="AB108" s="1699"/>
      <c r="AC108" s="296"/>
      <c r="AD108" s="775"/>
      <c r="AE108" s="777"/>
      <c r="AY108" s="3756" t="s">
        <v>1117</v>
      </c>
      <c r="AZ108" s="3756"/>
      <c r="BA108" s="3756"/>
      <c r="BB108" s="3756"/>
      <c r="BC108" s="3756"/>
      <c r="BD108" s="3756"/>
      <c r="BE108" s="3756"/>
      <c r="BF108" s="3756"/>
      <c r="BG108" s="3756"/>
      <c r="BH108" s="3756"/>
      <c r="BI108" s="3756"/>
      <c r="BJ108" s="3756"/>
      <c r="BK108" s="3756"/>
      <c r="BL108" s="3756"/>
      <c r="BM108" s="3756"/>
      <c r="BN108" s="59"/>
      <c r="BO108" s="23"/>
      <c r="BP108" s="23"/>
      <c r="BQ108" s="23"/>
      <c r="BR108" s="23"/>
      <c r="BS108" s="23"/>
      <c r="BT108" s="785"/>
      <c r="BU108" s="785"/>
      <c r="BV108" s="785"/>
      <c r="BW108" s="785"/>
      <c r="BX108" s="785"/>
      <c r="BY108" s="785"/>
      <c r="BZ108" s="655"/>
    </row>
    <row r="109" spans="2:78">
      <c r="C109" s="786"/>
      <c r="D109" s="787"/>
      <c r="E109" s="787"/>
      <c r="F109" s="787"/>
      <c r="G109" s="787"/>
      <c r="H109" s="787"/>
      <c r="I109" s="787"/>
      <c r="J109" s="787"/>
      <c r="K109" s="787"/>
      <c r="L109" s="787"/>
      <c r="M109" s="787"/>
      <c r="N109" s="787"/>
      <c r="O109" s="787"/>
      <c r="P109" s="787"/>
      <c r="Q109" s="787"/>
      <c r="R109" s="3932" t="s">
        <v>298</v>
      </c>
      <c r="S109" s="3798"/>
      <c r="T109" s="3798"/>
      <c r="U109" s="3798"/>
      <c r="V109" s="3799"/>
      <c r="W109" s="3981" t="s">
        <v>300</v>
      </c>
      <c r="X109" s="3982"/>
      <c r="Y109" s="3982"/>
      <c r="Z109" s="3982"/>
      <c r="AA109" s="3983"/>
      <c r="AB109" s="1699"/>
      <c r="AC109" s="296"/>
      <c r="AD109" s="775"/>
      <c r="AE109" s="777"/>
      <c r="AZ109" s="786"/>
      <c r="BA109" s="787"/>
      <c r="BB109" s="787"/>
      <c r="BC109" s="787"/>
      <c r="BD109" s="787"/>
      <c r="BE109" s="787"/>
      <c r="BF109" s="787"/>
      <c r="BG109" s="787"/>
      <c r="BH109" s="787"/>
      <c r="BI109" s="787"/>
      <c r="BJ109" s="787"/>
      <c r="BK109" s="787"/>
      <c r="BL109" s="787"/>
      <c r="BM109" s="787"/>
      <c r="BN109" s="787"/>
      <c r="BO109" s="3932" t="s">
        <v>298</v>
      </c>
      <c r="BP109" s="3798"/>
      <c r="BQ109" s="3798"/>
      <c r="BR109" s="3798"/>
      <c r="BS109" s="3799"/>
      <c r="BT109" s="4066" t="s">
        <v>300</v>
      </c>
      <c r="BU109" s="4067"/>
      <c r="BV109" s="4067"/>
      <c r="BW109" s="4067"/>
      <c r="BX109" s="4068"/>
      <c r="BY109" s="785"/>
      <c r="BZ109" s="655"/>
    </row>
    <row r="110" spans="2:78" ht="15" customHeight="1">
      <c r="C110" s="3394" t="s">
        <v>124</v>
      </c>
      <c r="D110" s="3395"/>
      <c r="E110" s="3395"/>
      <c r="F110" s="3395"/>
      <c r="G110" s="3395"/>
      <c r="H110" s="3395"/>
      <c r="I110" s="3395"/>
      <c r="J110" s="3395"/>
      <c r="K110" s="3395"/>
      <c r="L110" s="3395"/>
      <c r="M110" s="3395"/>
      <c r="N110" s="3395"/>
      <c r="O110" s="3395"/>
      <c r="P110" s="3395"/>
      <c r="Q110" s="3396"/>
      <c r="R110" s="3800"/>
      <c r="S110" s="3801"/>
      <c r="T110" s="3801"/>
      <c r="U110" s="3801"/>
      <c r="V110" s="3802"/>
      <c r="W110" s="3803"/>
      <c r="X110" s="3803"/>
      <c r="Y110" s="3804"/>
      <c r="Z110" s="34" t="s">
        <v>9</v>
      </c>
      <c r="AA110" s="788"/>
      <c r="AB110" s="1699"/>
      <c r="AC110" s="296"/>
      <c r="AE110" s="789" t="s">
        <v>1343</v>
      </c>
      <c r="AG110" s="54"/>
      <c r="AH110" s="766"/>
      <c r="AI110" s="766"/>
      <c r="AJ110" s="766"/>
      <c r="AZ110" s="3394" t="s">
        <v>124</v>
      </c>
      <c r="BA110" s="3395"/>
      <c r="BB110" s="3395"/>
      <c r="BC110" s="3395"/>
      <c r="BD110" s="3395"/>
      <c r="BE110" s="3395"/>
      <c r="BF110" s="3395"/>
      <c r="BG110" s="3395"/>
      <c r="BH110" s="3395"/>
      <c r="BI110" s="3395"/>
      <c r="BJ110" s="3395"/>
      <c r="BK110" s="3395"/>
      <c r="BL110" s="3395"/>
      <c r="BM110" s="3395"/>
      <c r="BN110" s="3396"/>
      <c r="BO110" s="4069" t="s">
        <v>123</v>
      </c>
      <c r="BP110" s="4070"/>
      <c r="BQ110" s="4070"/>
      <c r="BR110" s="4070"/>
      <c r="BS110" s="4071"/>
      <c r="BT110" s="4072">
        <v>159</v>
      </c>
      <c r="BU110" s="4072"/>
      <c r="BV110" s="4073"/>
      <c r="BW110" s="34" t="s">
        <v>9</v>
      </c>
      <c r="BX110" s="788"/>
      <c r="BY110" s="785"/>
      <c r="BZ110" s="655"/>
    </row>
    <row r="111" spans="2:78" ht="15" customHeight="1">
      <c r="C111" s="3394" t="s">
        <v>132</v>
      </c>
      <c r="D111" s="3395"/>
      <c r="E111" s="3395"/>
      <c r="F111" s="3395"/>
      <c r="G111" s="3395"/>
      <c r="H111" s="3395"/>
      <c r="I111" s="3395"/>
      <c r="J111" s="3395"/>
      <c r="K111" s="3395"/>
      <c r="L111" s="3395"/>
      <c r="M111" s="3395"/>
      <c r="N111" s="3395"/>
      <c r="O111" s="3395"/>
      <c r="P111" s="3395"/>
      <c r="Q111" s="3396"/>
      <c r="R111" s="3800"/>
      <c r="S111" s="3801"/>
      <c r="T111" s="3801"/>
      <c r="U111" s="3801"/>
      <c r="V111" s="3802"/>
      <c r="W111" s="3803"/>
      <c r="X111" s="3803"/>
      <c r="Y111" s="3804"/>
      <c r="Z111" s="34" t="s">
        <v>9</v>
      </c>
      <c r="AA111" s="788"/>
      <c r="AB111" s="1699"/>
      <c r="AC111" s="296"/>
      <c r="AE111" s="927" t="s">
        <v>1344</v>
      </c>
      <c r="AZ111" s="3394" t="s">
        <v>132</v>
      </c>
      <c r="BA111" s="3395"/>
      <c r="BB111" s="3395"/>
      <c r="BC111" s="3395"/>
      <c r="BD111" s="3395"/>
      <c r="BE111" s="3395"/>
      <c r="BF111" s="3395"/>
      <c r="BG111" s="3395"/>
      <c r="BH111" s="3395"/>
      <c r="BI111" s="3395"/>
      <c r="BJ111" s="3395"/>
      <c r="BK111" s="3395"/>
      <c r="BL111" s="3395"/>
      <c r="BM111" s="3395"/>
      <c r="BN111" s="3396"/>
      <c r="BO111" s="4069" t="s">
        <v>161</v>
      </c>
      <c r="BP111" s="4070"/>
      <c r="BQ111" s="4070"/>
      <c r="BR111" s="4070"/>
      <c r="BS111" s="4071"/>
      <c r="BT111" s="4072">
        <v>87</v>
      </c>
      <c r="BU111" s="4072"/>
      <c r="BV111" s="4073"/>
      <c r="BW111" s="34" t="s">
        <v>9</v>
      </c>
      <c r="BX111" s="788"/>
      <c r="BY111" s="785"/>
      <c r="BZ111" s="655"/>
    </row>
    <row r="112" spans="2:78" ht="15" customHeight="1">
      <c r="C112" s="3394" t="s">
        <v>306</v>
      </c>
      <c r="D112" s="3395"/>
      <c r="E112" s="3395"/>
      <c r="F112" s="3395"/>
      <c r="G112" s="3395"/>
      <c r="H112" s="3395"/>
      <c r="I112" s="3395"/>
      <c r="J112" s="3395"/>
      <c r="K112" s="3395"/>
      <c r="L112" s="3395"/>
      <c r="M112" s="3395"/>
      <c r="N112" s="3395"/>
      <c r="O112" s="3395"/>
      <c r="P112" s="3395"/>
      <c r="Q112" s="3396"/>
      <c r="R112" s="3800"/>
      <c r="S112" s="3801"/>
      <c r="T112" s="3801"/>
      <c r="U112" s="3801"/>
      <c r="V112" s="3802"/>
      <c r="W112" s="3803"/>
      <c r="X112" s="3803"/>
      <c r="Y112" s="3804"/>
      <c r="Z112" s="34" t="s">
        <v>9</v>
      </c>
      <c r="AA112" s="788"/>
      <c r="AB112" s="1699"/>
      <c r="AC112" s="296"/>
      <c r="AH112" s="3677"/>
      <c r="AI112" s="3677"/>
      <c r="AJ112" s="3677"/>
      <c r="AZ112" s="3394" t="s">
        <v>255</v>
      </c>
      <c r="BA112" s="3395"/>
      <c r="BB112" s="3395"/>
      <c r="BC112" s="3395"/>
      <c r="BD112" s="3395"/>
      <c r="BE112" s="3395"/>
      <c r="BF112" s="3395"/>
      <c r="BG112" s="3395"/>
      <c r="BH112" s="3395"/>
      <c r="BI112" s="3395"/>
      <c r="BJ112" s="3395"/>
      <c r="BK112" s="3395"/>
      <c r="BL112" s="3395"/>
      <c r="BM112" s="3395"/>
      <c r="BN112" s="3396"/>
      <c r="BO112" s="4069" t="s">
        <v>1151</v>
      </c>
      <c r="BP112" s="4070"/>
      <c r="BQ112" s="4070"/>
      <c r="BR112" s="4070"/>
      <c r="BS112" s="4071"/>
      <c r="BT112" s="4072">
        <v>10349</v>
      </c>
      <c r="BU112" s="4072"/>
      <c r="BV112" s="4073"/>
      <c r="BW112" s="34" t="s">
        <v>9</v>
      </c>
      <c r="BX112" s="788"/>
      <c r="BY112" s="785"/>
      <c r="BZ112" s="655"/>
    </row>
    <row r="113" spans="2:78" ht="15" customHeight="1">
      <c r="C113" s="3394" t="s">
        <v>1346</v>
      </c>
      <c r="D113" s="3395"/>
      <c r="E113" s="3395"/>
      <c r="F113" s="3395"/>
      <c r="G113" s="3395"/>
      <c r="H113" s="3395"/>
      <c r="I113" s="3395"/>
      <c r="J113" s="3395"/>
      <c r="K113" s="3395"/>
      <c r="L113" s="3395"/>
      <c r="M113" s="3395"/>
      <c r="N113" s="3395"/>
      <c r="O113" s="3395"/>
      <c r="P113" s="3395"/>
      <c r="Q113" s="3396"/>
      <c r="R113" s="3800"/>
      <c r="S113" s="3801"/>
      <c r="T113" s="3801"/>
      <c r="U113" s="3801"/>
      <c r="V113" s="3802"/>
      <c r="W113" s="3803"/>
      <c r="X113" s="3803"/>
      <c r="Y113" s="3804"/>
      <c r="Z113" s="34" t="s">
        <v>9</v>
      </c>
      <c r="AA113" s="788"/>
      <c r="AB113" s="1699"/>
      <c r="AC113" s="296"/>
      <c r="AD113" s="775"/>
      <c r="AE113" s="777"/>
      <c r="AZ113" s="3394" t="s">
        <v>1345</v>
      </c>
      <c r="BA113" s="3395"/>
      <c r="BB113" s="3395"/>
      <c r="BC113" s="3395"/>
      <c r="BD113" s="3395"/>
      <c r="BE113" s="3395"/>
      <c r="BF113" s="3395"/>
      <c r="BG113" s="3395"/>
      <c r="BH113" s="3395"/>
      <c r="BI113" s="3395"/>
      <c r="BJ113" s="3395"/>
      <c r="BK113" s="3395"/>
      <c r="BL113" s="3395"/>
      <c r="BM113" s="3395"/>
      <c r="BN113" s="3396"/>
      <c r="BO113" s="4089"/>
      <c r="BP113" s="4090"/>
      <c r="BQ113" s="4090"/>
      <c r="BR113" s="4090"/>
      <c r="BS113" s="4091"/>
      <c r="BT113" s="4072">
        <v>212</v>
      </c>
      <c r="BU113" s="4072"/>
      <c r="BV113" s="4073"/>
      <c r="BW113" s="34" t="s">
        <v>9</v>
      </c>
      <c r="BX113" s="788"/>
      <c r="BY113" s="785"/>
      <c r="BZ113" s="655"/>
    </row>
    <row r="114" spans="2:78" ht="15" customHeight="1" thickBot="1">
      <c r="C114" s="3411" t="s">
        <v>1190</v>
      </c>
      <c r="D114" s="3412"/>
      <c r="E114" s="3412"/>
      <c r="F114" s="3412"/>
      <c r="G114" s="3412"/>
      <c r="H114" s="3412"/>
      <c r="I114" s="3412"/>
      <c r="J114" s="3412"/>
      <c r="K114" s="3412"/>
      <c r="L114" s="3412"/>
      <c r="M114" s="3412"/>
      <c r="N114" s="3412"/>
      <c r="O114" s="3412"/>
      <c r="P114" s="3412"/>
      <c r="Q114" s="3413"/>
      <c r="R114" s="3807"/>
      <c r="S114" s="3808"/>
      <c r="T114" s="3808"/>
      <c r="U114" s="3808"/>
      <c r="V114" s="3809"/>
      <c r="W114" s="3810"/>
      <c r="X114" s="3811"/>
      <c r="Y114" s="3811"/>
      <c r="Z114" s="35" t="s">
        <v>9</v>
      </c>
      <c r="AA114" s="790"/>
      <c r="AB114" s="1699"/>
      <c r="AC114" s="296"/>
      <c r="AD114" s="775"/>
      <c r="AE114" s="777"/>
      <c r="AZ114" s="3411" t="s">
        <v>1190</v>
      </c>
      <c r="BA114" s="3412"/>
      <c r="BB114" s="3412"/>
      <c r="BC114" s="3412"/>
      <c r="BD114" s="3412"/>
      <c r="BE114" s="3412"/>
      <c r="BF114" s="3412"/>
      <c r="BG114" s="3412"/>
      <c r="BH114" s="3412"/>
      <c r="BI114" s="3412"/>
      <c r="BJ114" s="3412"/>
      <c r="BK114" s="3412"/>
      <c r="BL114" s="3412"/>
      <c r="BM114" s="3412"/>
      <c r="BN114" s="3413"/>
      <c r="BO114" s="4092"/>
      <c r="BP114" s="4093"/>
      <c r="BQ114" s="4093"/>
      <c r="BR114" s="4093"/>
      <c r="BS114" s="4094"/>
      <c r="BT114" s="4095">
        <v>723</v>
      </c>
      <c r="BU114" s="4096"/>
      <c r="BV114" s="4096"/>
      <c r="BW114" s="35" t="s">
        <v>9</v>
      </c>
      <c r="BX114" s="790"/>
      <c r="BY114" s="785"/>
      <c r="BZ114" s="655"/>
    </row>
    <row r="115" spans="2:78" ht="15" customHeight="1" thickTop="1">
      <c r="C115" s="3812" t="s">
        <v>45</v>
      </c>
      <c r="D115" s="3813"/>
      <c r="E115" s="3813"/>
      <c r="F115" s="3813"/>
      <c r="G115" s="3813"/>
      <c r="H115" s="3813"/>
      <c r="I115" s="3813"/>
      <c r="J115" s="3813"/>
      <c r="K115" s="3813"/>
      <c r="L115" s="3813"/>
      <c r="M115" s="3813"/>
      <c r="N115" s="3813"/>
      <c r="O115" s="3813"/>
      <c r="P115" s="3813"/>
      <c r="Q115" s="3814"/>
      <c r="R115" s="3815"/>
      <c r="S115" s="3519"/>
      <c r="T115" s="3519"/>
      <c r="U115" s="3519"/>
      <c r="V115" s="3520"/>
      <c r="W115" s="3816">
        <f>W110+W111+W112+W113+W114</f>
        <v>0</v>
      </c>
      <c r="X115" s="3817"/>
      <c r="Y115" s="3817"/>
      <c r="Z115" s="791" t="s">
        <v>9</v>
      </c>
      <c r="AA115" s="792"/>
      <c r="AB115" s="1699"/>
      <c r="AC115" s="296"/>
      <c r="AD115" s="789"/>
      <c r="AE115" s="777"/>
      <c r="AZ115" s="3812" t="s">
        <v>45</v>
      </c>
      <c r="BA115" s="3813"/>
      <c r="BB115" s="3813"/>
      <c r="BC115" s="3813"/>
      <c r="BD115" s="3813"/>
      <c r="BE115" s="3813"/>
      <c r="BF115" s="3813"/>
      <c r="BG115" s="3813"/>
      <c r="BH115" s="3813"/>
      <c r="BI115" s="3813"/>
      <c r="BJ115" s="3813"/>
      <c r="BK115" s="3813"/>
      <c r="BL115" s="3813"/>
      <c r="BM115" s="3813"/>
      <c r="BN115" s="3814"/>
      <c r="BO115" s="3815"/>
      <c r="BP115" s="3519"/>
      <c r="BQ115" s="3519"/>
      <c r="BR115" s="3519"/>
      <c r="BS115" s="3520"/>
      <c r="BT115" s="4083">
        <v>11530</v>
      </c>
      <c r="BU115" s="4084"/>
      <c r="BV115" s="4084"/>
      <c r="BW115" s="791" t="s">
        <v>9</v>
      </c>
      <c r="BX115" s="792"/>
      <c r="BY115" s="785"/>
      <c r="BZ115" s="655"/>
    </row>
    <row r="116" spans="2:78" ht="13.5" customHeight="1">
      <c r="C116" s="1497"/>
      <c r="E116" s="1497"/>
      <c r="F116" s="1497"/>
      <c r="G116" s="1504"/>
      <c r="H116" s="1504"/>
      <c r="I116" s="1504"/>
      <c r="J116" s="1504"/>
      <c r="K116" s="1504"/>
      <c r="L116" s="1504"/>
      <c r="M116" s="1504"/>
      <c r="N116" s="1504"/>
      <c r="O116" s="1504"/>
      <c r="P116" s="1504"/>
      <c r="Q116" s="1504"/>
      <c r="R116" s="1504"/>
      <c r="S116" s="1504"/>
      <c r="T116" s="1504"/>
      <c r="U116" s="1504"/>
      <c r="V116" s="1504"/>
      <c r="W116" s="1699"/>
      <c r="X116" s="1699"/>
      <c r="Y116" s="1699"/>
      <c r="Z116" s="1699"/>
      <c r="AA116" s="1699"/>
      <c r="AB116" s="1699"/>
      <c r="AC116" s="296"/>
      <c r="AD116" s="775"/>
      <c r="AE116" s="29"/>
      <c r="AZ116" s="321"/>
      <c r="BA116" s="793"/>
      <c r="BB116" s="321"/>
      <c r="BC116" s="321"/>
      <c r="BD116" s="23"/>
      <c r="BE116" s="23"/>
      <c r="BF116" s="23"/>
      <c r="BG116" s="23"/>
      <c r="BH116" s="23"/>
      <c r="BI116" s="23"/>
      <c r="BJ116" s="23"/>
      <c r="BK116" s="23"/>
      <c r="BL116" s="23"/>
      <c r="BM116" s="23"/>
      <c r="BN116" s="23"/>
      <c r="BO116" s="23"/>
      <c r="BP116" s="23"/>
      <c r="BQ116" s="23"/>
      <c r="BR116" s="23"/>
      <c r="BS116" s="23"/>
      <c r="BT116" s="785"/>
      <c r="BU116" s="785"/>
      <c r="BV116" s="785"/>
      <c r="BW116" s="785"/>
      <c r="BX116" s="785"/>
      <c r="BY116" s="785"/>
      <c r="BZ116" s="655"/>
    </row>
    <row r="117" spans="2:78" ht="13.5" customHeight="1">
      <c r="C117" s="1497"/>
      <c r="E117" s="1497"/>
      <c r="F117" s="1497"/>
      <c r="G117" s="1504"/>
      <c r="H117" s="1504"/>
      <c r="I117" s="1504"/>
      <c r="J117" s="1504"/>
      <c r="K117" s="1504"/>
      <c r="L117" s="1504"/>
      <c r="M117" s="1504"/>
      <c r="N117" s="1504"/>
      <c r="O117" s="1504"/>
      <c r="P117" s="1504"/>
      <c r="Q117" s="1504"/>
      <c r="R117" s="1504"/>
      <c r="S117" s="1504"/>
      <c r="T117" s="1504"/>
      <c r="U117" s="1504"/>
      <c r="V117" s="1504"/>
      <c r="W117" s="29" t="s">
        <v>393</v>
      </c>
      <c r="Y117" s="772"/>
      <c r="Z117" s="773" t="s">
        <v>102</v>
      </c>
      <c r="AB117" s="1699"/>
      <c r="AC117" s="296"/>
      <c r="AD117" s="775"/>
      <c r="AE117" s="29"/>
      <c r="AZ117" s="321"/>
      <c r="BA117" s="793"/>
      <c r="BB117" s="321"/>
      <c r="BC117" s="321"/>
      <c r="BD117" s="23"/>
      <c r="BE117" s="23"/>
      <c r="BF117" s="23"/>
      <c r="BG117" s="23"/>
      <c r="BH117" s="23"/>
      <c r="BI117" s="23"/>
      <c r="BJ117" s="23"/>
      <c r="BK117" s="23"/>
      <c r="BL117" s="23"/>
      <c r="BM117" s="23"/>
      <c r="BN117" s="23"/>
      <c r="BO117" s="23"/>
      <c r="BP117" s="23"/>
      <c r="BQ117" s="23"/>
      <c r="BR117" s="23"/>
      <c r="BS117" s="23"/>
      <c r="BT117" s="29" t="s">
        <v>393</v>
      </c>
      <c r="BV117" s="772"/>
      <c r="BW117" s="773" t="s">
        <v>102</v>
      </c>
      <c r="BY117" s="785"/>
      <c r="BZ117" s="655"/>
    </row>
    <row r="118" spans="2:78" ht="14.25">
      <c r="B118" s="673" t="s">
        <v>1872</v>
      </c>
      <c r="C118" s="768"/>
      <c r="D118" s="768"/>
      <c r="E118" s="768"/>
      <c r="F118" s="768"/>
      <c r="G118" s="768"/>
      <c r="H118" s="768"/>
      <c r="I118" s="768"/>
      <c r="J118" s="768"/>
      <c r="K118" s="1724"/>
      <c r="L118" s="1724"/>
      <c r="M118" s="1724"/>
      <c r="N118" s="1724"/>
      <c r="O118" s="1724"/>
      <c r="P118" s="1724"/>
      <c r="Q118" s="1699"/>
      <c r="R118" s="1699"/>
      <c r="S118" s="1699"/>
      <c r="T118" s="1699"/>
      <c r="U118" s="1724"/>
      <c r="V118" s="1724"/>
      <c r="W118" s="1724"/>
      <c r="X118" s="1724"/>
      <c r="Y118" s="1724"/>
      <c r="Z118" s="1724"/>
      <c r="AA118" s="1724"/>
      <c r="AB118" s="775"/>
      <c r="AC118" s="775"/>
      <c r="AD118" s="775"/>
      <c r="AE118" s="29"/>
      <c r="AY118" s="673" t="s">
        <v>1118</v>
      </c>
      <c r="AZ118" s="794"/>
      <c r="BA118" s="794"/>
      <c r="BB118" s="794"/>
      <c r="BC118" s="794"/>
      <c r="BD118" s="794"/>
      <c r="BE118" s="794"/>
      <c r="BF118" s="794"/>
      <c r="BG118" s="794"/>
      <c r="BH118" s="795"/>
      <c r="BI118" s="795"/>
      <c r="BJ118" s="795"/>
      <c r="BK118" s="795"/>
      <c r="BL118" s="795"/>
      <c r="BM118" s="795"/>
      <c r="BN118" s="796"/>
      <c r="BO118" s="796"/>
      <c r="BP118" s="796"/>
      <c r="BQ118" s="796"/>
      <c r="BR118" s="795"/>
      <c r="BS118" s="795"/>
      <c r="BT118" s="795"/>
      <c r="BU118" s="795"/>
      <c r="BV118" s="795"/>
      <c r="BW118" s="795"/>
      <c r="BX118" s="795"/>
      <c r="BY118" s="775"/>
      <c r="BZ118" s="775"/>
    </row>
    <row r="119" spans="2:78" ht="6.75" customHeight="1">
      <c r="B119" s="625"/>
      <c r="C119" s="768"/>
      <c r="D119" s="768"/>
      <c r="E119" s="768"/>
      <c r="F119" s="768"/>
      <c r="G119" s="768"/>
      <c r="H119" s="768"/>
      <c r="I119" s="768"/>
      <c r="J119" s="768"/>
      <c r="K119" s="1724"/>
      <c r="L119" s="1724"/>
      <c r="M119" s="1724"/>
      <c r="N119" s="1724"/>
      <c r="O119" s="1724"/>
      <c r="P119" s="1724"/>
      <c r="Q119" s="1699"/>
      <c r="R119" s="1699"/>
      <c r="S119" s="1699"/>
      <c r="T119" s="1699"/>
      <c r="U119" s="1724"/>
      <c r="V119" s="1724"/>
      <c r="W119" s="1724"/>
      <c r="X119" s="1724"/>
      <c r="Y119" s="1724"/>
      <c r="Z119" s="1724"/>
      <c r="AA119" s="1724"/>
      <c r="AB119" s="775"/>
      <c r="AC119" s="775"/>
      <c r="AD119" s="775"/>
      <c r="AE119" s="29"/>
      <c r="AY119" s="625"/>
      <c r="AZ119" s="794"/>
      <c r="BA119" s="794"/>
      <c r="BB119" s="794"/>
      <c r="BC119" s="794"/>
      <c r="BD119" s="794"/>
      <c r="BE119" s="794"/>
      <c r="BF119" s="794"/>
      <c r="BG119" s="794"/>
      <c r="BH119" s="795"/>
      <c r="BI119" s="795"/>
      <c r="BJ119" s="795"/>
      <c r="BK119" s="795"/>
      <c r="BL119" s="795"/>
      <c r="BM119" s="795"/>
      <c r="BN119" s="796"/>
      <c r="BO119" s="796"/>
      <c r="BP119" s="796"/>
      <c r="BQ119" s="796"/>
      <c r="BR119" s="795"/>
      <c r="BS119" s="795"/>
      <c r="BT119" s="795"/>
      <c r="BU119" s="795"/>
      <c r="BV119" s="795"/>
      <c r="BW119" s="795"/>
      <c r="BX119" s="795"/>
      <c r="BY119" s="775"/>
      <c r="BZ119" s="775"/>
    </row>
    <row r="120" spans="2:78" ht="17.25">
      <c r="B120" s="31"/>
      <c r="C120" s="768"/>
      <c r="D120" s="768"/>
      <c r="E120" s="768"/>
      <c r="F120" s="768"/>
      <c r="G120" s="768"/>
      <c r="H120" s="768"/>
      <c r="I120" s="768"/>
      <c r="J120" s="797" t="s">
        <v>307</v>
      </c>
      <c r="K120" s="1724"/>
      <c r="L120" s="1724"/>
      <c r="M120" s="1724"/>
      <c r="N120" s="1724"/>
      <c r="O120" s="1724"/>
      <c r="P120" s="1724"/>
      <c r="Q120" s="1699"/>
      <c r="R120" s="1699"/>
      <c r="S120" s="1699"/>
      <c r="T120" s="1699"/>
      <c r="U120" s="1724"/>
      <c r="V120" s="1724"/>
      <c r="W120" s="1724"/>
      <c r="X120" s="1724"/>
      <c r="Y120" s="1724"/>
      <c r="Z120" s="1724"/>
      <c r="AA120" s="1724"/>
      <c r="AB120" s="775"/>
      <c r="AC120" s="775"/>
      <c r="AD120" s="798" t="s">
        <v>314</v>
      </c>
      <c r="AE120" s="29"/>
      <c r="AY120" s="31"/>
      <c r="AZ120" s="794"/>
      <c r="BA120" s="794"/>
      <c r="BB120" s="794"/>
      <c r="BC120" s="794"/>
      <c r="BD120" s="794"/>
      <c r="BE120" s="794"/>
      <c r="BF120" s="794"/>
      <c r="BG120" s="797" t="s">
        <v>307</v>
      </c>
      <c r="BH120" s="795"/>
      <c r="BI120" s="795"/>
      <c r="BJ120" s="795"/>
      <c r="BK120" s="795"/>
      <c r="BL120" s="795"/>
      <c r="BM120" s="795"/>
      <c r="BN120" s="796"/>
      <c r="BO120" s="796"/>
      <c r="BP120" s="796"/>
      <c r="BQ120" s="796"/>
      <c r="BR120" s="795"/>
      <c r="BS120" s="795"/>
      <c r="BT120" s="795"/>
      <c r="BU120" s="795"/>
      <c r="BV120" s="795"/>
      <c r="BW120" s="795"/>
      <c r="BX120" s="795"/>
      <c r="BY120" s="775"/>
      <c r="BZ120" s="775"/>
    </row>
    <row r="121" spans="2:78" ht="10.5" customHeight="1">
      <c r="L121" s="797"/>
      <c r="M121" s="797"/>
      <c r="AD121" s="775"/>
      <c r="BI121" s="797"/>
      <c r="BJ121" s="797"/>
    </row>
    <row r="122" spans="2:78" ht="10.5" customHeight="1">
      <c r="B122" s="799"/>
      <c r="C122" s="799"/>
      <c r="D122" s="799"/>
      <c r="E122" s="799"/>
      <c r="F122" s="799"/>
      <c r="G122" s="799"/>
      <c r="H122" s="799"/>
      <c r="I122" s="799"/>
      <c r="J122" s="799"/>
      <c r="K122" s="799"/>
      <c r="L122" s="800"/>
      <c r="M122" s="800"/>
      <c r="N122" s="799"/>
      <c r="O122" s="799"/>
      <c r="P122" s="799"/>
      <c r="Q122" s="799"/>
      <c r="R122" s="799"/>
      <c r="S122" s="799"/>
      <c r="T122" s="799"/>
      <c r="U122" s="799"/>
      <c r="V122" s="799"/>
      <c r="W122" s="799"/>
      <c r="X122" s="799"/>
      <c r="Y122" s="799"/>
      <c r="Z122" s="799"/>
      <c r="AA122" s="799"/>
      <c r="AB122" s="799"/>
      <c r="AC122" s="799"/>
      <c r="AD122" s="775"/>
      <c r="AY122" s="799"/>
      <c r="AZ122" s="799"/>
      <c r="BA122" s="799"/>
      <c r="BB122" s="799"/>
      <c r="BC122" s="799"/>
      <c r="BD122" s="799"/>
      <c r="BE122" s="799"/>
      <c r="BF122" s="799"/>
      <c r="BG122" s="799"/>
      <c r="BH122" s="799"/>
      <c r="BI122" s="800"/>
      <c r="BJ122" s="800"/>
      <c r="BK122" s="799"/>
      <c r="BL122" s="799"/>
      <c r="BM122" s="799"/>
      <c r="BN122" s="799"/>
      <c r="BO122" s="799"/>
      <c r="BP122" s="799"/>
      <c r="BQ122" s="799"/>
      <c r="BR122" s="799"/>
      <c r="BS122" s="799"/>
      <c r="BT122" s="799"/>
      <c r="BU122" s="799"/>
      <c r="BV122" s="799"/>
      <c r="BW122" s="799"/>
      <c r="BX122" s="799"/>
      <c r="BY122" s="799"/>
      <c r="BZ122" s="799"/>
    </row>
    <row r="123" spans="2:78" ht="14.25" customHeight="1">
      <c r="B123" s="54"/>
      <c r="C123" s="3761" t="s">
        <v>374</v>
      </c>
      <c r="D123" s="3761"/>
      <c r="E123" s="3761"/>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775"/>
      <c r="AE123" s="798" t="s">
        <v>1196</v>
      </c>
      <c r="AF123" s="801"/>
      <c r="AG123" s="801"/>
      <c r="AH123" s="801"/>
      <c r="AI123" s="801"/>
      <c r="AJ123" s="801"/>
      <c r="AK123" s="801"/>
      <c r="AL123" s="801"/>
      <c r="AM123" s="801"/>
      <c r="AN123" s="801"/>
      <c r="AO123" s="801"/>
      <c r="AP123" s="801"/>
      <c r="AY123" s="54"/>
      <c r="AZ123" s="4085" t="s">
        <v>374</v>
      </c>
      <c r="BA123" s="4085"/>
      <c r="BB123" s="4085"/>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row>
    <row r="124" spans="2:78" ht="25.5" customHeight="1">
      <c r="C124" s="3797" t="s">
        <v>308</v>
      </c>
      <c r="D124" s="3798"/>
      <c r="E124" s="3799"/>
      <c r="F124" s="3792" t="s">
        <v>309</v>
      </c>
      <c r="G124" s="3793"/>
      <c r="H124" s="3794"/>
      <c r="I124" s="3792" t="s">
        <v>310</v>
      </c>
      <c r="J124" s="3793"/>
      <c r="K124" s="3794"/>
      <c r="L124" s="3792" t="s">
        <v>311</v>
      </c>
      <c r="M124" s="3793"/>
      <c r="N124" s="3794"/>
      <c r="O124" s="3754" t="s">
        <v>312</v>
      </c>
      <c r="P124" s="3754"/>
      <c r="Q124" s="3754"/>
      <c r="R124" s="3754" t="s">
        <v>313</v>
      </c>
      <c r="S124" s="3754"/>
      <c r="T124" s="3754"/>
      <c r="U124" s="3706" t="s">
        <v>1870</v>
      </c>
      <c r="V124" s="3706"/>
      <c r="W124" s="3706"/>
      <c r="X124" s="3768"/>
      <c r="Y124" s="3768"/>
      <c r="Z124" s="3769"/>
      <c r="AA124" s="3705" t="s">
        <v>376</v>
      </c>
      <c r="AB124" s="3706"/>
      <c r="AC124" s="3707"/>
      <c r="AD124" s="775"/>
      <c r="AE124" s="3970" t="s">
        <v>1197</v>
      </c>
      <c r="AF124" s="3971"/>
      <c r="AG124" s="3971"/>
      <c r="AH124" s="3971"/>
      <c r="AI124" s="3971"/>
      <c r="AJ124" s="3971"/>
      <c r="AK124" s="3971"/>
      <c r="AL124" s="3971"/>
      <c r="AM124" s="3971"/>
      <c r="AN124" s="3971"/>
      <c r="AO124" s="3971"/>
      <c r="AP124" s="3971"/>
      <c r="AZ124" s="3797" t="s">
        <v>308</v>
      </c>
      <c r="BA124" s="3798"/>
      <c r="BB124" s="3799"/>
      <c r="BC124" s="3792" t="s">
        <v>309</v>
      </c>
      <c r="BD124" s="3793"/>
      <c r="BE124" s="3794"/>
      <c r="BF124" s="3792" t="s">
        <v>310</v>
      </c>
      <c r="BG124" s="3793"/>
      <c r="BH124" s="3794"/>
      <c r="BI124" s="3792" t="s">
        <v>311</v>
      </c>
      <c r="BJ124" s="3793"/>
      <c r="BK124" s="3794"/>
      <c r="BL124" s="4086" t="s">
        <v>312</v>
      </c>
      <c r="BM124" s="4086"/>
      <c r="BN124" s="4086"/>
      <c r="BO124" s="4086" t="s">
        <v>313</v>
      </c>
      <c r="BP124" s="4086"/>
      <c r="BQ124" s="4086"/>
      <c r="BR124" s="4087" t="s">
        <v>385</v>
      </c>
      <c r="BS124" s="4087"/>
      <c r="BT124" s="4087"/>
      <c r="BU124" s="4087"/>
      <c r="BV124" s="4087"/>
      <c r="BW124" s="4088"/>
      <c r="BX124" s="4107" t="s">
        <v>376</v>
      </c>
      <c r="BY124" s="4087"/>
      <c r="BZ124" s="4108"/>
    </row>
    <row r="125" spans="2:78" ht="13.5" customHeight="1">
      <c r="C125" s="3722"/>
      <c r="D125" s="3723"/>
      <c r="E125" s="3724"/>
      <c r="F125" s="3683"/>
      <c r="G125" s="3684"/>
      <c r="H125" s="3685"/>
      <c r="I125" s="3683"/>
      <c r="J125" s="3684"/>
      <c r="K125" s="3685"/>
      <c r="L125" s="3683"/>
      <c r="M125" s="3684"/>
      <c r="N125" s="3685"/>
      <c r="O125" s="3725"/>
      <c r="P125" s="3725"/>
      <c r="Q125" s="3725"/>
      <c r="R125" s="3725"/>
      <c r="S125" s="3725"/>
      <c r="T125" s="3725"/>
      <c r="U125" s="3725"/>
      <c r="V125" s="3725"/>
      <c r="W125" s="3725"/>
      <c r="X125" s="3726"/>
      <c r="Y125" s="3726"/>
      <c r="Z125" s="3727"/>
      <c r="AA125" s="3728"/>
      <c r="AB125" s="3726"/>
      <c r="AC125" s="3729"/>
      <c r="AD125" s="775"/>
      <c r="AE125" s="3971"/>
      <c r="AF125" s="3971"/>
      <c r="AG125" s="3971"/>
      <c r="AH125" s="3971"/>
      <c r="AI125" s="3971"/>
      <c r="AJ125" s="3971"/>
      <c r="AK125" s="3971"/>
      <c r="AL125" s="3971"/>
      <c r="AM125" s="3971"/>
      <c r="AN125" s="3971"/>
      <c r="AO125" s="3971"/>
      <c r="AP125" s="3971"/>
      <c r="AZ125" s="4097"/>
      <c r="BA125" s="4098"/>
      <c r="BB125" s="4099"/>
      <c r="BC125" s="4100"/>
      <c r="BD125" s="4101"/>
      <c r="BE125" s="4102"/>
      <c r="BF125" s="4100"/>
      <c r="BG125" s="4101"/>
      <c r="BH125" s="4102"/>
      <c r="BI125" s="4100"/>
      <c r="BJ125" s="4101"/>
      <c r="BK125" s="4102"/>
      <c r="BL125" s="4103"/>
      <c r="BM125" s="4103"/>
      <c r="BN125" s="4103"/>
      <c r="BO125" s="4103"/>
      <c r="BP125" s="4103"/>
      <c r="BQ125" s="4103"/>
      <c r="BR125" s="4103"/>
      <c r="BS125" s="4103"/>
      <c r="BT125" s="4103"/>
      <c r="BU125" s="3877"/>
      <c r="BV125" s="3877"/>
      <c r="BW125" s="4104"/>
      <c r="BX125" s="4105"/>
      <c r="BY125" s="3877"/>
      <c r="BZ125" s="4106"/>
    </row>
    <row r="126" spans="2:78" ht="13.5" customHeight="1">
      <c r="C126" s="3722"/>
      <c r="D126" s="3723"/>
      <c r="E126" s="3724"/>
      <c r="F126" s="3683"/>
      <c r="G126" s="3684"/>
      <c r="H126" s="3685"/>
      <c r="I126" s="3683"/>
      <c r="J126" s="3684"/>
      <c r="K126" s="3685"/>
      <c r="L126" s="3683"/>
      <c r="M126" s="3684"/>
      <c r="N126" s="3685"/>
      <c r="O126" s="3725"/>
      <c r="P126" s="3725"/>
      <c r="Q126" s="3725"/>
      <c r="R126" s="3725"/>
      <c r="S126" s="3725"/>
      <c r="T126" s="3725"/>
      <c r="U126" s="3725"/>
      <c r="V126" s="3725"/>
      <c r="W126" s="3725"/>
      <c r="X126" s="3726"/>
      <c r="Y126" s="3726"/>
      <c r="Z126" s="3727"/>
      <c r="AA126" s="3728"/>
      <c r="AB126" s="3726"/>
      <c r="AC126" s="3729"/>
      <c r="AD126" s="775"/>
      <c r="AE126" s="3971"/>
      <c r="AF126" s="3971"/>
      <c r="AG126" s="3971"/>
      <c r="AH126" s="3971"/>
      <c r="AI126" s="3971"/>
      <c r="AJ126" s="3971"/>
      <c r="AK126" s="3971"/>
      <c r="AL126" s="3971"/>
      <c r="AM126" s="3971"/>
      <c r="AN126" s="3971"/>
      <c r="AO126" s="3971"/>
      <c r="AP126" s="3971"/>
      <c r="AZ126" s="4097"/>
      <c r="BA126" s="4098"/>
      <c r="BB126" s="4099"/>
      <c r="BC126" s="4100"/>
      <c r="BD126" s="4101"/>
      <c r="BE126" s="4102"/>
      <c r="BF126" s="4100"/>
      <c r="BG126" s="4101"/>
      <c r="BH126" s="4102"/>
      <c r="BI126" s="4100"/>
      <c r="BJ126" s="4101"/>
      <c r="BK126" s="4102"/>
      <c r="BL126" s="4103"/>
      <c r="BM126" s="4103"/>
      <c r="BN126" s="4103"/>
      <c r="BO126" s="4103"/>
      <c r="BP126" s="4103"/>
      <c r="BQ126" s="4103"/>
      <c r="BR126" s="4103"/>
      <c r="BS126" s="4103"/>
      <c r="BT126" s="4103"/>
      <c r="BU126" s="3877"/>
      <c r="BV126" s="3877"/>
      <c r="BW126" s="4104"/>
      <c r="BX126" s="4105"/>
      <c r="BY126" s="3877"/>
      <c r="BZ126" s="4106"/>
    </row>
    <row r="127" spans="2:78">
      <c r="C127" s="3722"/>
      <c r="D127" s="3723"/>
      <c r="E127" s="3724"/>
      <c r="F127" s="3683"/>
      <c r="G127" s="3684"/>
      <c r="H127" s="3685"/>
      <c r="I127" s="3683"/>
      <c r="J127" s="3684"/>
      <c r="K127" s="3685"/>
      <c r="L127" s="3683"/>
      <c r="M127" s="3684"/>
      <c r="N127" s="3685"/>
      <c r="O127" s="3725"/>
      <c r="P127" s="3725"/>
      <c r="Q127" s="3725"/>
      <c r="R127" s="3725"/>
      <c r="S127" s="3725"/>
      <c r="T127" s="3725"/>
      <c r="U127" s="3725"/>
      <c r="V127" s="3725"/>
      <c r="W127" s="3725"/>
      <c r="X127" s="3726"/>
      <c r="Y127" s="3726"/>
      <c r="Z127" s="3727"/>
      <c r="AA127" s="3728"/>
      <c r="AB127" s="3726"/>
      <c r="AC127" s="3729"/>
      <c r="AD127" s="775"/>
      <c r="AE127" s="3971"/>
      <c r="AF127" s="3971"/>
      <c r="AG127" s="3971"/>
      <c r="AH127" s="3971"/>
      <c r="AI127" s="3971"/>
      <c r="AJ127" s="3971"/>
      <c r="AK127" s="3971"/>
      <c r="AL127" s="3971"/>
      <c r="AM127" s="3971"/>
      <c r="AN127" s="3971"/>
      <c r="AO127" s="3971"/>
      <c r="AP127" s="3971"/>
      <c r="AZ127" s="4097"/>
      <c r="BA127" s="4098"/>
      <c r="BB127" s="4099"/>
      <c r="BC127" s="4100"/>
      <c r="BD127" s="4101"/>
      <c r="BE127" s="4102"/>
      <c r="BF127" s="4100"/>
      <c r="BG127" s="4101"/>
      <c r="BH127" s="4102"/>
      <c r="BI127" s="4100"/>
      <c r="BJ127" s="4101"/>
      <c r="BK127" s="4102"/>
      <c r="BL127" s="4103"/>
      <c r="BM127" s="4103"/>
      <c r="BN127" s="4103"/>
      <c r="BO127" s="4103"/>
      <c r="BP127" s="4103"/>
      <c r="BQ127" s="4103"/>
      <c r="BR127" s="4103"/>
      <c r="BS127" s="4103"/>
      <c r="BT127" s="4103"/>
      <c r="BU127" s="3877"/>
      <c r="BV127" s="3877"/>
      <c r="BW127" s="4104"/>
      <c r="BX127" s="4105"/>
      <c r="BY127" s="3877"/>
      <c r="BZ127" s="4106"/>
    </row>
    <row r="128" spans="2:78" ht="14.25">
      <c r="C128" s="3722"/>
      <c r="D128" s="3723"/>
      <c r="E128" s="3724"/>
      <c r="F128" s="3683"/>
      <c r="G128" s="3684"/>
      <c r="H128" s="3685"/>
      <c r="I128" s="3683"/>
      <c r="J128" s="3684"/>
      <c r="K128" s="3685"/>
      <c r="L128" s="3683"/>
      <c r="M128" s="3684"/>
      <c r="N128" s="3685"/>
      <c r="O128" s="3725"/>
      <c r="P128" s="3725"/>
      <c r="Q128" s="3725"/>
      <c r="R128" s="3725"/>
      <c r="S128" s="3725"/>
      <c r="T128" s="3725"/>
      <c r="U128" s="3725"/>
      <c r="V128" s="3725"/>
      <c r="W128" s="3725"/>
      <c r="X128" s="3726"/>
      <c r="Y128" s="3726"/>
      <c r="Z128" s="3727"/>
      <c r="AA128" s="3728"/>
      <c r="AB128" s="3726"/>
      <c r="AC128" s="3729"/>
      <c r="AF128" s="802"/>
      <c r="AG128" s="802"/>
      <c r="AH128" s="802"/>
      <c r="AI128" s="802"/>
      <c r="AJ128" s="802"/>
      <c r="AK128" s="802"/>
      <c r="AZ128" s="4097"/>
      <c r="BA128" s="4098"/>
      <c r="BB128" s="4099"/>
      <c r="BC128" s="4100"/>
      <c r="BD128" s="4101"/>
      <c r="BE128" s="4102"/>
      <c r="BF128" s="4100"/>
      <c r="BG128" s="4101"/>
      <c r="BH128" s="4102"/>
      <c r="BI128" s="4100"/>
      <c r="BJ128" s="4101"/>
      <c r="BK128" s="4102"/>
      <c r="BL128" s="4103"/>
      <c r="BM128" s="4103"/>
      <c r="BN128" s="4103"/>
      <c r="BO128" s="4103"/>
      <c r="BP128" s="4103"/>
      <c r="BQ128" s="4103"/>
      <c r="BR128" s="4103"/>
      <c r="BS128" s="4103"/>
      <c r="BT128" s="4103"/>
      <c r="BU128" s="3877"/>
      <c r="BV128" s="3877"/>
      <c r="BW128" s="4104"/>
      <c r="BX128" s="4105"/>
      <c r="BY128" s="3877"/>
      <c r="BZ128" s="4106"/>
    </row>
    <row r="129" spans="3:78">
      <c r="C129" s="3722"/>
      <c r="D129" s="3723"/>
      <c r="E129" s="3724"/>
      <c r="F129" s="3683"/>
      <c r="G129" s="3684"/>
      <c r="H129" s="3685"/>
      <c r="I129" s="3683"/>
      <c r="J129" s="3684"/>
      <c r="K129" s="3685"/>
      <c r="L129" s="3683"/>
      <c r="M129" s="3684"/>
      <c r="N129" s="3685"/>
      <c r="O129" s="3725"/>
      <c r="P129" s="3725"/>
      <c r="Q129" s="3725"/>
      <c r="R129" s="3725"/>
      <c r="S129" s="3725"/>
      <c r="T129" s="3725"/>
      <c r="U129" s="3725"/>
      <c r="V129" s="3725"/>
      <c r="W129" s="3725"/>
      <c r="X129" s="3726"/>
      <c r="Y129" s="3726"/>
      <c r="Z129" s="3727"/>
      <c r="AA129" s="3728"/>
      <c r="AB129" s="3726"/>
      <c r="AC129" s="3729"/>
      <c r="AZ129" s="4097"/>
      <c r="BA129" s="4098"/>
      <c r="BB129" s="4099"/>
      <c r="BC129" s="4100"/>
      <c r="BD129" s="4101"/>
      <c r="BE129" s="4102"/>
      <c r="BF129" s="4100"/>
      <c r="BG129" s="4101"/>
      <c r="BH129" s="4102"/>
      <c r="BI129" s="4100"/>
      <c r="BJ129" s="4101"/>
      <c r="BK129" s="4102"/>
      <c r="BL129" s="4103"/>
      <c r="BM129" s="4103"/>
      <c r="BN129" s="4103"/>
      <c r="BO129" s="4103"/>
      <c r="BP129" s="4103"/>
      <c r="BQ129" s="4103"/>
      <c r="BR129" s="4103"/>
      <c r="BS129" s="4103"/>
      <c r="BT129" s="4103"/>
      <c r="BU129" s="3877"/>
      <c r="BV129" s="3877"/>
      <c r="BW129" s="4104"/>
      <c r="BX129" s="4105"/>
      <c r="BY129" s="3877"/>
      <c r="BZ129" s="4106"/>
    </row>
    <row r="130" spans="3:78">
      <c r="C130" s="3722"/>
      <c r="D130" s="3723"/>
      <c r="E130" s="3724"/>
      <c r="F130" s="3683"/>
      <c r="G130" s="3684"/>
      <c r="H130" s="3685"/>
      <c r="I130" s="3683"/>
      <c r="J130" s="3684"/>
      <c r="K130" s="3685"/>
      <c r="L130" s="3683"/>
      <c r="M130" s="3684"/>
      <c r="N130" s="3685"/>
      <c r="O130" s="3725"/>
      <c r="P130" s="3725"/>
      <c r="Q130" s="3725"/>
      <c r="R130" s="3725"/>
      <c r="S130" s="3725"/>
      <c r="T130" s="3725"/>
      <c r="U130" s="3725"/>
      <c r="V130" s="3725"/>
      <c r="W130" s="3725"/>
      <c r="X130" s="3726"/>
      <c r="Y130" s="3726"/>
      <c r="Z130" s="3727"/>
      <c r="AA130" s="3728"/>
      <c r="AB130" s="3726"/>
      <c r="AC130" s="3729"/>
      <c r="AD130" s="330"/>
      <c r="AZ130" s="4097"/>
      <c r="BA130" s="4098"/>
      <c r="BB130" s="4099"/>
      <c r="BC130" s="4100"/>
      <c r="BD130" s="4101"/>
      <c r="BE130" s="4102"/>
      <c r="BF130" s="4100"/>
      <c r="BG130" s="4101"/>
      <c r="BH130" s="4102"/>
      <c r="BI130" s="4100"/>
      <c r="BJ130" s="4101"/>
      <c r="BK130" s="4102"/>
      <c r="BL130" s="4103"/>
      <c r="BM130" s="4103"/>
      <c r="BN130" s="4103"/>
      <c r="BO130" s="4103"/>
      <c r="BP130" s="4103"/>
      <c r="BQ130" s="4103"/>
      <c r="BR130" s="4103"/>
      <c r="BS130" s="4103"/>
      <c r="BT130" s="4103"/>
      <c r="BU130" s="3877"/>
      <c r="BV130" s="3877"/>
      <c r="BW130" s="4104"/>
      <c r="BX130" s="4105"/>
      <c r="BY130" s="3877"/>
      <c r="BZ130" s="4106"/>
    </row>
    <row r="131" spans="3:78">
      <c r="C131" s="3722"/>
      <c r="D131" s="3723"/>
      <c r="E131" s="3724"/>
      <c r="F131" s="3683"/>
      <c r="G131" s="3684"/>
      <c r="H131" s="3685"/>
      <c r="I131" s="3683"/>
      <c r="J131" s="3684"/>
      <c r="K131" s="3685"/>
      <c r="L131" s="3683"/>
      <c r="M131" s="3684"/>
      <c r="N131" s="3685"/>
      <c r="O131" s="3725"/>
      <c r="P131" s="3725"/>
      <c r="Q131" s="3725"/>
      <c r="R131" s="3725"/>
      <c r="S131" s="3725"/>
      <c r="T131" s="3725"/>
      <c r="U131" s="3725"/>
      <c r="V131" s="3725"/>
      <c r="W131" s="3725"/>
      <c r="X131" s="3726"/>
      <c r="Y131" s="3726"/>
      <c r="Z131" s="3727"/>
      <c r="AA131" s="3728"/>
      <c r="AB131" s="3726"/>
      <c r="AC131" s="3729"/>
      <c r="AD131" s="54"/>
      <c r="AE131" s="3818"/>
      <c r="AZ131" s="4097"/>
      <c r="BA131" s="4098"/>
      <c r="BB131" s="4099"/>
      <c r="BC131" s="4100"/>
      <c r="BD131" s="4101"/>
      <c r="BE131" s="4102"/>
      <c r="BF131" s="4100"/>
      <c r="BG131" s="4101"/>
      <c r="BH131" s="4102"/>
      <c r="BI131" s="4100"/>
      <c r="BJ131" s="4101"/>
      <c r="BK131" s="4102"/>
      <c r="BL131" s="4103"/>
      <c r="BM131" s="4103"/>
      <c r="BN131" s="4103"/>
      <c r="BO131" s="4103"/>
      <c r="BP131" s="4103"/>
      <c r="BQ131" s="4103"/>
      <c r="BR131" s="4103"/>
      <c r="BS131" s="4103"/>
      <c r="BT131" s="4103"/>
      <c r="BU131" s="3877"/>
      <c r="BV131" s="3877"/>
      <c r="BW131" s="4104"/>
      <c r="BX131" s="4105"/>
      <c r="BY131" s="3877"/>
      <c r="BZ131" s="4106"/>
    </row>
    <row r="132" spans="3:78" ht="10.5" customHeight="1">
      <c r="C132" s="3722"/>
      <c r="D132" s="3723"/>
      <c r="E132" s="3724"/>
      <c r="F132" s="3683"/>
      <c r="G132" s="3684"/>
      <c r="H132" s="3685"/>
      <c r="I132" s="3683"/>
      <c r="J132" s="3684"/>
      <c r="K132" s="3685"/>
      <c r="L132" s="3683"/>
      <c r="M132" s="3684"/>
      <c r="N132" s="3685"/>
      <c r="O132" s="3725"/>
      <c r="P132" s="3725"/>
      <c r="Q132" s="3725"/>
      <c r="R132" s="3725"/>
      <c r="S132" s="3725"/>
      <c r="T132" s="3725"/>
      <c r="U132" s="3725"/>
      <c r="V132" s="3725"/>
      <c r="W132" s="3725"/>
      <c r="X132" s="3726"/>
      <c r="Y132" s="3726"/>
      <c r="Z132" s="3727"/>
      <c r="AA132" s="3728"/>
      <c r="AB132" s="3726"/>
      <c r="AC132" s="3729"/>
      <c r="AD132" s="54"/>
      <c r="AE132" s="3818"/>
      <c r="AZ132" s="4097"/>
      <c r="BA132" s="4098"/>
      <c r="BB132" s="4099"/>
      <c r="BC132" s="4100"/>
      <c r="BD132" s="4101"/>
      <c r="BE132" s="4102"/>
      <c r="BF132" s="4100"/>
      <c r="BG132" s="4101"/>
      <c r="BH132" s="4102"/>
      <c r="BI132" s="4100"/>
      <c r="BJ132" s="4101"/>
      <c r="BK132" s="4102"/>
      <c r="BL132" s="4103"/>
      <c r="BM132" s="4103"/>
      <c r="BN132" s="4103"/>
      <c r="BO132" s="4103"/>
      <c r="BP132" s="4103"/>
      <c r="BQ132" s="4103"/>
      <c r="BR132" s="4103"/>
      <c r="BS132" s="4103"/>
      <c r="BT132" s="4103"/>
      <c r="BU132" s="3877"/>
      <c r="BV132" s="3877"/>
      <c r="BW132" s="4104"/>
      <c r="BX132" s="4105"/>
      <c r="BY132" s="3877"/>
      <c r="BZ132" s="4106"/>
    </row>
    <row r="133" spans="3:78" ht="10.5" customHeight="1">
      <c r="C133" s="3722"/>
      <c r="D133" s="3723"/>
      <c r="E133" s="3724"/>
      <c r="F133" s="3683"/>
      <c r="G133" s="3684"/>
      <c r="H133" s="3685"/>
      <c r="I133" s="3683"/>
      <c r="J133" s="3684"/>
      <c r="K133" s="3685"/>
      <c r="L133" s="3683"/>
      <c r="M133" s="3684"/>
      <c r="N133" s="3685"/>
      <c r="O133" s="3725"/>
      <c r="P133" s="3725"/>
      <c r="Q133" s="3725"/>
      <c r="R133" s="3725"/>
      <c r="S133" s="3725"/>
      <c r="T133" s="3725"/>
      <c r="U133" s="3725"/>
      <c r="V133" s="3725"/>
      <c r="W133" s="3725"/>
      <c r="X133" s="3726"/>
      <c r="Y133" s="3726"/>
      <c r="Z133" s="3727"/>
      <c r="AA133" s="3728"/>
      <c r="AB133" s="3726"/>
      <c r="AC133" s="3729"/>
      <c r="AD133" s="54"/>
      <c r="AE133" s="3818"/>
      <c r="AZ133" s="4097"/>
      <c r="BA133" s="4098"/>
      <c r="BB133" s="4099"/>
      <c r="BC133" s="4100"/>
      <c r="BD133" s="4101"/>
      <c r="BE133" s="4102"/>
      <c r="BF133" s="4100"/>
      <c r="BG133" s="4101"/>
      <c r="BH133" s="4102"/>
      <c r="BI133" s="4100"/>
      <c r="BJ133" s="4101"/>
      <c r="BK133" s="4102"/>
      <c r="BL133" s="4103"/>
      <c r="BM133" s="4103"/>
      <c r="BN133" s="4103"/>
      <c r="BO133" s="4103"/>
      <c r="BP133" s="4103"/>
      <c r="BQ133" s="4103"/>
      <c r="BR133" s="4103"/>
      <c r="BS133" s="4103"/>
      <c r="BT133" s="4103"/>
      <c r="BU133" s="3877"/>
      <c r="BV133" s="3877"/>
      <c r="BW133" s="4104"/>
      <c r="BX133" s="4105"/>
      <c r="BY133" s="3877"/>
      <c r="BZ133" s="4106"/>
    </row>
    <row r="134" spans="3:78" ht="10.5" customHeight="1">
      <c r="C134" s="3722"/>
      <c r="D134" s="3723"/>
      <c r="E134" s="3724"/>
      <c r="F134" s="3683"/>
      <c r="G134" s="3684"/>
      <c r="H134" s="3685"/>
      <c r="I134" s="3683"/>
      <c r="J134" s="3684"/>
      <c r="K134" s="3685"/>
      <c r="L134" s="3683"/>
      <c r="M134" s="3684"/>
      <c r="N134" s="3685"/>
      <c r="O134" s="3725"/>
      <c r="P134" s="3725"/>
      <c r="Q134" s="3725"/>
      <c r="R134" s="3725"/>
      <c r="S134" s="3725"/>
      <c r="T134" s="3725"/>
      <c r="U134" s="3725"/>
      <c r="V134" s="3725"/>
      <c r="W134" s="3725"/>
      <c r="X134" s="3726"/>
      <c r="Y134" s="3726"/>
      <c r="Z134" s="3727"/>
      <c r="AA134" s="3728"/>
      <c r="AB134" s="3726"/>
      <c r="AC134" s="3729"/>
      <c r="AD134" s="54"/>
      <c r="AE134" s="3818"/>
      <c r="AZ134" s="4097"/>
      <c r="BA134" s="4098"/>
      <c r="BB134" s="4099"/>
      <c r="BC134" s="4100"/>
      <c r="BD134" s="4101"/>
      <c r="BE134" s="4102"/>
      <c r="BF134" s="4100"/>
      <c r="BG134" s="4101"/>
      <c r="BH134" s="4102"/>
      <c r="BI134" s="4100"/>
      <c r="BJ134" s="4101"/>
      <c r="BK134" s="4102"/>
      <c r="BL134" s="4103"/>
      <c r="BM134" s="4103"/>
      <c r="BN134" s="4103"/>
      <c r="BO134" s="4103"/>
      <c r="BP134" s="4103"/>
      <c r="BQ134" s="4103"/>
      <c r="BR134" s="4103"/>
      <c r="BS134" s="4103"/>
      <c r="BT134" s="4103"/>
      <c r="BU134" s="3877"/>
      <c r="BV134" s="3877"/>
      <c r="BW134" s="4104"/>
      <c r="BX134" s="4105"/>
      <c r="BY134" s="3877"/>
      <c r="BZ134" s="4106"/>
    </row>
    <row r="135" spans="3:78" ht="10.5" customHeight="1">
      <c r="C135" s="3722"/>
      <c r="D135" s="3723"/>
      <c r="E135" s="3724"/>
      <c r="F135" s="3683"/>
      <c r="G135" s="3684"/>
      <c r="H135" s="3685"/>
      <c r="I135" s="3683"/>
      <c r="J135" s="3684"/>
      <c r="K135" s="3685"/>
      <c r="L135" s="3683"/>
      <c r="M135" s="3684"/>
      <c r="N135" s="3685"/>
      <c r="O135" s="3725"/>
      <c r="P135" s="3725"/>
      <c r="Q135" s="3725"/>
      <c r="R135" s="3725"/>
      <c r="S135" s="3725"/>
      <c r="T135" s="3725"/>
      <c r="U135" s="3725"/>
      <c r="V135" s="3725"/>
      <c r="W135" s="3725"/>
      <c r="X135" s="3726"/>
      <c r="Y135" s="3726"/>
      <c r="Z135" s="3727"/>
      <c r="AA135" s="3728"/>
      <c r="AB135" s="3726"/>
      <c r="AC135" s="3729"/>
      <c r="AD135" s="54"/>
      <c r="AE135" s="3818"/>
      <c r="AZ135" s="4097"/>
      <c r="BA135" s="4098"/>
      <c r="BB135" s="4099"/>
      <c r="BC135" s="4100"/>
      <c r="BD135" s="4101"/>
      <c r="BE135" s="4102"/>
      <c r="BF135" s="4100"/>
      <c r="BG135" s="4101"/>
      <c r="BH135" s="4102"/>
      <c r="BI135" s="4100"/>
      <c r="BJ135" s="4101"/>
      <c r="BK135" s="4102"/>
      <c r="BL135" s="4103"/>
      <c r="BM135" s="4103"/>
      <c r="BN135" s="4103"/>
      <c r="BO135" s="4103"/>
      <c r="BP135" s="4103"/>
      <c r="BQ135" s="4103"/>
      <c r="BR135" s="4103"/>
      <c r="BS135" s="4103"/>
      <c r="BT135" s="4103"/>
      <c r="BU135" s="3877"/>
      <c r="BV135" s="3877"/>
      <c r="BW135" s="4104"/>
      <c r="BX135" s="4105"/>
      <c r="BY135" s="3877"/>
      <c r="BZ135" s="4106"/>
    </row>
    <row r="136" spans="3:78" ht="10.5" customHeight="1">
      <c r="C136" s="3716"/>
      <c r="D136" s="3717"/>
      <c r="E136" s="3718"/>
      <c r="F136" s="3719"/>
      <c r="G136" s="3720"/>
      <c r="H136" s="3721"/>
      <c r="I136" s="3719"/>
      <c r="J136" s="3720"/>
      <c r="K136" s="3721"/>
      <c r="L136" s="3719"/>
      <c r="M136" s="3720"/>
      <c r="N136" s="3721"/>
      <c r="O136" s="3751"/>
      <c r="P136" s="3751"/>
      <c r="Q136" s="3751"/>
      <c r="R136" s="3751"/>
      <c r="S136" s="3751"/>
      <c r="T136" s="3751"/>
      <c r="U136" s="3751"/>
      <c r="V136" s="3751"/>
      <c r="W136" s="3751"/>
      <c r="X136" s="3734"/>
      <c r="Y136" s="3734"/>
      <c r="Z136" s="3752"/>
      <c r="AA136" s="3733"/>
      <c r="AB136" s="3734"/>
      <c r="AC136" s="3735"/>
      <c r="AD136" s="54"/>
      <c r="AE136" s="3818"/>
      <c r="AZ136" s="4109"/>
      <c r="BA136" s="4110"/>
      <c r="BB136" s="4111"/>
      <c r="BC136" s="4112"/>
      <c r="BD136" s="4113"/>
      <c r="BE136" s="4114"/>
      <c r="BF136" s="4112"/>
      <c r="BG136" s="4113"/>
      <c r="BH136" s="4114"/>
      <c r="BI136" s="4112"/>
      <c r="BJ136" s="4113"/>
      <c r="BK136" s="4114"/>
      <c r="BL136" s="4115"/>
      <c r="BM136" s="4115"/>
      <c r="BN136" s="4115"/>
      <c r="BO136" s="4115"/>
      <c r="BP136" s="4115"/>
      <c r="BQ136" s="4115"/>
      <c r="BR136" s="4115"/>
      <c r="BS136" s="4115"/>
      <c r="BT136" s="4115"/>
      <c r="BU136" s="4116"/>
      <c r="BV136" s="4116"/>
      <c r="BW136" s="4117"/>
      <c r="BX136" s="4118"/>
      <c r="BY136" s="4116"/>
      <c r="BZ136" s="4119"/>
    </row>
    <row r="137" spans="3:78" ht="10.5" customHeight="1">
      <c r="C137" s="3711" t="s">
        <v>315</v>
      </c>
      <c r="D137" s="3712"/>
      <c r="E137" s="3713"/>
      <c r="F137" s="3714">
        <f>SUM(F125:H136)</f>
        <v>0</v>
      </c>
      <c r="G137" s="3709"/>
      <c r="H137" s="3715"/>
      <c r="I137" s="3714">
        <f>SUM(I125:K136)</f>
        <v>0</v>
      </c>
      <c r="J137" s="3709"/>
      <c r="K137" s="3715"/>
      <c r="L137" s="3714">
        <f>SUM(L125:N136)</f>
        <v>0</v>
      </c>
      <c r="M137" s="3709"/>
      <c r="N137" s="3715"/>
      <c r="O137" s="3740">
        <f>SUM(O125:Q136)</f>
        <v>0</v>
      </c>
      <c r="P137" s="3740"/>
      <c r="Q137" s="3740"/>
      <c r="R137" s="3740">
        <f>SUM(R125:T136)</f>
        <v>0</v>
      </c>
      <c r="S137" s="3740"/>
      <c r="T137" s="3740"/>
      <c r="U137" s="3740">
        <f>SUM(U125:W136)</f>
        <v>0</v>
      </c>
      <c r="V137" s="3740"/>
      <c r="W137" s="3740"/>
      <c r="X137" s="3749"/>
      <c r="Y137" s="3749"/>
      <c r="Z137" s="3750"/>
      <c r="AA137" s="3739">
        <f>SUM(AA125:AC136)</f>
        <v>0</v>
      </c>
      <c r="AB137" s="3740"/>
      <c r="AC137" s="3741"/>
      <c r="AD137" s="54"/>
      <c r="AE137" s="3818"/>
      <c r="AZ137" s="3711" t="s">
        <v>315</v>
      </c>
      <c r="BA137" s="3712"/>
      <c r="BB137" s="3713"/>
      <c r="BC137" s="3714">
        <v>0</v>
      </c>
      <c r="BD137" s="3709"/>
      <c r="BE137" s="3715"/>
      <c r="BF137" s="3714">
        <v>0</v>
      </c>
      <c r="BG137" s="3709"/>
      <c r="BH137" s="3715"/>
      <c r="BI137" s="3714">
        <v>0</v>
      </c>
      <c r="BJ137" s="3709"/>
      <c r="BK137" s="3715"/>
      <c r="BL137" s="3740">
        <v>0</v>
      </c>
      <c r="BM137" s="3740"/>
      <c r="BN137" s="3740"/>
      <c r="BO137" s="3740">
        <v>0</v>
      </c>
      <c r="BP137" s="3740"/>
      <c r="BQ137" s="3740"/>
      <c r="BR137" s="3740">
        <v>0</v>
      </c>
      <c r="BS137" s="3740"/>
      <c r="BT137" s="3740"/>
      <c r="BU137" s="3740"/>
      <c r="BV137" s="3740"/>
      <c r="BW137" s="3714"/>
      <c r="BX137" s="3739">
        <v>0</v>
      </c>
      <c r="BY137" s="3740"/>
      <c r="BZ137" s="3741"/>
    </row>
    <row r="138" spans="3:78" ht="10.5" customHeight="1">
      <c r="AC138" s="803"/>
      <c r="AD138" s="804"/>
      <c r="AE138" s="3818"/>
      <c r="BZ138" s="803"/>
    </row>
    <row r="139" spans="3:78" ht="10.5" customHeight="1">
      <c r="C139" s="3757" t="s">
        <v>316</v>
      </c>
      <c r="D139" s="3745"/>
      <c r="E139" s="3745"/>
      <c r="F139" s="3745">
        <v>9.76</v>
      </c>
      <c r="G139" s="3745"/>
      <c r="H139" s="3745"/>
      <c r="I139" s="3745">
        <v>9.9700000000000006</v>
      </c>
      <c r="J139" s="3745"/>
      <c r="K139" s="3745"/>
      <c r="L139" s="3745">
        <v>9.2799999999999994</v>
      </c>
      <c r="M139" s="3745"/>
      <c r="N139" s="3745"/>
      <c r="O139" s="3753"/>
      <c r="P139" s="3753"/>
      <c r="Q139" s="3753"/>
      <c r="R139" s="3753"/>
      <c r="S139" s="3753"/>
      <c r="T139" s="3753"/>
      <c r="U139" s="3745">
        <v>9.76</v>
      </c>
      <c r="V139" s="3745"/>
      <c r="W139" s="3745"/>
      <c r="X139" s="3742"/>
      <c r="Y139" s="3742"/>
      <c r="Z139" s="3743"/>
      <c r="AA139" s="3744">
        <v>9.76</v>
      </c>
      <c r="AB139" s="3745"/>
      <c r="AC139" s="3746"/>
      <c r="AD139" s="54"/>
      <c r="AE139" s="3818"/>
      <c r="AZ139" s="3757" t="s">
        <v>316</v>
      </c>
      <c r="BA139" s="3745"/>
      <c r="BB139" s="3745"/>
      <c r="BC139" s="3745">
        <v>9.76</v>
      </c>
      <c r="BD139" s="3745"/>
      <c r="BE139" s="3745"/>
      <c r="BF139" s="3745">
        <v>9.9700000000000006</v>
      </c>
      <c r="BG139" s="3745"/>
      <c r="BH139" s="3745"/>
      <c r="BI139" s="3745">
        <v>9.2799999999999994</v>
      </c>
      <c r="BJ139" s="3745"/>
      <c r="BK139" s="3745"/>
      <c r="BL139" s="3745"/>
      <c r="BM139" s="3745"/>
      <c r="BN139" s="3745"/>
      <c r="BO139" s="3745"/>
      <c r="BP139" s="3745"/>
      <c r="BQ139" s="3745"/>
      <c r="BR139" s="3745">
        <v>9.76</v>
      </c>
      <c r="BS139" s="3745"/>
      <c r="BT139" s="3745"/>
      <c r="BU139" s="3745"/>
      <c r="BV139" s="3745"/>
      <c r="BW139" s="3932"/>
      <c r="BX139" s="3744">
        <v>9.76</v>
      </c>
      <c r="BY139" s="3745"/>
      <c r="BZ139" s="3746"/>
    </row>
    <row r="140" spans="3:78" ht="10.5" customHeight="1">
      <c r="C140" s="3758" t="s">
        <v>317</v>
      </c>
      <c r="D140" s="3663"/>
      <c r="E140" s="3663"/>
      <c r="F140" s="3663" t="s">
        <v>379</v>
      </c>
      <c r="G140" s="3663"/>
      <c r="H140" s="3663"/>
      <c r="I140" s="3663" t="s">
        <v>318</v>
      </c>
      <c r="J140" s="3663"/>
      <c r="K140" s="3663"/>
      <c r="L140" s="3663" t="s">
        <v>318</v>
      </c>
      <c r="M140" s="3663"/>
      <c r="N140" s="3663"/>
      <c r="O140" s="3732"/>
      <c r="P140" s="3732"/>
      <c r="Q140" s="3732"/>
      <c r="R140" s="3732"/>
      <c r="S140" s="3732"/>
      <c r="T140" s="3732"/>
      <c r="U140" s="3663" t="s">
        <v>318</v>
      </c>
      <c r="V140" s="3663"/>
      <c r="W140" s="3663"/>
      <c r="X140" s="3762"/>
      <c r="Y140" s="3762"/>
      <c r="Z140" s="3763"/>
      <c r="AA140" s="3747" t="s">
        <v>384</v>
      </c>
      <c r="AB140" s="3663"/>
      <c r="AC140" s="3748"/>
      <c r="AD140" s="54"/>
      <c r="AE140" s="3818"/>
      <c r="AZ140" s="3758" t="s">
        <v>317</v>
      </c>
      <c r="BA140" s="3663"/>
      <c r="BB140" s="3663"/>
      <c r="BC140" s="3663" t="s">
        <v>377</v>
      </c>
      <c r="BD140" s="3663"/>
      <c r="BE140" s="3663"/>
      <c r="BF140" s="3663" t="s">
        <v>318</v>
      </c>
      <c r="BG140" s="3663"/>
      <c r="BH140" s="3663"/>
      <c r="BI140" s="3663" t="s">
        <v>318</v>
      </c>
      <c r="BJ140" s="3663"/>
      <c r="BK140" s="3663"/>
      <c r="BL140" s="3663"/>
      <c r="BM140" s="3663"/>
      <c r="BN140" s="3663"/>
      <c r="BO140" s="3663"/>
      <c r="BP140" s="3663"/>
      <c r="BQ140" s="3663"/>
      <c r="BR140" s="3663" t="s">
        <v>318</v>
      </c>
      <c r="BS140" s="3663"/>
      <c r="BT140" s="3663"/>
      <c r="BU140" s="3663"/>
      <c r="BV140" s="3663"/>
      <c r="BW140" s="3667"/>
      <c r="BX140" s="3747" t="s">
        <v>384</v>
      </c>
      <c r="BY140" s="3663"/>
      <c r="BZ140" s="3748"/>
    </row>
    <row r="141" spans="3:78" ht="22.5" customHeight="1">
      <c r="C141" s="3730" t="s">
        <v>319</v>
      </c>
      <c r="D141" s="3731"/>
      <c r="E141" s="3731"/>
      <c r="F141" s="3737">
        <f>F137*F139</f>
        <v>0</v>
      </c>
      <c r="G141" s="3737"/>
      <c r="H141" s="3737"/>
      <c r="I141" s="3737">
        <f>I137*I139</f>
        <v>0</v>
      </c>
      <c r="J141" s="3737"/>
      <c r="K141" s="3737"/>
      <c r="L141" s="3737">
        <f>L137*L139</f>
        <v>0</v>
      </c>
      <c r="M141" s="3737"/>
      <c r="N141" s="3737"/>
      <c r="O141" s="3737">
        <f>O137*O139</f>
        <v>0</v>
      </c>
      <c r="P141" s="3737"/>
      <c r="Q141" s="3737"/>
      <c r="R141" s="3737">
        <f>R137*R139</f>
        <v>0</v>
      </c>
      <c r="S141" s="3737"/>
      <c r="T141" s="3737"/>
      <c r="U141" s="3737">
        <f>U137*U139</f>
        <v>0</v>
      </c>
      <c r="V141" s="3737"/>
      <c r="W141" s="3737"/>
      <c r="X141" s="3759"/>
      <c r="Y141" s="3759"/>
      <c r="Z141" s="3760"/>
      <c r="AA141" s="3736">
        <f>AA137*AA139</f>
        <v>0</v>
      </c>
      <c r="AB141" s="3737"/>
      <c r="AC141" s="3738"/>
      <c r="AD141" s="54"/>
      <c r="AE141" s="3818"/>
      <c r="AZ141" s="3730" t="s">
        <v>319</v>
      </c>
      <c r="BA141" s="3731"/>
      <c r="BB141" s="3731"/>
      <c r="BC141" s="3737">
        <v>0</v>
      </c>
      <c r="BD141" s="3737"/>
      <c r="BE141" s="3737"/>
      <c r="BF141" s="3737">
        <v>0</v>
      </c>
      <c r="BG141" s="3737"/>
      <c r="BH141" s="3737"/>
      <c r="BI141" s="3737">
        <v>0</v>
      </c>
      <c r="BJ141" s="3737"/>
      <c r="BK141" s="3737"/>
      <c r="BL141" s="3737">
        <v>0</v>
      </c>
      <c r="BM141" s="3737"/>
      <c r="BN141" s="3737"/>
      <c r="BO141" s="3737">
        <v>0</v>
      </c>
      <c r="BP141" s="3737"/>
      <c r="BQ141" s="3737"/>
      <c r="BR141" s="3737">
        <v>0</v>
      </c>
      <c r="BS141" s="3737"/>
      <c r="BT141" s="3737"/>
      <c r="BU141" s="3737"/>
      <c r="BV141" s="3737"/>
      <c r="BW141" s="4120"/>
      <c r="BX141" s="3736">
        <v>0</v>
      </c>
      <c r="BY141" s="3737"/>
      <c r="BZ141" s="3738"/>
    </row>
    <row r="142" spans="3:78" ht="10.5" customHeight="1">
      <c r="F142" s="805"/>
      <c r="G142" s="805"/>
      <c r="H142" s="805"/>
      <c r="I142" s="805"/>
      <c r="J142" s="805"/>
      <c r="K142" s="805"/>
      <c r="L142" s="805"/>
      <c r="M142" s="805"/>
      <c r="N142" s="805"/>
      <c r="O142" s="805"/>
      <c r="P142" s="805"/>
      <c r="Q142" s="805"/>
      <c r="R142" s="805"/>
      <c r="S142" s="805"/>
      <c r="T142" s="805"/>
      <c r="U142" s="805"/>
      <c r="V142" s="805"/>
      <c r="W142" s="805"/>
      <c r="X142" s="805"/>
      <c r="Y142" s="805"/>
      <c r="Z142" s="805"/>
      <c r="AA142" s="805"/>
      <c r="AB142" s="805"/>
      <c r="AC142" s="805"/>
      <c r="AD142" s="804"/>
      <c r="AE142" s="3818"/>
      <c r="BC142" s="805"/>
      <c r="BD142" s="805"/>
      <c r="BE142" s="805"/>
      <c r="BF142" s="805"/>
      <c r="BG142" s="805"/>
      <c r="BH142" s="805"/>
      <c r="BI142" s="805"/>
      <c r="BJ142" s="805"/>
      <c r="BK142" s="805"/>
      <c r="BL142" s="805"/>
      <c r="BM142" s="805"/>
      <c r="BN142" s="805"/>
      <c r="BO142" s="805"/>
      <c r="BP142" s="805"/>
      <c r="BQ142" s="805"/>
      <c r="BR142" s="805"/>
      <c r="BS142" s="805"/>
      <c r="BT142" s="805"/>
      <c r="BU142" s="805"/>
      <c r="BV142" s="805"/>
      <c r="BW142" s="805"/>
      <c r="BX142" s="805"/>
      <c r="BY142" s="805"/>
      <c r="BZ142" s="805"/>
    </row>
    <row r="143" spans="3:78" ht="12.95" customHeight="1">
      <c r="C143" s="3956" t="s">
        <v>320</v>
      </c>
      <c r="D143" s="3957"/>
      <c r="E143" s="3957"/>
      <c r="F143" s="3957"/>
      <c r="G143" s="3957"/>
      <c r="H143" s="3957"/>
      <c r="I143" s="3957"/>
      <c r="J143" s="3957"/>
      <c r="K143" s="3764">
        <f>SUM(F141:W141)</f>
        <v>0</v>
      </c>
      <c r="L143" s="3764"/>
      <c r="M143" s="3764"/>
      <c r="N143" s="3765"/>
      <c r="O143" s="806"/>
      <c r="P143" s="755" t="s">
        <v>321</v>
      </c>
      <c r="Q143" s="807"/>
      <c r="AD143" s="54"/>
      <c r="AZ143" s="3956" t="s">
        <v>320</v>
      </c>
      <c r="BA143" s="3957"/>
      <c r="BB143" s="3957"/>
      <c r="BC143" s="3957"/>
      <c r="BD143" s="3957"/>
      <c r="BE143" s="3957"/>
      <c r="BF143" s="3957"/>
      <c r="BG143" s="3957"/>
      <c r="BH143" s="3764">
        <v>0</v>
      </c>
      <c r="BI143" s="3764"/>
      <c r="BJ143" s="3764"/>
      <c r="BK143" s="3765"/>
      <c r="BL143" s="806"/>
      <c r="BM143" s="37" t="s">
        <v>321</v>
      </c>
      <c r="BN143" s="807"/>
      <c r="BQ143" s="793"/>
      <c r="BR143" s="793"/>
      <c r="BS143" s="793"/>
      <c r="BT143" s="793"/>
      <c r="BU143" s="793"/>
      <c r="BV143" s="793"/>
      <c r="BW143" s="793"/>
      <c r="BX143" s="793"/>
      <c r="BY143" s="793"/>
    </row>
    <row r="144" spans="3:78">
      <c r="C144" s="1497"/>
      <c r="D144" s="1497"/>
      <c r="E144" s="1497"/>
      <c r="F144" s="1497"/>
      <c r="G144" s="1497"/>
      <c r="H144" s="1497"/>
      <c r="I144" s="1497"/>
      <c r="J144" s="1497"/>
      <c r="L144" s="54"/>
      <c r="M144" s="54"/>
      <c r="N144" s="54"/>
      <c r="O144" s="54"/>
      <c r="P144" s="755" t="s">
        <v>1871</v>
      </c>
      <c r="Q144" s="54"/>
      <c r="R144" s="54"/>
      <c r="S144" s="54"/>
      <c r="T144" s="54"/>
      <c r="U144" s="54"/>
      <c r="V144" s="54"/>
      <c r="W144" s="54"/>
      <c r="X144" s="54"/>
      <c r="Y144" s="54"/>
      <c r="Z144" s="54"/>
      <c r="AA144" s="54"/>
      <c r="AB144" s="54"/>
      <c r="AC144" s="54"/>
      <c r="AZ144" s="321"/>
      <c r="BA144" s="321"/>
      <c r="BB144" s="321"/>
      <c r="BC144" s="321"/>
      <c r="BD144" s="321"/>
      <c r="BE144" s="321"/>
      <c r="BF144" s="321"/>
      <c r="BG144" s="321"/>
      <c r="BI144" s="54"/>
      <c r="BJ144" s="54"/>
      <c r="BK144" s="54"/>
      <c r="BL144" s="54"/>
      <c r="BM144" s="37" t="s">
        <v>378</v>
      </c>
      <c r="BN144" s="54"/>
      <c r="BO144" s="54"/>
      <c r="BP144" s="54"/>
      <c r="BQ144" s="54"/>
      <c r="BR144" s="54"/>
      <c r="BS144" s="54"/>
      <c r="BT144" s="54"/>
      <c r="BU144" s="54"/>
      <c r="BV144" s="54"/>
      <c r="BW144" s="54"/>
      <c r="BX144" s="54"/>
      <c r="BY144" s="54"/>
      <c r="BZ144" s="54"/>
    </row>
    <row r="145" spans="2:78">
      <c r="B145" s="799"/>
      <c r="C145" s="808"/>
      <c r="D145" s="808"/>
      <c r="E145" s="808"/>
      <c r="F145" s="808"/>
      <c r="G145" s="808"/>
      <c r="H145" s="808"/>
      <c r="I145" s="808"/>
      <c r="J145" s="808"/>
      <c r="K145" s="799"/>
      <c r="L145" s="799"/>
      <c r="M145" s="799"/>
      <c r="N145" s="799"/>
      <c r="O145" s="799"/>
      <c r="P145" s="1671"/>
      <c r="Q145" s="799"/>
      <c r="R145" s="799"/>
      <c r="S145" s="799"/>
      <c r="T145" s="799"/>
      <c r="U145" s="799"/>
      <c r="V145" s="799"/>
      <c r="W145" s="799"/>
      <c r="X145" s="799"/>
      <c r="Y145" s="799"/>
      <c r="Z145" s="799"/>
      <c r="AA145" s="799"/>
      <c r="AB145" s="799"/>
      <c r="AC145" s="799"/>
      <c r="AY145" s="799"/>
      <c r="AZ145" s="808"/>
      <c r="BA145" s="808"/>
      <c r="BB145" s="808"/>
      <c r="BC145" s="808"/>
      <c r="BD145" s="808"/>
      <c r="BE145" s="808"/>
      <c r="BF145" s="808"/>
      <c r="BG145" s="808"/>
      <c r="BH145" s="799"/>
      <c r="BI145" s="799"/>
      <c r="BJ145" s="799"/>
      <c r="BK145" s="799"/>
      <c r="BL145" s="799"/>
      <c r="BM145" s="809"/>
      <c r="BN145" s="799"/>
      <c r="BO145" s="799"/>
      <c r="BP145" s="799"/>
      <c r="BQ145" s="799"/>
      <c r="BR145" s="799"/>
      <c r="BS145" s="799"/>
      <c r="BT145" s="799"/>
      <c r="BU145" s="799"/>
      <c r="BV145" s="799"/>
      <c r="BW145" s="799"/>
      <c r="BX145" s="799"/>
      <c r="BY145" s="799"/>
      <c r="BZ145" s="799"/>
    </row>
    <row r="146" spans="2:78" ht="12" customHeight="1">
      <c r="B146" s="54"/>
      <c r="C146" s="3761" t="s">
        <v>375</v>
      </c>
      <c r="D146" s="3761"/>
      <c r="E146" s="3761"/>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810"/>
      <c r="AD146" s="3805" t="s">
        <v>322</v>
      </c>
      <c r="AE146" s="3805"/>
      <c r="AF146" s="3805"/>
      <c r="AG146" s="3805"/>
      <c r="AH146" s="3805"/>
      <c r="AI146" s="3805"/>
      <c r="AJ146" s="3805"/>
      <c r="AK146" s="3805"/>
      <c r="AL146" s="3805"/>
      <c r="AM146" s="3805"/>
      <c r="AN146" s="3805"/>
      <c r="AO146" s="3805"/>
      <c r="AP146" s="3805"/>
      <c r="AR146" s="811"/>
      <c r="AS146" s="811"/>
      <c r="AT146" s="811"/>
      <c r="AU146" s="811"/>
      <c r="AV146" s="811"/>
      <c r="AW146" s="811"/>
      <c r="AX146" s="811"/>
      <c r="AY146" s="54"/>
      <c r="AZ146" s="4085" t="s">
        <v>375</v>
      </c>
      <c r="BA146" s="4085"/>
      <c r="BB146" s="4085"/>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810"/>
    </row>
    <row r="147" spans="2:78" ht="25.5" customHeight="1">
      <c r="B147" s="54"/>
      <c r="C147" s="3797" t="s">
        <v>308</v>
      </c>
      <c r="D147" s="3798"/>
      <c r="E147" s="3799"/>
      <c r="F147" s="3792" t="s">
        <v>309</v>
      </c>
      <c r="G147" s="3793"/>
      <c r="H147" s="3794"/>
      <c r="I147" s="3792" t="s">
        <v>310</v>
      </c>
      <c r="J147" s="3793"/>
      <c r="K147" s="3794"/>
      <c r="L147" s="3792" t="s">
        <v>311</v>
      </c>
      <c r="M147" s="3793"/>
      <c r="N147" s="3794"/>
      <c r="O147" s="3754" t="s">
        <v>312</v>
      </c>
      <c r="P147" s="3754"/>
      <c r="Q147" s="3754"/>
      <c r="R147" s="3754" t="s">
        <v>313</v>
      </c>
      <c r="S147" s="3754"/>
      <c r="T147" s="3754"/>
      <c r="U147" s="3706" t="s">
        <v>1870</v>
      </c>
      <c r="V147" s="3706"/>
      <c r="W147" s="3706"/>
      <c r="X147" s="3768"/>
      <c r="Y147" s="3768"/>
      <c r="Z147" s="3769"/>
      <c r="AA147" s="3705" t="s">
        <v>376</v>
      </c>
      <c r="AB147" s="3706"/>
      <c r="AC147" s="3707"/>
      <c r="AD147" s="3805"/>
      <c r="AE147" s="3805"/>
      <c r="AF147" s="3805"/>
      <c r="AG147" s="3805"/>
      <c r="AH147" s="3805"/>
      <c r="AI147" s="3805"/>
      <c r="AJ147" s="3805"/>
      <c r="AK147" s="3805"/>
      <c r="AL147" s="3805"/>
      <c r="AM147" s="3805"/>
      <c r="AN147" s="3805"/>
      <c r="AO147" s="3805"/>
      <c r="AP147" s="3805"/>
      <c r="AR147" s="811"/>
      <c r="AS147" s="811"/>
      <c r="AT147" s="811"/>
      <c r="AU147" s="811"/>
      <c r="AV147" s="811"/>
      <c r="AW147" s="811"/>
      <c r="AX147" s="811"/>
      <c r="AY147" s="54"/>
      <c r="AZ147" s="3797" t="s">
        <v>308</v>
      </c>
      <c r="BA147" s="3798"/>
      <c r="BB147" s="3799"/>
      <c r="BC147" s="3792" t="s">
        <v>309</v>
      </c>
      <c r="BD147" s="3793"/>
      <c r="BE147" s="3794"/>
      <c r="BF147" s="3792" t="s">
        <v>310</v>
      </c>
      <c r="BG147" s="3793"/>
      <c r="BH147" s="3794"/>
      <c r="BI147" s="3792" t="s">
        <v>311</v>
      </c>
      <c r="BJ147" s="3793"/>
      <c r="BK147" s="3794"/>
      <c r="BL147" s="4086" t="s">
        <v>312</v>
      </c>
      <c r="BM147" s="4086"/>
      <c r="BN147" s="4086"/>
      <c r="BO147" s="4086" t="s">
        <v>313</v>
      </c>
      <c r="BP147" s="4086"/>
      <c r="BQ147" s="4086"/>
      <c r="BR147" s="4087" t="s">
        <v>385</v>
      </c>
      <c r="BS147" s="4087"/>
      <c r="BT147" s="4087"/>
      <c r="BU147" s="4087"/>
      <c r="BV147" s="4087"/>
      <c r="BW147" s="4088"/>
      <c r="BX147" s="4107" t="s">
        <v>376</v>
      </c>
      <c r="BY147" s="4087"/>
      <c r="BZ147" s="4108"/>
    </row>
    <row r="148" spans="2:78">
      <c r="C148" s="3722"/>
      <c r="D148" s="3723"/>
      <c r="E148" s="3724"/>
      <c r="F148" s="3683"/>
      <c r="G148" s="3684"/>
      <c r="H148" s="3685"/>
      <c r="I148" s="3683"/>
      <c r="J148" s="3684"/>
      <c r="K148" s="3685"/>
      <c r="L148" s="3683"/>
      <c r="M148" s="3684"/>
      <c r="N148" s="3685"/>
      <c r="O148" s="3725"/>
      <c r="P148" s="3725"/>
      <c r="Q148" s="3725"/>
      <c r="R148" s="3725"/>
      <c r="S148" s="3725"/>
      <c r="T148" s="3725"/>
      <c r="U148" s="3725"/>
      <c r="V148" s="3725"/>
      <c r="W148" s="3725"/>
      <c r="X148" s="3726"/>
      <c r="Y148" s="3726"/>
      <c r="Z148" s="3727"/>
      <c r="AA148" s="3728"/>
      <c r="AB148" s="3726"/>
      <c r="AC148" s="3729"/>
      <c r="AD148" s="3805"/>
      <c r="AE148" s="3805"/>
      <c r="AF148" s="3805"/>
      <c r="AG148" s="3805"/>
      <c r="AH148" s="3805"/>
      <c r="AI148" s="3805"/>
      <c r="AJ148" s="3805"/>
      <c r="AK148" s="3805"/>
      <c r="AL148" s="3805"/>
      <c r="AM148" s="3805"/>
      <c r="AN148" s="3805"/>
      <c r="AO148" s="3805"/>
      <c r="AP148" s="3805"/>
      <c r="AR148" s="811"/>
      <c r="AS148" s="811"/>
      <c r="AT148" s="811"/>
      <c r="AU148" s="811"/>
      <c r="AV148" s="811"/>
      <c r="AW148" s="811"/>
      <c r="AX148" s="811"/>
      <c r="AZ148" s="4097"/>
      <c r="BA148" s="4098"/>
      <c r="BB148" s="4099"/>
      <c r="BC148" s="4100"/>
      <c r="BD148" s="4101"/>
      <c r="BE148" s="4102"/>
      <c r="BF148" s="4100"/>
      <c r="BG148" s="4101"/>
      <c r="BH148" s="4102"/>
      <c r="BI148" s="4100"/>
      <c r="BJ148" s="4101"/>
      <c r="BK148" s="4102"/>
      <c r="BL148" s="4103"/>
      <c r="BM148" s="4103"/>
      <c r="BN148" s="4103"/>
      <c r="BO148" s="4103"/>
      <c r="BP148" s="4103"/>
      <c r="BQ148" s="4103"/>
      <c r="BR148" s="4103"/>
      <c r="BS148" s="4103"/>
      <c r="BT148" s="4103"/>
      <c r="BU148" s="3877"/>
      <c r="BV148" s="3877"/>
      <c r="BW148" s="4104"/>
      <c r="BX148" s="4105"/>
      <c r="BY148" s="3877"/>
      <c r="BZ148" s="4106"/>
    </row>
    <row r="149" spans="2:78">
      <c r="C149" s="3722"/>
      <c r="D149" s="3723"/>
      <c r="E149" s="3724"/>
      <c r="F149" s="3683"/>
      <c r="G149" s="3684"/>
      <c r="H149" s="3685"/>
      <c r="I149" s="3683"/>
      <c r="J149" s="3684"/>
      <c r="K149" s="3685"/>
      <c r="L149" s="3683"/>
      <c r="M149" s="3684"/>
      <c r="N149" s="3685"/>
      <c r="O149" s="3725"/>
      <c r="P149" s="3725"/>
      <c r="Q149" s="3725"/>
      <c r="R149" s="3725"/>
      <c r="S149" s="3725"/>
      <c r="T149" s="3725"/>
      <c r="U149" s="3725"/>
      <c r="V149" s="3725"/>
      <c r="W149" s="3725"/>
      <c r="X149" s="3726"/>
      <c r="Y149" s="3726"/>
      <c r="Z149" s="3727"/>
      <c r="AA149" s="3728"/>
      <c r="AB149" s="3726"/>
      <c r="AC149" s="3729"/>
      <c r="AZ149" s="4097"/>
      <c r="BA149" s="4098"/>
      <c r="BB149" s="4099"/>
      <c r="BC149" s="4100"/>
      <c r="BD149" s="4101"/>
      <c r="BE149" s="4102"/>
      <c r="BF149" s="4100"/>
      <c r="BG149" s="4101"/>
      <c r="BH149" s="4102"/>
      <c r="BI149" s="4100"/>
      <c r="BJ149" s="4101"/>
      <c r="BK149" s="4102"/>
      <c r="BL149" s="4103"/>
      <c r="BM149" s="4103"/>
      <c r="BN149" s="4103"/>
      <c r="BO149" s="4103"/>
      <c r="BP149" s="4103"/>
      <c r="BQ149" s="4103"/>
      <c r="BR149" s="4103"/>
      <c r="BS149" s="4103"/>
      <c r="BT149" s="4103"/>
      <c r="BU149" s="3877"/>
      <c r="BV149" s="3877"/>
      <c r="BW149" s="4104"/>
      <c r="BX149" s="4105"/>
      <c r="BY149" s="3877"/>
      <c r="BZ149" s="4106"/>
    </row>
    <row r="150" spans="2:78">
      <c r="C150" s="3722"/>
      <c r="D150" s="3723"/>
      <c r="E150" s="3724"/>
      <c r="F150" s="3683"/>
      <c r="G150" s="3684"/>
      <c r="H150" s="3685"/>
      <c r="I150" s="3683"/>
      <c r="J150" s="3684"/>
      <c r="K150" s="3685"/>
      <c r="L150" s="3683"/>
      <c r="M150" s="3684"/>
      <c r="N150" s="3685"/>
      <c r="O150" s="3725"/>
      <c r="P150" s="3725"/>
      <c r="Q150" s="3725"/>
      <c r="R150" s="3725"/>
      <c r="S150" s="3725"/>
      <c r="T150" s="3725"/>
      <c r="U150" s="3725"/>
      <c r="V150" s="3725"/>
      <c r="W150" s="3725"/>
      <c r="X150" s="3726"/>
      <c r="Y150" s="3726"/>
      <c r="Z150" s="3727"/>
      <c r="AA150" s="3728"/>
      <c r="AB150" s="3726"/>
      <c r="AC150" s="3729"/>
      <c r="AZ150" s="4097"/>
      <c r="BA150" s="4098"/>
      <c r="BB150" s="4099"/>
      <c r="BC150" s="4100"/>
      <c r="BD150" s="4101"/>
      <c r="BE150" s="4102"/>
      <c r="BF150" s="4100"/>
      <c r="BG150" s="4101"/>
      <c r="BH150" s="4102"/>
      <c r="BI150" s="4100"/>
      <c r="BJ150" s="4101"/>
      <c r="BK150" s="4102"/>
      <c r="BL150" s="4103"/>
      <c r="BM150" s="4103"/>
      <c r="BN150" s="4103"/>
      <c r="BO150" s="4103"/>
      <c r="BP150" s="4103"/>
      <c r="BQ150" s="4103"/>
      <c r="BR150" s="4103"/>
      <c r="BS150" s="4103"/>
      <c r="BT150" s="4103"/>
      <c r="BU150" s="3877"/>
      <c r="BV150" s="3877"/>
      <c r="BW150" s="4104"/>
      <c r="BX150" s="4105"/>
      <c r="BY150" s="3877"/>
      <c r="BZ150" s="4106"/>
    </row>
    <row r="151" spans="2:78">
      <c r="C151" s="3722"/>
      <c r="D151" s="3723"/>
      <c r="E151" s="3724"/>
      <c r="F151" s="3683"/>
      <c r="G151" s="3684"/>
      <c r="H151" s="3685"/>
      <c r="I151" s="3683"/>
      <c r="J151" s="3684"/>
      <c r="K151" s="3685"/>
      <c r="L151" s="3683"/>
      <c r="M151" s="3684"/>
      <c r="N151" s="3685"/>
      <c r="O151" s="3725"/>
      <c r="P151" s="3725"/>
      <c r="Q151" s="3725"/>
      <c r="R151" s="3725"/>
      <c r="S151" s="3725"/>
      <c r="T151" s="3725"/>
      <c r="U151" s="3725"/>
      <c r="V151" s="3725"/>
      <c r="W151" s="3725"/>
      <c r="X151" s="3726"/>
      <c r="Y151" s="3726"/>
      <c r="Z151" s="3727"/>
      <c r="AA151" s="3728"/>
      <c r="AB151" s="3726"/>
      <c r="AC151" s="3729"/>
      <c r="AD151" s="54"/>
      <c r="AE151" s="29"/>
      <c r="AZ151" s="4097"/>
      <c r="BA151" s="4098"/>
      <c r="BB151" s="4099"/>
      <c r="BC151" s="4100"/>
      <c r="BD151" s="4101"/>
      <c r="BE151" s="4102"/>
      <c r="BF151" s="4100"/>
      <c r="BG151" s="4101"/>
      <c r="BH151" s="4102"/>
      <c r="BI151" s="4100"/>
      <c r="BJ151" s="4101"/>
      <c r="BK151" s="4102"/>
      <c r="BL151" s="4103"/>
      <c r="BM151" s="4103"/>
      <c r="BN151" s="4103"/>
      <c r="BO151" s="4103"/>
      <c r="BP151" s="4103"/>
      <c r="BQ151" s="4103"/>
      <c r="BR151" s="4103"/>
      <c r="BS151" s="4103"/>
      <c r="BT151" s="4103"/>
      <c r="BU151" s="3877"/>
      <c r="BV151" s="3877"/>
      <c r="BW151" s="4104"/>
      <c r="BX151" s="4105"/>
      <c r="BY151" s="3877"/>
      <c r="BZ151" s="4106"/>
    </row>
    <row r="152" spans="2:78" ht="15" customHeight="1">
      <c r="C152" s="3722"/>
      <c r="D152" s="3723"/>
      <c r="E152" s="3724"/>
      <c r="F152" s="3683"/>
      <c r="G152" s="3684"/>
      <c r="H152" s="3685"/>
      <c r="I152" s="3683"/>
      <c r="J152" s="3684"/>
      <c r="K152" s="3685"/>
      <c r="L152" s="3683"/>
      <c r="M152" s="3684"/>
      <c r="N152" s="3685"/>
      <c r="O152" s="3725"/>
      <c r="P152" s="3725"/>
      <c r="Q152" s="3725"/>
      <c r="R152" s="3725"/>
      <c r="S152" s="3725"/>
      <c r="T152" s="3725"/>
      <c r="U152" s="3725"/>
      <c r="V152" s="3725"/>
      <c r="W152" s="3725"/>
      <c r="X152" s="3726"/>
      <c r="Y152" s="3726"/>
      <c r="Z152" s="3727"/>
      <c r="AA152" s="3728"/>
      <c r="AB152" s="3726"/>
      <c r="AC152" s="3729"/>
      <c r="AE152" s="29"/>
      <c r="AZ152" s="4097"/>
      <c r="BA152" s="4098"/>
      <c r="BB152" s="4099"/>
      <c r="BC152" s="4100"/>
      <c r="BD152" s="4101"/>
      <c r="BE152" s="4102"/>
      <c r="BF152" s="4100"/>
      <c r="BG152" s="4101"/>
      <c r="BH152" s="4102"/>
      <c r="BI152" s="4100"/>
      <c r="BJ152" s="4101"/>
      <c r="BK152" s="4102"/>
      <c r="BL152" s="4103"/>
      <c r="BM152" s="4103"/>
      <c r="BN152" s="4103"/>
      <c r="BO152" s="4103"/>
      <c r="BP152" s="4103"/>
      <c r="BQ152" s="4103"/>
      <c r="BR152" s="4103"/>
      <c r="BS152" s="4103"/>
      <c r="BT152" s="4103"/>
      <c r="BU152" s="3877"/>
      <c r="BV152" s="3877"/>
      <c r="BW152" s="4104"/>
      <c r="BX152" s="4105"/>
      <c r="BY152" s="3877"/>
      <c r="BZ152" s="4106"/>
    </row>
    <row r="153" spans="2:78">
      <c r="C153" s="3722"/>
      <c r="D153" s="3723"/>
      <c r="E153" s="3724"/>
      <c r="F153" s="3683"/>
      <c r="G153" s="3684"/>
      <c r="H153" s="3685"/>
      <c r="I153" s="3683"/>
      <c r="J153" s="3684"/>
      <c r="K153" s="3685"/>
      <c r="L153" s="3683"/>
      <c r="M153" s="3684"/>
      <c r="N153" s="3685"/>
      <c r="O153" s="3725"/>
      <c r="P153" s="3725"/>
      <c r="Q153" s="3725"/>
      <c r="R153" s="3725"/>
      <c r="S153" s="3725"/>
      <c r="T153" s="3725"/>
      <c r="U153" s="3725"/>
      <c r="V153" s="3725"/>
      <c r="W153" s="3725"/>
      <c r="X153" s="3726"/>
      <c r="Y153" s="3726"/>
      <c r="Z153" s="3727"/>
      <c r="AA153" s="3728"/>
      <c r="AB153" s="3726"/>
      <c r="AC153" s="3729"/>
      <c r="AD153" s="330"/>
      <c r="AE153" s="29"/>
      <c r="AZ153" s="4097"/>
      <c r="BA153" s="4098"/>
      <c r="BB153" s="4099"/>
      <c r="BC153" s="4100"/>
      <c r="BD153" s="4101"/>
      <c r="BE153" s="4102"/>
      <c r="BF153" s="4100"/>
      <c r="BG153" s="4101"/>
      <c r="BH153" s="4102"/>
      <c r="BI153" s="4100"/>
      <c r="BJ153" s="4101"/>
      <c r="BK153" s="4102"/>
      <c r="BL153" s="4103"/>
      <c r="BM153" s="4103"/>
      <c r="BN153" s="4103"/>
      <c r="BO153" s="4103"/>
      <c r="BP153" s="4103"/>
      <c r="BQ153" s="4103"/>
      <c r="BR153" s="4103"/>
      <c r="BS153" s="4103"/>
      <c r="BT153" s="4103"/>
      <c r="BU153" s="3877"/>
      <c r="BV153" s="3877"/>
      <c r="BW153" s="4104"/>
      <c r="BX153" s="4105"/>
      <c r="BY153" s="3877"/>
      <c r="BZ153" s="4106"/>
    </row>
    <row r="154" spans="2:78" ht="10.5" customHeight="1">
      <c r="C154" s="3722"/>
      <c r="D154" s="3723"/>
      <c r="E154" s="3724"/>
      <c r="F154" s="3683"/>
      <c r="G154" s="3684"/>
      <c r="H154" s="3685"/>
      <c r="I154" s="3683"/>
      <c r="J154" s="3684"/>
      <c r="K154" s="3685"/>
      <c r="L154" s="3683"/>
      <c r="M154" s="3684"/>
      <c r="N154" s="3685"/>
      <c r="O154" s="3725"/>
      <c r="P154" s="3725"/>
      <c r="Q154" s="3725"/>
      <c r="R154" s="3725"/>
      <c r="S154" s="3725"/>
      <c r="T154" s="3725"/>
      <c r="U154" s="3725"/>
      <c r="V154" s="3725"/>
      <c r="W154" s="3725"/>
      <c r="X154" s="3726"/>
      <c r="Y154" s="3726"/>
      <c r="Z154" s="3727"/>
      <c r="AA154" s="3728"/>
      <c r="AB154" s="3726"/>
      <c r="AC154" s="3729"/>
      <c r="AD154" s="54"/>
      <c r="AZ154" s="4097"/>
      <c r="BA154" s="4098"/>
      <c r="BB154" s="4099"/>
      <c r="BC154" s="4100"/>
      <c r="BD154" s="4101"/>
      <c r="BE154" s="4102"/>
      <c r="BF154" s="4100"/>
      <c r="BG154" s="4101"/>
      <c r="BH154" s="4102"/>
      <c r="BI154" s="4100"/>
      <c r="BJ154" s="4101"/>
      <c r="BK154" s="4102"/>
      <c r="BL154" s="4103"/>
      <c r="BM154" s="4103"/>
      <c r="BN154" s="4103"/>
      <c r="BO154" s="4103"/>
      <c r="BP154" s="4103"/>
      <c r="BQ154" s="4103"/>
      <c r="BR154" s="4103"/>
      <c r="BS154" s="4103"/>
      <c r="BT154" s="4103"/>
      <c r="BU154" s="3877"/>
      <c r="BV154" s="3877"/>
      <c r="BW154" s="4104"/>
      <c r="BX154" s="4105"/>
      <c r="BY154" s="3877"/>
      <c r="BZ154" s="4106"/>
    </row>
    <row r="155" spans="2:78" ht="10.5" customHeight="1">
      <c r="C155" s="3722"/>
      <c r="D155" s="3723"/>
      <c r="E155" s="3724"/>
      <c r="F155" s="3683"/>
      <c r="G155" s="3684"/>
      <c r="H155" s="3685"/>
      <c r="I155" s="3683"/>
      <c r="J155" s="3684"/>
      <c r="K155" s="3685"/>
      <c r="L155" s="3683"/>
      <c r="M155" s="3684"/>
      <c r="N155" s="3685"/>
      <c r="O155" s="3725"/>
      <c r="P155" s="3725"/>
      <c r="Q155" s="3725"/>
      <c r="R155" s="3725"/>
      <c r="S155" s="3725"/>
      <c r="T155" s="3725"/>
      <c r="U155" s="3725"/>
      <c r="V155" s="3725"/>
      <c r="W155" s="3725"/>
      <c r="X155" s="3726"/>
      <c r="Y155" s="3726"/>
      <c r="Z155" s="3727"/>
      <c r="AA155" s="3728"/>
      <c r="AB155" s="3726"/>
      <c r="AC155" s="3729"/>
      <c r="AD155" s="54"/>
      <c r="AZ155" s="4097"/>
      <c r="BA155" s="4098"/>
      <c r="BB155" s="4099"/>
      <c r="BC155" s="4100"/>
      <c r="BD155" s="4101"/>
      <c r="BE155" s="4102"/>
      <c r="BF155" s="4100"/>
      <c r="BG155" s="4101"/>
      <c r="BH155" s="4102"/>
      <c r="BI155" s="4100"/>
      <c r="BJ155" s="4101"/>
      <c r="BK155" s="4102"/>
      <c r="BL155" s="4103"/>
      <c r="BM155" s="4103"/>
      <c r="BN155" s="4103"/>
      <c r="BO155" s="4103"/>
      <c r="BP155" s="4103"/>
      <c r="BQ155" s="4103"/>
      <c r="BR155" s="4103"/>
      <c r="BS155" s="4103"/>
      <c r="BT155" s="4103"/>
      <c r="BU155" s="3877"/>
      <c r="BV155" s="3877"/>
      <c r="BW155" s="4104"/>
      <c r="BX155" s="4105"/>
      <c r="BY155" s="3877"/>
      <c r="BZ155" s="4106"/>
    </row>
    <row r="156" spans="2:78" ht="10.5" customHeight="1">
      <c r="C156" s="3722"/>
      <c r="D156" s="3723"/>
      <c r="E156" s="3724"/>
      <c r="F156" s="3683"/>
      <c r="G156" s="3684"/>
      <c r="H156" s="3685"/>
      <c r="I156" s="3683"/>
      <c r="J156" s="3684"/>
      <c r="K156" s="3685"/>
      <c r="L156" s="3683"/>
      <c r="M156" s="3684"/>
      <c r="N156" s="3685"/>
      <c r="O156" s="3725"/>
      <c r="P156" s="3725"/>
      <c r="Q156" s="3725"/>
      <c r="R156" s="3725"/>
      <c r="S156" s="3725"/>
      <c r="T156" s="3725"/>
      <c r="U156" s="3725"/>
      <c r="V156" s="3725"/>
      <c r="W156" s="3725"/>
      <c r="X156" s="3726"/>
      <c r="Y156" s="3726"/>
      <c r="Z156" s="3727"/>
      <c r="AA156" s="3728"/>
      <c r="AB156" s="3726"/>
      <c r="AC156" s="3729"/>
      <c r="AD156" s="54"/>
      <c r="AZ156" s="4097"/>
      <c r="BA156" s="4098"/>
      <c r="BB156" s="4099"/>
      <c r="BC156" s="4100"/>
      <c r="BD156" s="4101"/>
      <c r="BE156" s="4102"/>
      <c r="BF156" s="4100"/>
      <c r="BG156" s="4101"/>
      <c r="BH156" s="4102"/>
      <c r="BI156" s="4100"/>
      <c r="BJ156" s="4101"/>
      <c r="BK156" s="4102"/>
      <c r="BL156" s="4103"/>
      <c r="BM156" s="4103"/>
      <c r="BN156" s="4103"/>
      <c r="BO156" s="4103"/>
      <c r="BP156" s="4103"/>
      <c r="BQ156" s="4103"/>
      <c r="BR156" s="4103"/>
      <c r="BS156" s="4103"/>
      <c r="BT156" s="4103"/>
      <c r="BU156" s="3877"/>
      <c r="BV156" s="3877"/>
      <c r="BW156" s="4104"/>
      <c r="BX156" s="4105"/>
      <c r="BY156" s="3877"/>
      <c r="BZ156" s="4106"/>
    </row>
    <row r="157" spans="2:78" s="726" customFormat="1" ht="10.5" customHeight="1">
      <c r="B157" s="29"/>
      <c r="C157" s="3722"/>
      <c r="D157" s="3723"/>
      <c r="E157" s="3724"/>
      <c r="F157" s="3683"/>
      <c r="G157" s="3684"/>
      <c r="H157" s="3685"/>
      <c r="I157" s="3683"/>
      <c r="J157" s="3684"/>
      <c r="K157" s="3685"/>
      <c r="L157" s="3683"/>
      <c r="M157" s="3684"/>
      <c r="N157" s="3685"/>
      <c r="O157" s="3725"/>
      <c r="P157" s="3725"/>
      <c r="Q157" s="3725"/>
      <c r="R157" s="3725"/>
      <c r="S157" s="3725"/>
      <c r="T157" s="3725"/>
      <c r="U157" s="3725"/>
      <c r="V157" s="3725"/>
      <c r="W157" s="3725"/>
      <c r="X157" s="3726"/>
      <c r="Y157" s="3726"/>
      <c r="Z157" s="3727"/>
      <c r="AA157" s="3728"/>
      <c r="AB157" s="3726"/>
      <c r="AC157" s="3729"/>
      <c r="AD157" s="54"/>
      <c r="AF157" s="29"/>
      <c r="AG157" s="29"/>
      <c r="AH157" s="29"/>
      <c r="AI157" s="29"/>
      <c r="AJ157" s="29"/>
      <c r="AK157" s="29"/>
      <c r="AY157" s="29"/>
      <c r="AZ157" s="4097"/>
      <c r="BA157" s="4098"/>
      <c r="BB157" s="4099"/>
      <c r="BC157" s="4100"/>
      <c r="BD157" s="4101"/>
      <c r="BE157" s="4102"/>
      <c r="BF157" s="4100"/>
      <c r="BG157" s="4101"/>
      <c r="BH157" s="4102"/>
      <c r="BI157" s="4100"/>
      <c r="BJ157" s="4101"/>
      <c r="BK157" s="4102"/>
      <c r="BL157" s="4103"/>
      <c r="BM157" s="4103"/>
      <c r="BN157" s="4103"/>
      <c r="BO157" s="4103"/>
      <c r="BP157" s="4103"/>
      <c r="BQ157" s="4103"/>
      <c r="BR157" s="4103"/>
      <c r="BS157" s="4103"/>
      <c r="BT157" s="4103"/>
      <c r="BU157" s="3877"/>
      <c r="BV157" s="3877"/>
      <c r="BW157" s="4104"/>
      <c r="BX157" s="4105"/>
      <c r="BY157" s="3877"/>
      <c r="BZ157" s="4106"/>
    </row>
    <row r="158" spans="2:78" s="726" customFormat="1" ht="10.5" customHeight="1">
      <c r="B158" s="29"/>
      <c r="C158" s="3722"/>
      <c r="D158" s="3723"/>
      <c r="E158" s="3724"/>
      <c r="F158" s="3683"/>
      <c r="G158" s="3684"/>
      <c r="H158" s="3685"/>
      <c r="I158" s="3683"/>
      <c r="J158" s="3684"/>
      <c r="K158" s="3685"/>
      <c r="L158" s="3683"/>
      <c r="M158" s="3684"/>
      <c r="N158" s="3685"/>
      <c r="O158" s="3725"/>
      <c r="P158" s="3725"/>
      <c r="Q158" s="3725"/>
      <c r="R158" s="3725"/>
      <c r="S158" s="3725"/>
      <c r="T158" s="3725"/>
      <c r="U158" s="3725"/>
      <c r="V158" s="3725"/>
      <c r="W158" s="3725"/>
      <c r="X158" s="3726"/>
      <c r="Y158" s="3726"/>
      <c r="Z158" s="3727"/>
      <c r="AA158" s="3728"/>
      <c r="AB158" s="3726"/>
      <c r="AC158" s="3729"/>
      <c r="AD158" s="54"/>
      <c r="AF158" s="29"/>
      <c r="AG158" s="29"/>
      <c r="AH158" s="29"/>
      <c r="AI158" s="29"/>
      <c r="AJ158" s="29"/>
      <c r="AK158" s="29"/>
      <c r="AY158" s="29"/>
      <c r="AZ158" s="4097"/>
      <c r="BA158" s="4098"/>
      <c r="BB158" s="4099"/>
      <c r="BC158" s="4100"/>
      <c r="BD158" s="4101"/>
      <c r="BE158" s="4102"/>
      <c r="BF158" s="4100"/>
      <c r="BG158" s="4101"/>
      <c r="BH158" s="4102"/>
      <c r="BI158" s="4100"/>
      <c r="BJ158" s="4101"/>
      <c r="BK158" s="4102"/>
      <c r="BL158" s="4103"/>
      <c r="BM158" s="4103"/>
      <c r="BN158" s="4103"/>
      <c r="BO158" s="4103"/>
      <c r="BP158" s="4103"/>
      <c r="BQ158" s="4103"/>
      <c r="BR158" s="4103"/>
      <c r="BS158" s="4103"/>
      <c r="BT158" s="4103"/>
      <c r="BU158" s="3877"/>
      <c r="BV158" s="3877"/>
      <c r="BW158" s="4104"/>
      <c r="BX158" s="4105"/>
      <c r="BY158" s="3877"/>
      <c r="BZ158" s="4106"/>
    </row>
    <row r="159" spans="2:78" s="726" customFormat="1" ht="10.5" customHeight="1">
      <c r="B159" s="29"/>
      <c r="C159" s="3716"/>
      <c r="D159" s="3717"/>
      <c r="E159" s="3718"/>
      <c r="F159" s="3719"/>
      <c r="G159" s="3720"/>
      <c r="H159" s="3721"/>
      <c r="I159" s="3719"/>
      <c r="J159" s="3720"/>
      <c r="K159" s="3721"/>
      <c r="L159" s="3719"/>
      <c r="M159" s="3720"/>
      <c r="N159" s="3721"/>
      <c r="O159" s="3751"/>
      <c r="P159" s="3751"/>
      <c r="Q159" s="3751"/>
      <c r="R159" s="3751"/>
      <c r="S159" s="3751"/>
      <c r="T159" s="3751"/>
      <c r="U159" s="3751"/>
      <c r="V159" s="3751"/>
      <c r="W159" s="3751"/>
      <c r="X159" s="3734"/>
      <c r="Y159" s="3734"/>
      <c r="Z159" s="3752"/>
      <c r="AA159" s="3733"/>
      <c r="AB159" s="3734"/>
      <c r="AC159" s="3735"/>
      <c r="AD159" s="54"/>
      <c r="AF159" s="29"/>
      <c r="AG159" s="29"/>
      <c r="AH159" s="29"/>
      <c r="AI159" s="29"/>
      <c r="AJ159" s="29"/>
      <c r="AK159" s="29"/>
      <c r="AY159" s="29"/>
      <c r="AZ159" s="4109"/>
      <c r="BA159" s="4110"/>
      <c r="BB159" s="4111"/>
      <c r="BC159" s="4112"/>
      <c r="BD159" s="4113"/>
      <c r="BE159" s="4114"/>
      <c r="BF159" s="4112"/>
      <c r="BG159" s="4113"/>
      <c r="BH159" s="4114"/>
      <c r="BI159" s="4112"/>
      <c r="BJ159" s="4113"/>
      <c r="BK159" s="4114"/>
      <c r="BL159" s="4115"/>
      <c r="BM159" s="4115"/>
      <c r="BN159" s="4115"/>
      <c r="BO159" s="4115"/>
      <c r="BP159" s="4115"/>
      <c r="BQ159" s="4115"/>
      <c r="BR159" s="4115"/>
      <c r="BS159" s="4115"/>
      <c r="BT159" s="4115"/>
      <c r="BU159" s="4116"/>
      <c r="BV159" s="4116"/>
      <c r="BW159" s="4117"/>
      <c r="BX159" s="4118"/>
      <c r="BY159" s="4116"/>
      <c r="BZ159" s="4119"/>
    </row>
    <row r="160" spans="2:78" s="726" customFormat="1">
      <c r="B160" s="29"/>
      <c r="C160" s="3711" t="s">
        <v>315</v>
      </c>
      <c r="D160" s="3712"/>
      <c r="E160" s="3713"/>
      <c r="F160" s="3714">
        <f>SUM(F148:H159)</f>
        <v>0</v>
      </c>
      <c r="G160" s="3709"/>
      <c r="H160" s="3715"/>
      <c r="I160" s="3714">
        <f>SUM(I148:K159)</f>
        <v>0</v>
      </c>
      <c r="J160" s="3709"/>
      <c r="K160" s="3715"/>
      <c r="L160" s="3714">
        <f>SUM(L148:N159)</f>
        <v>0</v>
      </c>
      <c r="M160" s="3709"/>
      <c r="N160" s="3715"/>
      <c r="O160" s="3740">
        <f>SUM(O148:Q159)</f>
        <v>0</v>
      </c>
      <c r="P160" s="3740"/>
      <c r="Q160" s="3740"/>
      <c r="R160" s="3740">
        <f>SUM(R148:T159)</f>
        <v>0</v>
      </c>
      <c r="S160" s="3740"/>
      <c r="T160" s="3740"/>
      <c r="U160" s="3740">
        <f>SUM(U148:W159)</f>
        <v>0</v>
      </c>
      <c r="V160" s="3740"/>
      <c r="W160" s="3740"/>
      <c r="X160" s="3749"/>
      <c r="Y160" s="3749"/>
      <c r="Z160" s="3750"/>
      <c r="AA160" s="3708">
        <f>SUM(AA148:AC159)</f>
        <v>0</v>
      </c>
      <c r="AB160" s="3709"/>
      <c r="AC160" s="3710"/>
      <c r="AD160" s="54"/>
      <c r="AF160" s="29"/>
      <c r="AG160" s="29"/>
      <c r="AH160" s="29"/>
      <c r="AI160" s="29"/>
      <c r="AJ160" s="29"/>
      <c r="AK160" s="29"/>
      <c r="AY160" s="29"/>
      <c r="AZ160" s="3711" t="s">
        <v>315</v>
      </c>
      <c r="BA160" s="3712"/>
      <c r="BB160" s="3713"/>
      <c r="BC160" s="3714">
        <v>0</v>
      </c>
      <c r="BD160" s="3709"/>
      <c r="BE160" s="3715"/>
      <c r="BF160" s="3714">
        <v>0</v>
      </c>
      <c r="BG160" s="3709"/>
      <c r="BH160" s="3715"/>
      <c r="BI160" s="3714">
        <v>0</v>
      </c>
      <c r="BJ160" s="3709"/>
      <c r="BK160" s="3715"/>
      <c r="BL160" s="3740">
        <v>0</v>
      </c>
      <c r="BM160" s="3740"/>
      <c r="BN160" s="3740"/>
      <c r="BO160" s="3740">
        <v>0</v>
      </c>
      <c r="BP160" s="3740"/>
      <c r="BQ160" s="3740"/>
      <c r="BR160" s="3740">
        <v>0</v>
      </c>
      <c r="BS160" s="3740"/>
      <c r="BT160" s="3740"/>
      <c r="BU160" s="3740"/>
      <c r="BV160" s="3740"/>
      <c r="BW160" s="3714"/>
      <c r="BX160" s="3708">
        <v>0</v>
      </c>
      <c r="BY160" s="3709"/>
      <c r="BZ160" s="3710"/>
    </row>
    <row r="161" spans="2:78" s="726" customFormat="1" ht="10.5" customHeight="1">
      <c r="B161" s="29"/>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775"/>
      <c r="AC161" s="803"/>
      <c r="AD161" s="54"/>
      <c r="AF161" s="29"/>
      <c r="AG161" s="29"/>
      <c r="AH161" s="29"/>
      <c r="AI161" s="29"/>
      <c r="AJ161" s="29"/>
      <c r="AK161" s="29"/>
      <c r="AY161" s="29"/>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775"/>
      <c r="BZ161" s="803"/>
    </row>
    <row r="162" spans="2:78" s="726" customFormat="1" ht="10.5" customHeight="1">
      <c r="B162" s="29"/>
      <c r="C162" s="3757" t="s">
        <v>316</v>
      </c>
      <c r="D162" s="3745"/>
      <c r="E162" s="3745"/>
      <c r="F162" s="3745">
        <v>9.76</v>
      </c>
      <c r="G162" s="3745"/>
      <c r="H162" s="3745"/>
      <c r="I162" s="3745">
        <v>9.9700000000000006</v>
      </c>
      <c r="J162" s="3745"/>
      <c r="K162" s="3745"/>
      <c r="L162" s="3745">
        <v>9.2799999999999994</v>
      </c>
      <c r="M162" s="3745"/>
      <c r="N162" s="3745"/>
      <c r="O162" s="3753"/>
      <c r="P162" s="3753"/>
      <c r="Q162" s="3753"/>
      <c r="R162" s="3753"/>
      <c r="S162" s="3753"/>
      <c r="T162" s="3753"/>
      <c r="U162" s="3745">
        <v>9.76</v>
      </c>
      <c r="V162" s="3745"/>
      <c r="W162" s="3745"/>
      <c r="X162" s="3742"/>
      <c r="Y162" s="3742"/>
      <c r="Z162" s="3743"/>
      <c r="AA162" s="3744">
        <v>9.76</v>
      </c>
      <c r="AB162" s="3745"/>
      <c r="AC162" s="3746"/>
      <c r="AD162" s="54"/>
      <c r="AF162" s="29"/>
      <c r="AG162" s="29"/>
      <c r="AH162" s="29"/>
      <c r="AI162" s="29"/>
      <c r="AJ162" s="29"/>
      <c r="AK162" s="29"/>
      <c r="AY162" s="29"/>
      <c r="AZ162" s="3757" t="s">
        <v>316</v>
      </c>
      <c r="BA162" s="3745"/>
      <c r="BB162" s="3745"/>
      <c r="BC162" s="3745">
        <v>9.76</v>
      </c>
      <c r="BD162" s="3745"/>
      <c r="BE162" s="3745"/>
      <c r="BF162" s="3745">
        <v>9.9700000000000006</v>
      </c>
      <c r="BG162" s="3745"/>
      <c r="BH162" s="3745"/>
      <c r="BI162" s="3745">
        <v>9.2799999999999994</v>
      </c>
      <c r="BJ162" s="3745"/>
      <c r="BK162" s="3745"/>
      <c r="BL162" s="3745"/>
      <c r="BM162" s="3745"/>
      <c r="BN162" s="3745"/>
      <c r="BO162" s="3745"/>
      <c r="BP162" s="3745"/>
      <c r="BQ162" s="3745"/>
      <c r="BR162" s="3745">
        <v>9.76</v>
      </c>
      <c r="BS162" s="3745"/>
      <c r="BT162" s="3745"/>
      <c r="BU162" s="3745"/>
      <c r="BV162" s="3745"/>
      <c r="BW162" s="3932"/>
      <c r="BX162" s="3744">
        <v>9.76</v>
      </c>
      <c r="BY162" s="3745"/>
      <c r="BZ162" s="3746"/>
    </row>
    <row r="163" spans="2:78" s="726" customFormat="1" ht="10.5" customHeight="1">
      <c r="B163" s="29"/>
      <c r="C163" s="3758" t="s">
        <v>317</v>
      </c>
      <c r="D163" s="3663"/>
      <c r="E163" s="3663"/>
      <c r="F163" s="3663" t="s">
        <v>318</v>
      </c>
      <c r="G163" s="3663"/>
      <c r="H163" s="3663"/>
      <c r="I163" s="3663" t="s">
        <v>318</v>
      </c>
      <c r="J163" s="3663"/>
      <c r="K163" s="3663"/>
      <c r="L163" s="3663" t="s">
        <v>318</v>
      </c>
      <c r="M163" s="3663"/>
      <c r="N163" s="3663"/>
      <c r="O163" s="3732"/>
      <c r="P163" s="3732"/>
      <c r="Q163" s="3732"/>
      <c r="R163" s="3732"/>
      <c r="S163" s="3732"/>
      <c r="T163" s="3732"/>
      <c r="U163" s="3663" t="s">
        <v>318</v>
      </c>
      <c r="V163" s="3663"/>
      <c r="W163" s="3663"/>
      <c r="X163" s="3762"/>
      <c r="Y163" s="3762"/>
      <c r="Z163" s="3763"/>
      <c r="AA163" s="3747" t="s">
        <v>318</v>
      </c>
      <c r="AB163" s="3663"/>
      <c r="AC163" s="3748"/>
      <c r="AD163" s="54"/>
      <c r="AF163" s="29"/>
      <c r="AG163" s="29"/>
      <c r="AH163" s="29"/>
      <c r="AI163" s="29"/>
      <c r="AJ163" s="29"/>
      <c r="AK163" s="29"/>
      <c r="AY163" s="29"/>
      <c r="AZ163" s="3758" t="s">
        <v>317</v>
      </c>
      <c r="BA163" s="3663"/>
      <c r="BB163" s="3663"/>
      <c r="BC163" s="3663" t="s">
        <v>318</v>
      </c>
      <c r="BD163" s="3663"/>
      <c r="BE163" s="3663"/>
      <c r="BF163" s="3663" t="s">
        <v>318</v>
      </c>
      <c r="BG163" s="3663"/>
      <c r="BH163" s="3663"/>
      <c r="BI163" s="3663" t="s">
        <v>318</v>
      </c>
      <c r="BJ163" s="3663"/>
      <c r="BK163" s="3663"/>
      <c r="BL163" s="3663"/>
      <c r="BM163" s="3663"/>
      <c r="BN163" s="3663"/>
      <c r="BO163" s="3663"/>
      <c r="BP163" s="3663"/>
      <c r="BQ163" s="3663"/>
      <c r="BR163" s="3663" t="s">
        <v>318</v>
      </c>
      <c r="BS163" s="3663"/>
      <c r="BT163" s="3663"/>
      <c r="BU163" s="3663"/>
      <c r="BV163" s="3663"/>
      <c r="BW163" s="3667"/>
      <c r="BX163" s="3747" t="s">
        <v>318</v>
      </c>
      <c r="BY163" s="3663"/>
      <c r="BZ163" s="3748"/>
    </row>
    <row r="164" spans="2:78" s="726" customFormat="1" ht="21.75" customHeight="1">
      <c r="B164" s="29"/>
      <c r="C164" s="3730" t="s">
        <v>319</v>
      </c>
      <c r="D164" s="3731"/>
      <c r="E164" s="3731"/>
      <c r="F164" s="3737">
        <f>F160*F162</f>
        <v>0</v>
      </c>
      <c r="G164" s="3737"/>
      <c r="H164" s="3737"/>
      <c r="I164" s="3737">
        <f>I160*I162</f>
        <v>0</v>
      </c>
      <c r="J164" s="3737"/>
      <c r="K164" s="3737"/>
      <c r="L164" s="3737">
        <f>L160*L162</f>
        <v>0</v>
      </c>
      <c r="M164" s="3737"/>
      <c r="N164" s="3737"/>
      <c r="O164" s="3737">
        <f>O160*O162</f>
        <v>0</v>
      </c>
      <c r="P164" s="3737"/>
      <c r="Q164" s="3737"/>
      <c r="R164" s="3737">
        <f>R160*R162</f>
        <v>0</v>
      </c>
      <c r="S164" s="3737"/>
      <c r="T164" s="3737"/>
      <c r="U164" s="3737">
        <f>U160*U162</f>
        <v>0</v>
      </c>
      <c r="V164" s="3737"/>
      <c r="W164" s="3737"/>
      <c r="X164" s="3759"/>
      <c r="Y164" s="3759"/>
      <c r="Z164" s="3760"/>
      <c r="AA164" s="3736">
        <f>AA160*AA162</f>
        <v>0</v>
      </c>
      <c r="AB164" s="3737"/>
      <c r="AC164" s="3738"/>
      <c r="AD164" s="54"/>
      <c r="AF164" s="29"/>
      <c r="AG164" s="29"/>
      <c r="AH164" s="29"/>
      <c r="AI164" s="29"/>
      <c r="AJ164" s="29"/>
      <c r="AK164" s="29"/>
      <c r="AY164" s="29"/>
      <c r="AZ164" s="3730" t="s">
        <v>319</v>
      </c>
      <c r="BA164" s="3731"/>
      <c r="BB164" s="3731"/>
      <c r="BC164" s="3737">
        <v>0</v>
      </c>
      <c r="BD164" s="3737"/>
      <c r="BE164" s="3737"/>
      <c r="BF164" s="3737">
        <v>0</v>
      </c>
      <c r="BG164" s="3737"/>
      <c r="BH164" s="3737"/>
      <c r="BI164" s="3737">
        <v>0</v>
      </c>
      <c r="BJ164" s="3737"/>
      <c r="BK164" s="3737"/>
      <c r="BL164" s="3737">
        <v>0</v>
      </c>
      <c r="BM164" s="3737"/>
      <c r="BN164" s="3737"/>
      <c r="BO164" s="3737">
        <v>0</v>
      </c>
      <c r="BP164" s="3737"/>
      <c r="BQ164" s="3737"/>
      <c r="BR164" s="3737">
        <v>0</v>
      </c>
      <c r="BS164" s="3737"/>
      <c r="BT164" s="3737"/>
      <c r="BU164" s="3737"/>
      <c r="BV164" s="3737"/>
      <c r="BW164" s="4120"/>
      <c r="BX164" s="3736">
        <v>0</v>
      </c>
      <c r="BY164" s="3737"/>
      <c r="BZ164" s="3738"/>
    </row>
    <row r="165" spans="2:78" s="726" customFormat="1" ht="10.5" customHeight="1">
      <c r="B165" s="29"/>
      <c r="C165" s="54"/>
      <c r="D165" s="54"/>
      <c r="E165" s="54"/>
      <c r="F165" s="54"/>
      <c r="G165" s="54"/>
      <c r="H165" s="54"/>
      <c r="I165" s="54"/>
      <c r="J165" s="54"/>
      <c r="K165" s="772"/>
      <c r="L165" s="772"/>
      <c r="M165" s="772"/>
      <c r="N165" s="54"/>
      <c r="O165" s="54"/>
      <c r="P165" s="54"/>
      <c r="Q165" s="54"/>
      <c r="R165" s="772"/>
      <c r="S165" s="54"/>
      <c r="T165" s="54"/>
      <c r="U165" s="54"/>
      <c r="V165" s="54"/>
      <c r="W165" s="54"/>
      <c r="X165" s="54"/>
      <c r="Y165" s="54"/>
      <c r="Z165" s="54"/>
      <c r="AA165" s="54"/>
      <c r="AB165" s="54"/>
      <c r="AC165" s="54"/>
      <c r="AD165" s="54"/>
      <c r="AF165" s="29"/>
      <c r="AG165" s="29"/>
      <c r="AH165" s="29"/>
      <c r="AI165" s="29"/>
      <c r="AJ165" s="29"/>
      <c r="AK165" s="29"/>
      <c r="AY165" s="29"/>
      <c r="AZ165" s="54"/>
      <c r="BA165" s="54"/>
      <c r="BB165" s="54"/>
      <c r="BC165" s="54"/>
      <c r="BD165" s="54"/>
      <c r="BE165" s="54"/>
      <c r="BF165" s="54"/>
      <c r="BG165" s="54"/>
      <c r="BK165" s="54"/>
      <c r="BL165" s="54"/>
      <c r="BM165" s="54"/>
      <c r="BN165" s="54"/>
      <c r="BP165" s="54"/>
      <c r="BQ165" s="54"/>
      <c r="BR165" s="54"/>
      <c r="BS165" s="54"/>
      <c r="BT165" s="54"/>
      <c r="BU165" s="54"/>
      <c r="BV165" s="54"/>
      <c r="BW165" s="54"/>
      <c r="BX165" s="54"/>
      <c r="BY165" s="54"/>
      <c r="BZ165" s="54"/>
    </row>
    <row r="166" spans="2:78" s="726" customFormat="1" ht="12.95" customHeight="1">
      <c r="B166" s="29"/>
      <c r="C166" s="3954" t="s">
        <v>320</v>
      </c>
      <c r="D166" s="3955"/>
      <c r="E166" s="3955"/>
      <c r="F166" s="3955"/>
      <c r="G166" s="3955"/>
      <c r="H166" s="3955"/>
      <c r="I166" s="3955"/>
      <c r="J166" s="3955"/>
      <c r="K166" s="3795">
        <f>SUM(F164:W164)</f>
        <v>0</v>
      </c>
      <c r="L166" s="3795"/>
      <c r="M166" s="3795"/>
      <c r="N166" s="3796"/>
      <c r="O166" s="812"/>
      <c r="P166" s="297" t="s">
        <v>321</v>
      </c>
      <c r="Q166" s="812"/>
      <c r="R166" s="772"/>
      <c r="S166" s="772"/>
      <c r="T166" s="54"/>
      <c r="U166" s="54"/>
      <c r="V166" s="54"/>
      <c r="W166" s="54"/>
      <c r="X166" s="54"/>
      <c r="Y166" s="54"/>
      <c r="Z166" s="54"/>
      <c r="AA166" s="54"/>
      <c r="AB166" s="54"/>
      <c r="AC166" s="54"/>
      <c r="AD166" s="54"/>
      <c r="AF166" s="29"/>
      <c r="AG166" s="29"/>
      <c r="AH166" s="29"/>
      <c r="AI166" s="29"/>
      <c r="AJ166" s="29"/>
      <c r="AK166" s="29"/>
      <c r="AY166" s="29"/>
      <c r="AZ166" s="3954" t="s">
        <v>320</v>
      </c>
      <c r="BA166" s="3955"/>
      <c r="BB166" s="3955"/>
      <c r="BC166" s="3955"/>
      <c r="BD166" s="3955"/>
      <c r="BE166" s="3955"/>
      <c r="BF166" s="3955"/>
      <c r="BG166" s="3955"/>
      <c r="BH166" s="3795">
        <v>0</v>
      </c>
      <c r="BI166" s="3795"/>
      <c r="BJ166" s="3795"/>
      <c r="BK166" s="3796"/>
      <c r="BL166" s="812"/>
      <c r="BM166" s="297" t="s">
        <v>321</v>
      </c>
      <c r="BN166" s="812"/>
      <c r="BQ166" s="54"/>
      <c r="BR166" s="54"/>
      <c r="BS166" s="54"/>
      <c r="BT166" s="54"/>
      <c r="BU166" s="54"/>
      <c r="BV166" s="54"/>
      <c r="BW166" s="54"/>
      <c r="BX166" s="54"/>
      <c r="BY166" s="54"/>
      <c r="BZ166" s="54"/>
    </row>
    <row r="167" spans="2:78" s="726" customFormat="1" ht="16.5" customHeight="1">
      <c r="B167" s="29"/>
      <c r="C167" s="1497"/>
      <c r="D167" s="1497"/>
      <c r="E167" s="1497"/>
      <c r="F167" s="1497"/>
      <c r="G167" s="1497"/>
      <c r="H167" s="1497"/>
      <c r="I167" s="1497"/>
      <c r="J167" s="1497"/>
      <c r="K167" s="54"/>
      <c r="L167" s="54"/>
      <c r="M167" s="54"/>
      <c r="N167" s="54"/>
      <c r="O167" s="54"/>
      <c r="P167" s="755" t="s">
        <v>1871</v>
      </c>
      <c r="Q167" s="54"/>
      <c r="R167" s="54"/>
      <c r="S167" s="54"/>
      <c r="T167" s="54"/>
      <c r="U167" s="54"/>
      <c r="V167" s="54"/>
      <c r="W167" s="54"/>
      <c r="X167" s="54"/>
      <c r="Y167" s="54"/>
      <c r="Z167" s="54"/>
      <c r="AA167" s="54"/>
      <c r="AB167" s="54"/>
      <c r="AC167" s="54"/>
      <c r="AD167" s="29"/>
      <c r="AF167" s="29"/>
      <c r="AG167" s="29"/>
      <c r="AH167" s="29"/>
      <c r="AI167" s="29"/>
      <c r="AJ167" s="29"/>
      <c r="AK167" s="29"/>
      <c r="AY167" s="29"/>
      <c r="AZ167" s="321"/>
      <c r="BA167" s="321"/>
      <c r="BB167" s="321"/>
      <c r="BC167" s="321"/>
      <c r="BD167" s="321"/>
      <c r="BE167" s="321"/>
      <c r="BF167" s="321"/>
      <c r="BG167" s="321"/>
      <c r="BH167" s="54"/>
      <c r="BI167" s="54"/>
      <c r="BJ167" s="54"/>
      <c r="BK167" s="54"/>
      <c r="BL167" s="54"/>
      <c r="BM167" s="37" t="s">
        <v>378</v>
      </c>
      <c r="BN167" s="54"/>
      <c r="BO167" s="54"/>
      <c r="BP167" s="54"/>
      <c r="BQ167" s="54"/>
      <c r="BR167" s="54"/>
      <c r="BS167" s="54"/>
      <c r="BT167" s="54"/>
      <c r="BU167" s="54"/>
      <c r="BV167" s="54"/>
      <c r="BW167" s="54"/>
      <c r="BX167" s="54"/>
      <c r="BY167" s="54"/>
      <c r="BZ167" s="54"/>
    </row>
    <row r="168" spans="2:78" s="726" customFormat="1" ht="16.5" customHeight="1">
      <c r="B168" s="799"/>
      <c r="C168" s="1725"/>
      <c r="D168" s="1725"/>
      <c r="E168" s="1725"/>
      <c r="F168" s="799"/>
      <c r="G168" s="799"/>
      <c r="H168" s="799"/>
      <c r="I168" s="799"/>
      <c r="J168" s="799"/>
      <c r="K168" s="799"/>
      <c r="L168" s="799"/>
      <c r="M168" s="799"/>
      <c r="N168" s="799"/>
      <c r="O168" s="799"/>
      <c r="P168" s="799"/>
      <c r="Q168" s="799"/>
      <c r="R168" s="799"/>
      <c r="S168" s="799"/>
      <c r="T168" s="799"/>
      <c r="U168" s="799"/>
      <c r="V168" s="799"/>
      <c r="W168" s="799"/>
      <c r="X168" s="799"/>
      <c r="Y168" s="799"/>
      <c r="Z168" s="799"/>
      <c r="AA168" s="799"/>
      <c r="AB168" s="799"/>
      <c r="AC168" s="799"/>
      <c r="AD168" s="29"/>
      <c r="AF168" s="29"/>
      <c r="AG168" s="29"/>
      <c r="AH168" s="29"/>
      <c r="AI168" s="29"/>
      <c r="AJ168" s="29"/>
      <c r="AK168" s="29"/>
      <c r="AY168" s="799"/>
      <c r="AZ168" s="813"/>
      <c r="BA168" s="813"/>
      <c r="BB168" s="813"/>
      <c r="BC168" s="799"/>
      <c r="BD168" s="799"/>
      <c r="BE168" s="799"/>
      <c r="BF168" s="799"/>
      <c r="BG168" s="799"/>
      <c r="BH168" s="799"/>
      <c r="BI168" s="799"/>
      <c r="BJ168" s="799"/>
      <c r="BK168" s="799"/>
      <c r="BL168" s="799"/>
      <c r="BM168" s="799"/>
      <c r="BN168" s="799"/>
      <c r="BO168" s="799"/>
      <c r="BP168" s="799"/>
      <c r="BQ168" s="799"/>
      <c r="BR168" s="799"/>
      <c r="BS168" s="799"/>
      <c r="BT168" s="799"/>
      <c r="BU168" s="799"/>
      <c r="BV168" s="799"/>
      <c r="BW168" s="799"/>
      <c r="BX168" s="799"/>
      <c r="BY168" s="799"/>
      <c r="BZ168" s="799"/>
    </row>
    <row r="169" spans="2:78" s="726" customFormat="1">
      <c r="B169" s="772"/>
      <c r="C169" s="3761" t="s">
        <v>1084</v>
      </c>
      <c r="D169" s="3761"/>
      <c r="E169" s="3761"/>
      <c r="F169" s="772"/>
      <c r="G169" s="772"/>
      <c r="H169" s="772"/>
      <c r="I169" s="772"/>
      <c r="J169" s="772"/>
      <c r="K169" s="772"/>
      <c r="L169" s="772"/>
      <c r="M169" s="772"/>
      <c r="N169" s="772"/>
      <c r="O169" s="772"/>
      <c r="P169" s="772"/>
      <c r="Q169" s="772"/>
      <c r="R169" s="772"/>
      <c r="S169" s="772"/>
      <c r="T169" s="772"/>
      <c r="U169" s="772"/>
      <c r="V169" s="772"/>
      <c r="W169" s="772"/>
      <c r="X169" s="772"/>
      <c r="Y169" s="772"/>
      <c r="Z169" s="772"/>
      <c r="AA169" s="772"/>
      <c r="AB169" s="772"/>
      <c r="AC169" s="772"/>
      <c r="AD169" s="54"/>
      <c r="AF169" s="29"/>
      <c r="AG169" s="29"/>
      <c r="AH169" s="29"/>
      <c r="AI169" s="29"/>
      <c r="AJ169" s="29"/>
      <c r="AK169" s="29"/>
      <c r="AZ169" s="4121" t="s">
        <v>1084</v>
      </c>
      <c r="BA169" s="4121"/>
      <c r="BB169" s="4121"/>
    </row>
    <row r="170" spans="2:78" s="726" customFormat="1" ht="25.5" customHeight="1">
      <c r="B170" s="29"/>
      <c r="C170" s="3797" t="s">
        <v>308</v>
      </c>
      <c r="D170" s="3798"/>
      <c r="E170" s="3799"/>
      <c r="F170" s="3792" t="s">
        <v>309</v>
      </c>
      <c r="G170" s="3793"/>
      <c r="H170" s="3794"/>
      <c r="I170" s="3792" t="s">
        <v>310</v>
      </c>
      <c r="J170" s="3793"/>
      <c r="K170" s="3794"/>
      <c r="L170" s="3792" t="s">
        <v>311</v>
      </c>
      <c r="M170" s="3793"/>
      <c r="N170" s="3794"/>
      <c r="O170" s="3754" t="s">
        <v>312</v>
      </c>
      <c r="P170" s="3754"/>
      <c r="Q170" s="3754"/>
      <c r="R170" s="3754" t="s">
        <v>313</v>
      </c>
      <c r="S170" s="3754"/>
      <c r="T170" s="3754"/>
      <c r="U170" s="3706" t="s">
        <v>1870</v>
      </c>
      <c r="V170" s="3706"/>
      <c r="W170" s="3706"/>
      <c r="X170" s="3768"/>
      <c r="Y170" s="3768"/>
      <c r="Z170" s="3769"/>
      <c r="AA170" s="3705" t="s">
        <v>376</v>
      </c>
      <c r="AB170" s="3706"/>
      <c r="AC170" s="3707"/>
      <c r="AD170" s="54"/>
      <c r="AF170" s="29"/>
      <c r="AG170" s="29"/>
      <c r="AH170" s="29"/>
      <c r="AI170" s="29"/>
      <c r="AJ170" s="29"/>
      <c r="AK170" s="29"/>
      <c r="AY170" s="29"/>
      <c r="AZ170" s="3797" t="s">
        <v>308</v>
      </c>
      <c r="BA170" s="3798"/>
      <c r="BB170" s="3799"/>
      <c r="BC170" s="3792" t="s">
        <v>309</v>
      </c>
      <c r="BD170" s="3793"/>
      <c r="BE170" s="3794"/>
      <c r="BF170" s="3792" t="s">
        <v>310</v>
      </c>
      <c r="BG170" s="3793"/>
      <c r="BH170" s="3794"/>
      <c r="BI170" s="3792" t="s">
        <v>311</v>
      </c>
      <c r="BJ170" s="3793"/>
      <c r="BK170" s="3794"/>
      <c r="BL170" s="4086" t="s">
        <v>312</v>
      </c>
      <c r="BM170" s="4086"/>
      <c r="BN170" s="4086"/>
      <c r="BO170" s="4086" t="s">
        <v>313</v>
      </c>
      <c r="BP170" s="4086"/>
      <c r="BQ170" s="4086"/>
      <c r="BR170" s="4087" t="s">
        <v>385</v>
      </c>
      <c r="BS170" s="4087"/>
      <c r="BT170" s="4087"/>
      <c r="BU170" s="4087"/>
      <c r="BV170" s="4087"/>
      <c r="BW170" s="4088"/>
      <c r="BX170" s="4107" t="s">
        <v>376</v>
      </c>
      <c r="BY170" s="4087"/>
      <c r="BZ170" s="4108"/>
    </row>
    <row r="171" spans="2:78" s="726" customFormat="1">
      <c r="B171" s="29"/>
      <c r="C171" s="3722"/>
      <c r="D171" s="3723"/>
      <c r="E171" s="3724"/>
      <c r="F171" s="3683"/>
      <c r="G171" s="3684"/>
      <c r="H171" s="3685"/>
      <c r="I171" s="3683"/>
      <c r="J171" s="3684"/>
      <c r="K171" s="3685"/>
      <c r="L171" s="3683"/>
      <c r="M171" s="3684"/>
      <c r="N171" s="3685"/>
      <c r="O171" s="3725"/>
      <c r="P171" s="3725"/>
      <c r="Q171" s="3725"/>
      <c r="R171" s="3725"/>
      <c r="S171" s="3725"/>
      <c r="T171" s="3725"/>
      <c r="U171" s="3725"/>
      <c r="V171" s="3725"/>
      <c r="W171" s="3725"/>
      <c r="X171" s="3726"/>
      <c r="Y171" s="3726"/>
      <c r="Z171" s="3727"/>
      <c r="AA171" s="3728"/>
      <c r="AB171" s="3726"/>
      <c r="AC171" s="3729"/>
      <c r="AD171" s="54"/>
      <c r="AF171" s="29"/>
      <c r="AG171" s="29"/>
      <c r="AH171" s="29"/>
      <c r="AI171" s="29"/>
      <c r="AJ171" s="29"/>
      <c r="AK171" s="29"/>
      <c r="AY171" s="29"/>
      <c r="AZ171" s="4097"/>
      <c r="BA171" s="4098"/>
      <c r="BB171" s="4099"/>
      <c r="BC171" s="4100"/>
      <c r="BD171" s="4101"/>
      <c r="BE171" s="4102"/>
      <c r="BF171" s="4100"/>
      <c r="BG171" s="4101"/>
      <c r="BH171" s="4102"/>
      <c r="BI171" s="4100"/>
      <c r="BJ171" s="4101"/>
      <c r="BK171" s="4102"/>
      <c r="BL171" s="4103"/>
      <c r="BM171" s="4103"/>
      <c r="BN171" s="4103"/>
      <c r="BO171" s="4103"/>
      <c r="BP171" s="4103"/>
      <c r="BQ171" s="4103"/>
      <c r="BR171" s="4103"/>
      <c r="BS171" s="4103"/>
      <c r="BT171" s="4103"/>
      <c r="BU171" s="3877"/>
      <c r="BV171" s="3877"/>
      <c r="BW171" s="4104"/>
      <c r="BX171" s="4105"/>
      <c r="BY171" s="3877"/>
      <c r="BZ171" s="4106"/>
    </row>
    <row r="172" spans="2:78" s="726" customFormat="1">
      <c r="B172" s="29"/>
      <c r="C172" s="3722"/>
      <c r="D172" s="3723"/>
      <c r="E172" s="3724"/>
      <c r="F172" s="3683"/>
      <c r="G172" s="3684"/>
      <c r="H172" s="3685"/>
      <c r="I172" s="3683"/>
      <c r="J172" s="3684"/>
      <c r="K172" s="3685"/>
      <c r="L172" s="3683"/>
      <c r="M172" s="3684"/>
      <c r="N172" s="3685"/>
      <c r="O172" s="3725"/>
      <c r="P172" s="3725"/>
      <c r="Q172" s="3725"/>
      <c r="R172" s="3725"/>
      <c r="S172" s="3725"/>
      <c r="T172" s="3725"/>
      <c r="U172" s="3725"/>
      <c r="V172" s="3725"/>
      <c r="W172" s="3725"/>
      <c r="X172" s="3726"/>
      <c r="Y172" s="3726"/>
      <c r="Z172" s="3727"/>
      <c r="AA172" s="3728"/>
      <c r="AB172" s="3726"/>
      <c r="AC172" s="3729"/>
      <c r="AD172" s="29"/>
      <c r="AF172" s="29"/>
      <c r="AG172" s="29"/>
      <c r="AH172" s="29"/>
      <c r="AI172" s="29"/>
      <c r="AJ172" s="29"/>
      <c r="AK172" s="29"/>
      <c r="AY172" s="29"/>
      <c r="AZ172" s="4097"/>
      <c r="BA172" s="4098"/>
      <c r="BB172" s="4099"/>
      <c r="BC172" s="4100"/>
      <c r="BD172" s="4101"/>
      <c r="BE172" s="4102"/>
      <c r="BF172" s="4100"/>
      <c r="BG172" s="4101"/>
      <c r="BH172" s="4102"/>
      <c r="BI172" s="4100"/>
      <c r="BJ172" s="4101"/>
      <c r="BK172" s="4102"/>
      <c r="BL172" s="4103"/>
      <c r="BM172" s="4103"/>
      <c r="BN172" s="4103"/>
      <c r="BO172" s="4103"/>
      <c r="BP172" s="4103"/>
      <c r="BQ172" s="4103"/>
      <c r="BR172" s="4103"/>
      <c r="BS172" s="4103"/>
      <c r="BT172" s="4103"/>
      <c r="BU172" s="3877"/>
      <c r="BV172" s="3877"/>
      <c r="BW172" s="4104"/>
      <c r="BX172" s="4105"/>
      <c r="BY172" s="3877"/>
      <c r="BZ172" s="4106"/>
    </row>
    <row r="173" spans="2:78" s="726" customFormat="1">
      <c r="B173" s="29"/>
      <c r="C173" s="3722"/>
      <c r="D173" s="3723"/>
      <c r="E173" s="3724"/>
      <c r="F173" s="3683"/>
      <c r="G173" s="3684"/>
      <c r="H173" s="3685"/>
      <c r="I173" s="3683"/>
      <c r="J173" s="3684"/>
      <c r="K173" s="3685"/>
      <c r="L173" s="3683"/>
      <c r="M173" s="3684"/>
      <c r="N173" s="3685"/>
      <c r="O173" s="3725"/>
      <c r="P173" s="3725"/>
      <c r="Q173" s="3725"/>
      <c r="R173" s="3725"/>
      <c r="S173" s="3725"/>
      <c r="T173" s="3725"/>
      <c r="U173" s="3725"/>
      <c r="V173" s="3725"/>
      <c r="W173" s="3725"/>
      <c r="X173" s="3726"/>
      <c r="Y173" s="3726"/>
      <c r="Z173" s="3727"/>
      <c r="AA173" s="3728"/>
      <c r="AB173" s="3726"/>
      <c r="AC173" s="3729"/>
      <c r="AD173" s="29"/>
      <c r="AF173" s="29"/>
      <c r="AG173" s="29"/>
      <c r="AH173" s="29"/>
      <c r="AI173" s="29"/>
      <c r="AJ173" s="29"/>
      <c r="AK173" s="29"/>
      <c r="AY173" s="29"/>
      <c r="AZ173" s="4097"/>
      <c r="BA173" s="4098"/>
      <c r="BB173" s="4099"/>
      <c r="BC173" s="4100"/>
      <c r="BD173" s="4101"/>
      <c r="BE173" s="4102"/>
      <c r="BF173" s="4100"/>
      <c r="BG173" s="4101"/>
      <c r="BH173" s="4102"/>
      <c r="BI173" s="4100"/>
      <c r="BJ173" s="4101"/>
      <c r="BK173" s="4102"/>
      <c r="BL173" s="4103"/>
      <c r="BM173" s="4103"/>
      <c r="BN173" s="4103"/>
      <c r="BO173" s="4103"/>
      <c r="BP173" s="4103"/>
      <c r="BQ173" s="4103"/>
      <c r="BR173" s="4103"/>
      <c r="BS173" s="4103"/>
      <c r="BT173" s="4103"/>
      <c r="BU173" s="3877"/>
      <c r="BV173" s="3877"/>
      <c r="BW173" s="4104"/>
      <c r="BX173" s="4105"/>
      <c r="BY173" s="3877"/>
      <c r="BZ173" s="4106"/>
    </row>
    <row r="174" spans="2:78">
      <c r="C174" s="3722"/>
      <c r="D174" s="3723"/>
      <c r="E174" s="3724"/>
      <c r="F174" s="3683"/>
      <c r="G174" s="3684"/>
      <c r="H174" s="3685"/>
      <c r="I174" s="3683"/>
      <c r="J174" s="3684"/>
      <c r="K174" s="3685"/>
      <c r="L174" s="3683"/>
      <c r="M174" s="3684"/>
      <c r="N174" s="3685"/>
      <c r="O174" s="3725"/>
      <c r="P174" s="3725"/>
      <c r="Q174" s="3725"/>
      <c r="R174" s="3725"/>
      <c r="S174" s="3725"/>
      <c r="T174" s="3725"/>
      <c r="U174" s="3725"/>
      <c r="V174" s="3725"/>
      <c r="W174" s="3725"/>
      <c r="X174" s="3726"/>
      <c r="Y174" s="3726"/>
      <c r="Z174" s="3727"/>
      <c r="AA174" s="3728"/>
      <c r="AB174" s="3726"/>
      <c r="AC174" s="3729"/>
      <c r="AZ174" s="4097"/>
      <c r="BA174" s="4098"/>
      <c r="BB174" s="4099"/>
      <c r="BC174" s="4100"/>
      <c r="BD174" s="4101"/>
      <c r="BE174" s="4102"/>
      <c r="BF174" s="4100"/>
      <c r="BG174" s="4101"/>
      <c r="BH174" s="4102"/>
      <c r="BI174" s="4100"/>
      <c r="BJ174" s="4101"/>
      <c r="BK174" s="4102"/>
      <c r="BL174" s="4103"/>
      <c r="BM174" s="4103"/>
      <c r="BN174" s="4103"/>
      <c r="BO174" s="4103"/>
      <c r="BP174" s="4103"/>
      <c r="BQ174" s="4103"/>
      <c r="BR174" s="4103"/>
      <c r="BS174" s="4103"/>
      <c r="BT174" s="4103"/>
      <c r="BU174" s="3877"/>
      <c r="BV174" s="3877"/>
      <c r="BW174" s="4104"/>
      <c r="BX174" s="4105"/>
      <c r="BY174" s="3877"/>
      <c r="BZ174" s="4106"/>
    </row>
    <row r="175" spans="2:78" s="726" customFormat="1">
      <c r="B175" s="29"/>
      <c r="C175" s="3722"/>
      <c r="D175" s="3723"/>
      <c r="E175" s="3724"/>
      <c r="F175" s="3683"/>
      <c r="G175" s="3684"/>
      <c r="H175" s="3685"/>
      <c r="I175" s="3683"/>
      <c r="J175" s="3684"/>
      <c r="K175" s="3685"/>
      <c r="L175" s="3683"/>
      <c r="M175" s="3684"/>
      <c r="N175" s="3685"/>
      <c r="O175" s="3725"/>
      <c r="P175" s="3725"/>
      <c r="Q175" s="3725"/>
      <c r="R175" s="3725"/>
      <c r="S175" s="3725"/>
      <c r="T175" s="3725"/>
      <c r="U175" s="3725"/>
      <c r="V175" s="3725"/>
      <c r="W175" s="3725"/>
      <c r="X175" s="3726"/>
      <c r="Y175" s="3726"/>
      <c r="Z175" s="3727"/>
      <c r="AA175" s="3728"/>
      <c r="AB175" s="3726"/>
      <c r="AC175" s="3729"/>
      <c r="AD175" s="29"/>
      <c r="AF175" s="29"/>
      <c r="AG175" s="29"/>
      <c r="AH175" s="29"/>
      <c r="AI175" s="29"/>
      <c r="AJ175" s="29"/>
      <c r="AK175" s="29"/>
      <c r="AY175" s="29"/>
      <c r="AZ175" s="4097"/>
      <c r="BA175" s="4098"/>
      <c r="BB175" s="4099"/>
      <c r="BC175" s="4100"/>
      <c r="BD175" s="4101"/>
      <c r="BE175" s="4102"/>
      <c r="BF175" s="4100"/>
      <c r="BG175" s="4101"/>
      <c r="BH175" s="4102"/>
      <c r="BI175" s="4100"/>
      <c r="BJ175" s="4101"/>
      <c r="BK175" s="4102"/>
      <c r="BL175" s="4103"/>
      <c r="BM175" s="4103"/>
      <c r="BN175" s="4103"/>
      <c r="BO175" s="4103"/>
      <c r="BP175" s="4103"/>
      <c r="BQ175" s="4103"/>
      <c r="BR175" s="4103"/>
      <c r="BS175" s="4103"/>
      <c r="BT175" s="4103"/>
      <c r="BU175" s="3877"/>
      <c r="BV175" s="3877"/>
      <c r="BW175" s="4104"/>
      <c r="BX175" s="4105"/>
      <c r="BY175" s="3877"/>
      <c r="BZ175" s="4106"/>
    </row>
    <row r="176" spans="2:78" s="726" customFormat="1">
      <c r="B176" s="29"/>
      <c r="C176" s="3722"/>
      <c r="D176" s="3723"/>
      <c r="E176" s="3724"/>
      <c r="F176" s="3683"/>
      <c r="G176" s="3684"/>
      <c r="H176" s="3685"/>
      <c r="I176" s="3683"/>
      <c r="J176" s="3684"/>
      <c r="K176" s="3685"/>
      <c r="L176" s="3683"/>
      <c r="M176" s="3684"/>
      <c r="N176" s="3685"/>
      <c r="O176" s="3725"/>
      <c r="P176" s="3725"/>
      <c r="Q176" s="3725"/>
      <c r="R176" s="3725"/>
      <c r="S176" s="3725"/>
      <c r="T176" s="3725"/>
      <c r="U176" s="3725"/>
      <c r="V176" s="3725"/>
      <c r="W176" s="3725"/>
      <c r="X176" s="3726"/>
      <c r="Y176" s="3726"/>
      <c r="Z176" s="3727"/>
      <c r="AA176" s="3728"/>
      <c r="AB176" s="3726"/>
      <c r="AC176" s="3729"/>
      <c r="AD176" s="330"/>
      <c r="AF176" s="29"/>
      <c r="AG176" s="29"/>
      <c r="AH176" s="29"/>
      <c r="AI176" s="29"/>
      <c r="AJ176" s="29"/>
      <c r="AK176" s="29"/>
      <c r="AY176" s="29"/>
      <c r="AZ176" s="4097"/>
      <c r="BA176" s="4098"/>
      <c r="BB176" s="4099"/>
      <c r="BC176" s="4100"/>
      <c r="BD176" s="4101"/>
      <c r="BE176" s="4102"/>
      <c r="BF176" s="4100"/>
      <c r="BG176" s="4101"/>
      <c r="BH176" s="4102"/>
      <c r="BI176" s="4100"/>
      <c r="BJ176" s="4101"/>
      <c r="BK176" s="4102"/>
      <c r="BL176" s="4103"/>
      <c r="BM176" s="4103"/>
      <c r="BN176" s="4103"/>
      <c r="BO176" s="4103"/>
      <c r="BP176" s="4103"/>
      <c r="BQ176" s="4103"/>
      <c r="BR176" s="4103"/>
      <c r="BS176" s="4103"/>
      <c r="BT176" s="4103"/>
      <c r="BU176" s="3877"/>
      <c r="BV176" s="3877"/>
      <c r="BW176" s="4104"/>
      <c r="BX176" s="4105"/>
      <c r="BY176" s="3877"/>
      <c r="BZ176" s="4106"/>
    </row>
    <row r="177" spans="2:78" s="726" customFormat="1" ht="11.25" customHeight="1">
      <c r="B177" s="29"/>
      <c r="C177" s="3722"/>
      <c r="D177" s="3723"/>
      <c r="E177" s="3724"/>
      <c r="F177" s="3683"/>
      <c r="G177" s="3684"/>
      <c r="H177" s="3685"/>
      <c r="I177" s="3683"/>
      <c r="J177" s="3684"/>
      <c r="K177" s="3685"/>
      <c r="L177" s="3683"/>
      <c r="M177" s="3684"/>
      <c r="N177" s="3685"/>
      <c r="O177" s="3725"/>
      <c r="P177" s="3725"/>
      <c r="Q177" s="3725"/>
      <c r="R177" s="3725"/>
      <c r="S177" s="3725"/>
      <c r="T177" s="3725"/>
      <c r="U177" s="3725"/>
      <c r="V177" s="3725"/>
      <c r="W177" s="3725"/>
      <c r="X177" s="3726"/>
      <c r="Y177" s="3726"/>
      <c r="Z177" s="3727"/>
      <c r="AA177" s="3728"/>
      <c r="AB177" s="3726"/>
      <c r="AC177" s="3729"/>
      <c r="AD177" s="54"/>
      <c r="AF177" s="29"/>
      <c r="AG177" s="29"/>
      <c r="AH177" s="29"/>
      <c r="AI177" s="29"/>
      <c r="AJ177" s="29"/>
      <c r="AK177" s="29"/>
      <c r="AY177" s="29"/>
      <c r="AZ177" s="4097"/>
      <c r="BA177" s="4098"/>
      <c r="BB177" s="4099"/>
      <c r="BC177" s="4100"/>
      <c r="BD177" s="4101"/>
      <c r="BE177" s="4102"/>
      <c r="BF177" s="4100"/>
      <c r="BG177" s="4101"/>
      <c r="BH177" s="4102"/>
      <c r="BI177" s="4100"/>
      <c r="BJ177" s="4101"/>
      <c r="BK177" s="4102"/>
      <c r="BL177" s="4103"/>
      <c r="BM177" s="4103"/>
      <c r="BN177" s="4103"/>
      <c r="BO177" s="4103"/>
      <c r="BP177" s="4103"/>
      <c r="BQ177" s="4103"/>
      <c r="BR177" s="4103"/>
      <c r="BS177" s="4103"/>
      <c r="BT177" s="4103"/>
      <c r="BU177" s="3877"/>
      <c r="BV177" s="3877"/>
      <c r="BW177" s="4104"/>
      <c r="BX177" s="4105"/>
      <c r="BY177" s="3877"/>
      <c r="BZ177" s="4106"/>
    </row>
    <row r="178" spans="2:78" s="726" customFormat="1" ht="11.25" customHeight="1">
      <c r="B178" s="29"/>
      <c r="C178" s="3722"/>
      <c r="D178" s="3723"/>
      <c r="E178" s="3724"/>
      <c r="F178" s="3683"/>
      <c r="G178" s="3684"/>
      <c r="H178" s="3685"/>
      <c r="I178" s="3683"/>
      <c r="J178" s="3684"/>
      <c r="K178" s="3685"/>
      <c r="L178" s="3683"/>
      <c r="M178" s="3684"/>
      <c r="N178" s="3685"/>
      <c r="O178" s="3725"/>
      <c r="P178" s="3725"/>
      <c r="Q178" s="3725"/>
      <c r="R178" s="3725"/>
      <c r="S178" s="3725"/>
      <c r="T178" s="3725"/>
      <c r="U178" s="3725"/>
      <c r="V178" s="3725"/>
      <c r="W178" s="3725"/>
      <c r="X178" s="3726"/>
      <c r="Y178" s="3726"/>
      <c r="Z178" s="3727"/>
      <c r="AA178" s="3728"/>
      <c r="AB178" s="3726"/>
      <c r="AC178" s="3729"/>
      <c r="AD178" s="54"/>
      <c r="AF178" s="29"/>
      <c r="AG178" s="29"/>
      <c r="AH178" s="29"/>
      <c r="AI178" s="29"/>
      <c r="AJ178" s="29"/>
      <c r="AK178" s="29"/>
      <c r="AY178" s="29"/>
      <c r="AZ178" s="4097"/>
      <c r="BA178" s="4098"/>
      <c r="BB178" s="4099"/>
      <c r="BC178" s="4100"/>
      <c r="BD178" s="4101"/>
      <c r="BE178" s="4102"/>
      <c r="BF178" s="4100"/>
      <c r="BG178" s="4101"/>
      <c r="BH178" s="4102"/>
      <c r="BI178" s="4100"/>
      <c r="BJ178" s="4101"/>
      <c r="BK178" s="4102"/>
      <c r="BL178" s="4103"/>
      <c r="BM178" s="4103"/>
      <c r="BN178" s="4103"/>
      <c r="BO178" s="4103"/>
      <c r="BP178" s="4103"/>
      <c r="BQ178" s="4103"/>
      <c r="BR178" s="4103"/>
      <c r="BS178" s="4103"/>
      <c r="BT178" s="4103"/>
      <c r="BU178" s="3877"/>
      <c r="BV178" s="3877"/>
      <c r="BW178" s="4104"/>
      <c r="BX178" s="4105"/>
      <c r="BY178" s="3877"/>
      <c r="BZ178" s="4106"/>
    </row>
    <row r="179" spans="2:78" s="726" customFormat="1" ht="11.25" customHeight="1">
      <c r="B179" s="29"/>
      <c r="C179" s="3722"/>
      <c r="D179" s="3723"/>
      <c r="E179" s="3724"/>
      <c r="F179" s="3683"/>
      <c r="G179" s="3684"/>
      <c r="H179" s="3685"/>
      <c r="I179" s="3683"/>
      <c r="J179" s="3684"/>
      <c r="K179" s="3685"/>
      <c r="L179" s="3683"/>
      <c r="M179" s="3684"/>
      <c r="N179" s="3685"/>
      <c r="O179" s="3725"/>
      <c r="P179" s="3725"/>
      <c r="Q179" s="3725"/>
      <c r="R179" s="3725"/>
      <c r="S179" s="3725"/>
      <c r="T179" s="3725"/>
      <c r="U179" s="3725"/>
      <c r="V179" s="3725"/>
      <c r="W179" s="3725"/>
      <c r="X179" s="3726"/>
      <c r="Y179" s="3726"/>
      <c r="Z179" s="3727"/>
      <c r="AA179" s="3728"/>
      <c r="AB179" s="3726"/>
      <c r="AC179" s="3729"/>
      <c r="AD179" s="54"/>
      <c r="AF179" s="29"/>
      <c r="AG179" s="29"/>
      <c r="AH179" s="29"/>
      <c r="AI179" s="29"/>
      <c r="AJ179" s="29"/>
      <c r="AK179" s="29"/>
      <c r="AY179" s="29"/>
      <c r="AZ179" s="4097"/>
      <c r="BA179" s="4098"/>
      <c r="BB179" s="4099"/>
      <c r="BC179" s="4100"/>
      <c r="BD179" s="4101"/>
      <c r="BE179" s="4102"/>
      <c r="BF179" s="4100"/>
      <c r="BG179" s="4101"/>
      <c r="BH179" s="4102"/>
      <c r="BI179" s="4100"/>
      <c r="BJ179" s="4101"/>
      <c r="BK179" s="4102"/>
      <c r="BL179" s="4103"/>
      <c r="BM179" s="4103"/>
      <c r="BN179" s="4103"/>
      <c r="BO179" s="4103"/>
      <c r="BP179" s="4103"/>
      <c r="BQ179" s="4103"/>
      <c r="BR179" s="4103"/>
      <c r="BS179" s="4103"/>
      <c r="BT179" s="4103"/>
      <c r="BU179" s="3877"/>
      <c r="BV179" s="3877"/>
      <c r="BW179" s="4104"/>
      <c r="BX179" s="4105"/>
      <c r="BY179" s="3877"/>
      <c r="BZ179" s="4106"/>
    </row>
    <row r="180" spans="2:78" s="726" customFormat="1" ht="11.25" customHeight="1">
      <c r="B180" s="29"/>
      <c r="C180" s="3722"/>
      <c r="D180" s="3723"/>
      <c r="E180" s="3724"/>
      <c r="F180" s="3683"/>
      <c r="G180" s="3684"/>
      <c r="H180" s="3685"/>
      <c r="I180" s="3683"/>
      <c r="J180" s="3684"/>
      <c r="K180" s="3685"/>
      <c r="L180" s="3683"/>
      <c r="M180" s="3684"/>
      <c r="N180" s="3685"/>
      <c r="O180" s="3725"/>
      <c r="P180" s="3725"/>
      <c r="Q180" s="3725"/>
      <c r="R180" s="3725"/>
      <c r="S180" s="3725"/>
      <c r="T180" s="3725"/>
      <c r="U180" s="3725"/>
      <c r="V180" s="3725"/>
      <c r="W180" s="3725"/>
      <c r="X180" s="3726"/>
      <c r="Y180" s="3726"/>
      <c r="Z180" s="3727"/>
      <c r="AA180" s="3728"/>
      <c r="AB180" s="3726"/>
      <c r="AC180" s="3729"/>
      <c r="AD180" s="54"/>
      <c r="AF180" s="29"/>
      <c r="AG180" s="29"/>
      <c r="AH180" s="29"/>
      <c r="AI180" s="29"/>
      <c r="AJ180" s="29"/>
      <c r="AK180" s="29"/>
      <c r="AY180" s="29"/>
      <c r="AZ180" s="4097"/>
      <c r="BA180" s="4098"/>
      <c r="BB180" s="4099"/>
      <c r="BC180" s="4100"/>
      <c r="BD180" s="4101"/>
      <c r="BE180" s="4102"/>
      <c r="BF180" s="4100"/>
      <c r="BG180" s="4101"/>
      <c r="BH180" s="4102"/>
      <c r="BI180" s="4100"/>
      <c r="BJ180" s="4101"/>
      <c r="BK180" s="4102"/>
      <c r="BL180" s="4103"/>
      <c r="BM180" s="4103"/>
      <c r="BN180" s="4103"/>
      <c r="BO180" s="4103"/>
      <c r="BP180" s="4103"/>
      <c r="BQ180" s="4103"/>
      <c r="BR180" s="4103"/>
      <c r="BS180" s="4103"/>
      <c r="BT180" s="4103"/>
      <c r="BU180" s="3877"/>
      <c r="BV180" s="3877"/>
      <c r="BW180" s="4104"/>
      <c r="BX180" s="4105"/>
      <c r="BY180" s="3877"/>
      <c r="BZ180" s="4106"/>
    </row>
    <row r="181" spans="2:78" s="726" customFormat="1" ht="11.25" customHeight="1">
      <c r="B181" s="29"/>
      <c r="C181" s="3722"/>
      <c r="D181" s="3723"/>
      <c r="E181" s="3724"/>
      <c r="F181" s="3683"/>
      <c r="G181" s="3684"/>
      <c r="H181" s="3685"/>
      <c r="I181" s="3683"/>
      <c r="J181" s="3684"/>
      <c r="K181" s="3685"/>
      <c r="L181" s="3683"/>
      <c r="M181" s="3684"/>
      <c r="N181" s="3685"/>
      <c r="O181" s="3725"/>
      <c r="P181" s="3725"/>
      <c r="Q181" s="3725"/>
      <c r="R181" s="3725"/>
      <c r="S181" s="3725"/>
      <c r="T181" s="3725"/>
      <c r="U181" s="3725"/>
      <c r="V181" s="3725"/>
      <c r="W181" s="3725"/>
      <c r="X181" s="3726"/>
      <c r="Y181" s="3726"/>
      <c r="Z181" s="3727"/>
      <c r="AA181" s="3728"/>
      <c r="AB181" s="3726"/>
      <c r="AC181" s="3729"/>
      <c r="AD181" s="54"/>
      <c r="AF181" s="29"/>
      <c r="AG181" s="29"/>
      <c r="AH181" s="29"/>
      <c r="AI181" s="29"/>
      <c r="AJ181" s="29"/>
      <c r="AK181" s="29"/>
      <c r="AY181" s="29"/>
      <c r="AZ181" s="4097"/>
      <c r="BA181" s="4098"/>
      <c r="BB181" s="4099"/>
      <c r="BC181" s="4100"/>
      <c r="BD181" s="4101"/>
      <c r="BE181" s="4102"/>
      <c r="BF181" s="4100"/>
      <c r="BG181" s="4101"/>
      <c r="BH181" s="4102"/>
      <c r="BI181" s="4100"/>
      <c r="BJ181" s="4101"/>
      <c r="BK181" s="4102"/>
      <c r="BL181" s="4103"/>
      <c r="BM181" s="4103"/>
      <c r="BN181" s="4103"/>
      <c r="BO181" s="4103"/>
      <c r="BP181" s="4103"/>
      <c r="BQ181" s="4103"/>
      <c r="BR181" s="4103"/>
      <c r="BS181" s="4103"/>
      <c r="BT181" s="4103"/>
      <c r="BU181" s="3877"/>
      <c r="BV181" s="3877"/>
      <c r="BW181" s="4104"/>
      <c r="BX181" s="4105"/>
      <c r="BY181" s="3877"/>
      <c r="BZ181" s="4106"/>
    </row>
    <row r="182" spans="2:78" s="726" customFormat="1" ht="11.25" customHeight="1">
      <c r="B182" s="29"/>
      <c r="C182" s="3770"/>
      <c r="D182" s="3771"/>
      <c r="E182" s="3772"/>
      <c r="F182" s="3773"/>
      <c r="G182" s="3774"/>
      <c r="H182" s="3775"/>
      <c r="I182" s="3773"/>
      <c r="J182" s="3774"/>
      <c r="K182" s="3775"/>
      <c r="L182" s="3773"/>
      <c r="M182" s="3774"/>
      <c r="N182" s="3775"/>
      <c r="O182" s="3776"/>
      <c r="P182" s="3776"/>
      <c r="Q182" s="3776"/>
      <c r="R182" s="3776"/>
      <c r="S182" s="3776"/>
      <c r="T182" s="3776"/>
      <c r="U182" s="3776"/>
      <c r="V182" s="3776"/>
      <c r="W182" s="3776"/>
      <c r="X182" s="3777"/>
      <c r="Y182" s="3777"/>
      <c r="Z182" s="3778"/>
      <c r="AA182" s="3779"/>
      <c r="AB182" s="3777"/>
      <c r="AC182" s="3780"/>
      <c r="AD182" s="54"/>
      <c r="AF182" s="29"/>
      <c r="AG182" s="29"/>
      <c r="AH182" s="29"/>
      <c r="AI182" s="29"/>
      <c r="AJ182" s="29"/>
      <c r="AK182" s="29"/>
      <c r="AY182" s="29"/>
      <c r="AZ182" s="4122"/>
      <c r="BA182" s="4123"/>
      <c r="BB182" s="4124"/>
      <c r="BC182" s="4125"/>
      <c r="BD182" s="4126"/>
      <c r="BE182" s="4127"/>
      <c r="BF182" s="4125"/>
      <c r="BG182" s="4126"/>
      <c r="BH182" s="4127"/>
      <c r="BI182" s="4125"/>
      <c r="BJ182" s="4126"/>
      <c r="BK182" s="4127"/>
      <c r="BL182" s="4128"/>
      <c r="BM182" s="4128"/>
      <c r="BN182" s="4128"/>
      <c r="BO182" s="4128"/>
      <c r="BP182" s="4128"/>
      <c r="BQ182" s="4128"/>
      <c r="BR182" s="4128"/>
      <c r="BS182" s="4128"/>
      <c r="BT182" s="4128"/>
      <c r="BU182" s="4129"/>
      <c r="BV182" s="4129"/>
      <c r="BW182" s="4130"/>
      <c r="BX182" s="4131"/>
      <c r="BY182" s="4129"/>
      <c r="BZ182" s="4132"/>
    </row>
    <row r="183" spans="2:78" s="726" customFormat="1" ht="11.25" customHeight="1">
      <c r="B183" s="29"/>
      <c r="C183" s="3781" t="s">
        <v>315</v>
      </c>
      <c r="D183" s="3782"/>
      <c r="E183" s="3783"/>
      <c r="F183" s="3784">
        <f>SUM(F171:H182)</f>
        <v>0</v>
      </c>
      <c r="G183" s="3785"/>
      <c r="H183" s="3786"/>
      <c r="I183" s="3784">
        <f>SUM(I171:K182)</f>
        <v>0</v>
      </c>
      <c r="J183" s="3785"/>
      <c r="K183" s="3786"/>
      <c r="L183" s="3784">
        <f>SUM(L171:N182)</f>
        <v>0</v>
      </c>
      <c r="M183" s="3785"/>
      <c r="N183" s="3786"/>
      <c r="O183" s="3787">
        <f>SUM(O171:Q182)</f>
        <v>0</v>
      </c>
      <c r="P183" s="3787"/>
      <c r="Q183" s="3787"/>
      <c r="R183" s="3787">
        <f>SUM(R171:T182)</f>
        <v>0</v>
      </c>
      <c r="S183" s="3787"/>
      <c r="T183" s="3787"/>
      <c r="U183" s="3787">
        <f>SUM(U171:W182)</f>
        <v>0</v>
      </c>
      <c r="V183" s="3787"/>
      <c r="W183" s="3787"/>
      <c r="X183" s="3788"/>
      <c r="Y183" s="3788"/>
      <c r="Z183" s="3789"/>
      <c r="AA183" s="3790">
        <f>SUM(AA171:AC182)</f>
        <v>0</v>
      </c>
      <c r="AB183" s="3787"/>
      <c r="AC183" s="3791"/>
      <c r="AD183" s="54"/>
      <c r="AF183" s="29"/>
      <c r="AG183" s="29"/>
      <c r="AH183" s="29"/>
      <c r="AI183" s="29"/>
      <c r="AJ183" s="29"/>
      <c r="AK183" s="29"/>
      <c r="AY183" s="29"/>
      <c r="AZ183" s="3781" t="s">
        <v>315</v>
      </c>
      <c r="BA183" s="3782"/>
      <c r="BB183" s="3783"/>
      <c r="BC183" s="3784">
        <v>0</v>
      </c>
      <c r="BD183" s="3785"/>
      <c r="BE183" s="3786"/>
      <c r="BF183" s="3784">
        <v>0</v>
      </c>
      <c r="BG183" s="3785"/>
      <c r="BH183" s="3786"/>
      <c r="BI183" s="3784">
        <v>0</v>
      </c>
      <c r="BJ183" s="3785"/>
      <c r="BK183" s="3786"/>
      <c r="BL183" s="3787">
        <v>0</v>
      </c>
      <c r="BM183" s="3787"/>
      <c r="BN183" s="3787"/>
      <c r="BO183" s="3787">
        <v>0</v>
      </c>
      <c r="BP183" s="3787"/>
      <c r="BQ183" s="3787"/>
      <c r="BR183" s="3787">
        <v>0</v>
      </c>
      <c r="BS183" s="3787"/>
      <c r="BT183" s="3787"/>
      <c r="BU183" s="3787"/>
      <c r="BV183" s="3787"/>
      <c r="BW183" s="3784"/>
      <c r="BX183" s="3790">
        <v>0</v>
      </c>
      <c r="BY183" s="3787"/>
      <c r="BZ183" s="3791"/>
    </row>
    <row r="184" spans="2:78" s="726" customFormat="1" ht="11.2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775"/>
      <c r="AC184" s="803"/>
      <c r="AD184" s="54"/>
      <c r="AF184" s="29"/>
      <c r="AG184" s="29"/>
      <c r="AH184" s="29"/>
      <c r="AI184" s="29"/>
      <c r="AJ184" s="29"/>
      <c r="AK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775"/>
      <c r="BZ184" s="803"/>
    </row>
    <row r="185" spans="2:78" s="726" customFormat="1" ht="11.25" customHeight="1">
      <c r="B185" s="29"/>
      <c r="C185" s="3757" t="s">
        <v>316</v>
      </c>
      <c r="D185" s="3745"/>
      <c r="E185" s="3745"/>
      <c r="F185" s="3745">
        <v>9.76</v>
      </c>
      <c r="G185" s="3745"/>
      <c r="H185" s="3745"/>
      <c r="I185" s="3745">
        <v>9.9700000000000006</v>
      </c>
      <c r="J185" s="3745"/>
      <c r="K185" s="3745"/>
      <c r="L185" s="3745">
        <v>9.2799999999999994</v>
      </c>
      <c r="M185" s="3745"/>
      <c r="N185" s="3745"/>
      <c r="O185" s="3753"/>
      <c r="P185" s="3753"/>
      <c r="Q185" s="3753"/>
      <c r="R185" s="3753"/>
      <c r="S185" s="3753"/>
      <c r="T185" s="3753"/>
      <c r="U185" s="3745">
        <v>9.76</v>
      </c>
      <c r="V185" s="3745"/>
      <c r="W185" s="3745"/>
      <c r="X185" s="3742"/>
      <c r="Y185" s="3742"/>
      <c r="Z185" s="3743"/>
      <c r="AA185" s="3744">
        <v>9.76</v>
      </c>
      <c r="AB185" s="3745"/>
      <c r="AC185" s="3746"/>
      <c r="AD185" s="54"/>
      <c r="AF185" s="29"/>
      <c r="AG185" s="29"/>
      <c r="AH185" s="29"/>
      <c r="AI185" s="29"/>
      <c r="AJ185" s="29"/>
      <c r="AK185" s="29"/>
      <c r="AY185" s="29"/>
      <c r="AZ185" s="3757" t="s">
        <v>316</v>
      </c>
      <c r="BA185" s="3745"/>
      <c r="BB185" s="3745"/>
      <c r="BC185" s="3745">
        <v>9.76</v>
      </c>
      <c r="BD185" s="3745"/>
      <c r="BE185" s="3745"/>
      <c r="BF185" s="3745">
        <v>9.9700000000000006</v>
      </c>
      <c r="BG185" s="3745"/>
      <c r="BH185" s="3745"/>
      <c r="BI185" s="3745">
        <v>9.2799999999999994</v>
      </c>
      <c r="BJ185" s="3745"/>
      <c r="BK185" s="3745"/>
      <c r="BL185" s="3745"/>
      <c r="BM185" s="3745"/>
      <c r="BN185" s="3745"/>
      <c r="BO185" s="3745"/>
      <c r="BP185" s="3745"/>
      <c r="BQ185" s="3745"/>
      <c r="BR185" s="3745">
        <v>9.76</v>
      </c>
      <c r="BS185" s="3745"/>
      <c r="BT185" s="3745"/>
      <c r="BU185" s="3745"/>
      <c r="BV185" s="3745"/>
      <c r="BW185" s="3932"/>
      <c r="BX185" s="3744">
        <v>9.76</v>
      </c>
      <c r="BY185" s="3745"/>
      <c r="BZ185" s="3746"/>
    </row>
    <row r="186" spans="2:78" s="726" customFormat="1" ht="11.25" customHeight="1">
      <c r="B186" s="29"/>
      <c r="C186" s="3758" t="s">
        <v>317</v>
      </c>
      <c r="D186" s="3663"/>
      <c r="E186" s="3663"/>
      <c r="F186" s="3663" t="s">
        <v>318</v>
      </c>
      <c r="G186" s="3663"/>
      <c r="H186" s="3663"/>
      <c r="I186" s="3663" t="s">
        <v>318</v>
      </c>
      <c r="J186" s="3663"/>
      <c r="K186" s="3663"/>
      <c r="L186" s="3663" t="s">
        <v>318</v>
      </c>
      <c r="M186" s="3663"/>
      <c r="N186" s="3663"/>
      <c r="O186" s="3732"/>
      <c r="P186" s="3732"/>
      <c r="Q186" s="3732"/>
      <c r="R186" s="3732"/>
      <c r="S186" s="3732"/>
      <c r="T186" s="3732"/>
      <c r="U186" s="3663" t="s">
        <v>318</v>
      </c>
      <c r="V186" s="3663"/>
      <c r="W186" s="3663"/>
      <c r="X186" s="3762"/>
      <c r="Y186" s="3762"/>
      <c r="Z186" s="3763"/>
      <c r="AA186" s="3747" t="s">
        <v>377</v>
      </c>
      <c r="AB186" s="3663"/>
      <c r="AC186" s="3748"/>
      <c r="AD186" s="54"/>
      <c r="AF186" s="29"/>
      <c r="AG186" s="29"/>
      <c r="AH186" s="29"/>
      <c r="AI186" s="29"/>
      <c r="AJ186" s="29"/>
      <c r="AK186" s="29"/>
      <c r="AY186" s="29"/>
      <c r="AZ186" s="3758" t="s">
        <v>317</v>
      </c>
      <c r="BA186" s="3663"/>
      <c r="BB186" s="3663"/>
      <c r="BC186" s="3663" t="s">
        <v>318</v>
      </c>
      <c r="BD186" s="3663"/>
      <c r="BE186" s="3663"/>
      <c r="BF186" s="3663" t="s">
        <v>318</v>
      </c>
      <c r="BG186" s="3663"/>
      <c r="BH186" s="3663"/>
      <c r="BI186" s="3663" t="s">
        <v>318</v>
      </c>
      <c r="BJ186" s="3663"/>
      <c r="BK186" s="3663"/>
      <c r="BL186" s="3663"/>
      <c r="BM186" s="3663"/>
      <c r="BN186" s="3663"/>
      <c r="BO186" s="3663"/>
      <c r="BP186" s="3663"/>
      <c r="BQ186" s="3663"/>
      <c r="BR186" s="3663" t="s">
        <v>318</v>
      </c>
      <c r="BS186" s="3663"/>
      <c r="BT186" s="3663"/>
      <c r="BU186" s="3663"/>
      <c r="BV186" s="3663"/>
      <c r="BW186" s="3667"/>
      <c r="BX186" s="3747" t="s">
        <v>377</v>
      </c>
      <c r="BY186" s="3663"/>
      <c r="BZ186" s="3748"/>
    </row>
    <row r="187" spans="2:78" s="726" customFormat="1" ht="21.75" customHeight="1">
      <c r="B187" s="29"/>
      <c r="C187" s="3730" t="s">
        <v>319</v>
      </c>
      <c r="D187" s="3731"/>
      <c r="E187" s="3731"/>
      <c r="F187" s="3737">
        <f>F183*F185</f>
        <v>0</v>
      </c>
      <c r="G187" s="3737"/>
      <c r="H187" s="3737"/>
      <c r="I187" s="3737">
        <f>I183*I185</f>
        <v>0</v>
      </c>
      <c r="J187" s="3737"/>
      <c r="K187" s="3737"/>
      <c r="L187" s="3737">
        <f>L183*L185</f>
        <v>0</v>
      </c>
      <c r="M187" s="3737"/>
      <c r="N187" s="3737"/>
      <c r="O187" s="3759">
        <f>O183*O185</f>
        <v>0</v>
      </c>
      <c r="P187" s="3759"/>
      <c r="Q187" s="3759"/>
      <c r="R187" s="3759">
        <f>R183*R185</f>
        <v>0</v>
      </c>
      <c r="S187" s="3759"/>
      <c r="T187" s="3759"/>
      <c r="U187" s="3737">
        <f>U183*U185</f>
        <v>0</v>
      </c>
      <c r="V187" s="3737"/>
      <c r="W187" s="3737"/>
      <c r="X187" s="3759"/>
      <c r="Y187" s="3759"/>
      <c r="Z187" s="3760"/>
      <c r="AA187" s="3736">
        <f>AA183*AA185</f>
        <v>0</v>
      </c>
      <c r="AB187" s="3737"/>
      <c r="AC187" s="3738"/>
      <c r="AD187" s="54"/>
      <c r="AF187" s="29"/>
      <c r="AG187" s="29"/>
      <c r="AH187" s="29"/>
      <c r="AI187" s="29"/>
      <c r="AJ187" s="29"/>
      <c r="AK187" s="29"/>
      <c r="AY187" s="29"/>
      <c r="AZ187" s="3730" t="s">
        <v>319</v>
      </c>
      <c r="BA187" s="3731"/>
      <c r="BB187" s="3731"/>
      <c r="BC187" s="3737">
        <v>0</v>
      </c>
      <c r="BD187" s="3737"/>
      <c r="BE187" s="3737"/>
      <c r="BF187" s="3737">
        <v>0</v>
      </c>
      <c r="BG187" s="3737"/>
      <c r="BH187" s="3737"/>
      <c r="BI187" s="3737">
        <v>0</v>
      </c>
      <c r="BJ187" s="3737"/>
      <c r="BK187" s="3737"/>
      <c r="BL187" s="3737">
        <v>0</v>
      </c>
      <c r="BM187" s="3737"/>
      <c r="BN187" s="3737"/>
      <c r="BO187" s="3737">
        <v>0</v>
      </c>
      <c r="BP187" s="3737"/>
      <c r="BQ187" s="3737"/>
      <c r="BR187" s="3737">
        <v>0</v>
      </c>
      <c r="BS187" s="3737"/>
      <c r="BT187" s="3737"/>
      <c r="BU187" s="3737"/>
      <c r="BV187" s="3737"/>
      <c r="BW187" s="4120"/>
      <c r="BX187" s="3736">
        <v>0</v>
      </c>
      <c r="BY187" s="3737"/>
      <c r="BZ187" s="3738"/>
    </row>
    <row r="188" spans="2:78" s="726" customFormat="1" ht="11.25" customHeight="1">
      <c r="B188" s="29"/>
      <c r="C188" s="29"/>
      <c r="D188" s="29"/>
      <c r="E188" s="29"/>
      <c r="F188" s="805"/>
      <c r="G188" s="805"/>
      <c r="H188" s="805"/>
      <c r="I188" s="805"/>
      <c r="J188" s="805"/>
      <c r="K188" s="805"/>
      <c r="L188" s="805"/>
      <c r="M188" s="805"/>
      <c r="N188" s="805"/>
      <c r="O188" s="805"/>
      <c r="P188" s="805"/>
      <c r="Q188" s="805"/>
      <c r="R188" s="1726"/>
      <c r="S188" s="805"/>
      <c r="T188" s="805"/>
      <c r="U188" s="805"/>
      <c r="V188" s="805"/>
      <c r="W188" s="805"/>
      <c r="X188" s="805"/>
      <c r="Y188" s="805"/>
      <c r="Z188" s="805"/>
      <c r="AA188" s="805"/>
      <c r="AB188" s="805"/>
      <c r="AC188" s="805"/>
      <c r="AD188" s="54"/>
      <c r="AF188" s="29"/>
      <c r="AG188" s="29"/>
      <c r="AH188" s="29"/>
      <c r="AI188" s="29"/>
      <c r="AJ188" s="29"/>
      <c r="AK188" s="29"/>
      <c r="AY188" s="29"/>
      <c r="AZ188" s="29"/>
      <c r="BA188" s="29"/>
      <c r="BB188" s="29"/>
      <c r="BC188" s="805"/>
      <c r="BD188" s="805"/>
      <c r="BE188" s="805"/>
      <c r="BF188" s="805"/>
      <c r="BG188" s="805"/>
      <c r="BH188" s="805"/>
      <c r="BI188" s="805"/>
      <c r="BJ188" s="805"/>
      <c r="BK188" s="805"/>
      <c r="BL188" s="805"/>
      <c r="BM188" s="805"/>
      <c r="BN188" s="805"/>
      <c r="BO188" s="814"/>
      <c r="BP188" s="805"/>
      <c r="BQ188" s="805"/>
      <c r="BR188" s="805"/>
      <c r="BS188" s="805"/>
      <c r="BT188" s="805"/>
      <c r="BU188" s="805"/>
      <c r="BV188" s="805"/>
      <c r="BW188" s="805"/>
      <c r="BX188" s="805"/>
      <c r="BY188" s="805"/>
      <c r="BZ188" s="805"/>
    </row>
    <row r="189" spans="2:78" s="726" customFormat="1" ht="12.95" customHeight="1">
      <c r="B189" s="29"/>
      <c r="C189" s="3954" t="s">
        <v>320</v>
      </c>
      <c r="D189" s="3955"/>
      <c r="E189" s="3955"/>
      <c r="F189" s="3955"/>
      <c r="G189" s="3955"/>
      <c r="H189" s="3955"/>
      <c r="I189" s="3955"/>
      <c r="J189" s="3955"/>
      <c r="K189" s="3764">
        <f>SUM(F187:W187)</f>
        <v>0</v>
      </c>
      <c r="L189" s="3764"/>
      <c r="M189" s="3764"/>
      <c r="N189" s="3765"/>
      <c r="O189" s="812"/>
      <c r="P189" s="755" t="s">
        <v>321</v>
      </c>
      <c r="Q189" s="812"/>
      <c r="R189" s="772"/>
      <c r="S189" s="772"/>
      <c r="T189" s="29"/>
      <c r="U189" s="29"/>
      <c r="V189" s="29"/>
      <c r="W189" s="29"/>
      <c r="X189" s="29"/>
      <c r="Y189" s="29"/>
      <c r="Z189" s="29"/>
      <c r="AA189" s="29"/>
      <c r="AB189" s="29"/>
      <c r="AC189" s="29"/>
      <c r="AD189" s="54"/>
      <c r="AF189" s="29"/>
      <c r="AG189" s="29"/>
      <c r="AH189" s="29"/>
      <c r="AI189" s="29"/>
      <c r="AJ189" s="29"/>
      <c r="AK189" s="29"/>
      <c r="AY189" s="29"/>
      <c r="AZ189" s="3954" t="s">
        <v>320</v>
      </c>
      <c r="BA189" s="3955"/>
      <c r="BB189" s="3955"/>
      <c r="BC189" s="3955"/>
      <c r="BD189" s="3955"/>
      <c r="BE189" s="3955"/>
      <c r="BF189" s="3955"/>
      <c r="BG189" s="3955"/>
      <c r="BH189" s="3764">
        <v>0</v>
      </c>
      <c r="BI189" s="3764"/>
      <c r="BJ189" s="3764"/>
      <c r="BK189" s="3765"/>
      <c r="BL189" s="812"/>
      <c r="BM189" s="755" t="s">
        <v>321</v>
      </c>
      <c r="BN189" s="812"/>
      <c r="BQ189" s="29"/>
      <c r="BR189" s="29"/>
      <c r="BS189" s="29"/>
      <c r="BT189" s="29"/>
      <c r="BU189" s="29"/>
      <c r="BV189" s="29"/>
      <c r="BW189" s="29"/>
      <c r="BX189" s="29"/>
      <c r="BY189" s="29"/>
      <c r="BZ189" s="29"/>
    </row>
    <row r="190" spans="2:78" ht="12.75" customHeight="1">
      <c r="C190" s="1497"/>
      <c r="D190" s="1497"/>
      <c r="E190" s="1497"/>
      <c r="F190" s="1497"/>
      <c r="G190" s="1497"/>
      <c r="H190" s="1497"/>
      <c r="I190" s="1497"/>
      <c r="J190" s="1497"/>
      <c r="K190" s="54"/>
      <c r="L190" s="54"/>
      <c r="M190" s="54"/>
      <c r="N190" s="54"/>
      <c r="O190" s="54"/>
      <c r="P190" s="755" t="s">
        <v>1871</v>
      </c>
      <c r="Q190" s="54"/>
      <c r="R190" s="54"/>
      <c r="S190" s="54"/>
      <c r="T190" s="54"/>
      <c r="U190" s="54"/>
      <c r="V190" s="54"/>
      <c r="W190" s="54"/>
      <c r="X190" s="54"/>
      <c r="Y190" s="54"/>
      <c r="Z190" s="54"/>
      <c r="AA190" s="54"/>
      <c r="AB190" s="54"/>
      <c r="AC190" s="54"/>
      <c r="AZ190" s="321"/>
      <c r="BA190" s="321"/>
      <c r="BB190" s="321"/>
      <c r="BC190" s="321"/>
      <c r="BD190" s="321"/>
      <c r="BE190" s="321"/>
      <c r="BF190" s="321"/>
      <c r="BG190" s="321"/>
      <c r="BH190" s="54"/>
      <c r="BI190" s="54"/>
      <c r="BJ190" s="54"/>
      <c r="BK190" s="54"/>
      <c r="BL190" s="54"/>
      <c r="BM190" s="37" t="s">
        <v>378</v>
      </c>
      <c r="BN190" s="54"/>
      <c r="BO190" s="54"/>
      <c r="BP190" s="54"/>
      <c r="BQ190" s="54"/>
      <c r="BR190" s="54"/>
      <c r="BS190" s="54"/>
      <c r="BT190" s="54"/>
      <c r="BU190" s="54"/>
      <c r="BV190" s="54"/>
      <c r="BW190" s="54"/>
      <c r="BX190" s="54"/>
      <c r="BY190" s="54"/>
      <c r="BZ190" s="54"/>
    </row>
    <row r="191" spans="2:78">
      <c r="AD191" s="54"/>
    </row>
    <row r="192" spans="2:78">
      <c r="AD192" s="54"/>
    </row>
    <row r="193" spans="30:37" ht="14.25">
      <c r="AD193" s="815"/>
      <c r="AE193" s="3806"/>
      <c r="AF193" s="3806"/>
      <c r="AG193" s="3806"/>
      <c r="AH193" s="3806"/>
      <c r="AI193" s="3806"/>
      <c r="AJ193" s="3806"/>
      <c r="AK193" s="3806"/>
    </row>
    <row r="194" spans="30:37" ht="5.25" customHeight="1"/>
    <row r="195" spans="30:37" ht="15" customHeight="1"/>
    <row r="196" spans="30:37" ht="15" customHeight="1"/>
  </sheetData>
  <sheetProtection sheet="1" objects="1" scenarios="1" formatCells="0"/>
  <mergeCells count="1620">
    <mergeCell ref="AZ189:BG189"/>
    <mergeCell ref="BH189:BK189"/>
    <mergeCell ref="AZ187:BB187"/>
    <mergeCell ref="BC187:BE187"/>
    <mergeCell ref="BF187:BH187"/>
    <mergeCell ref="BI187:BK187"/>
    <mergeCell ref="BL187:BN187"/>
    <mergeCell ref="BO187:BQ187"/>
    <mergeCell ref="BR187:BT187"/>
    <mergeCell ref="BU187:BW187"/>
    <mergeCell ref="BX187:BZ187"/>
    <mergeCell ref="AZ186:BB186"/>
    <mergeCell ref="BC186:BE186"/>
    <mergeCell ref="BF186:BH186"/>
    <mergeCell ref="BI186:BK186"/>
    <mergeCell ref="BL186:BN186"/>
    <mergeCell ref="BO186:BQ186"/>
    <mergeCell ref="BR186:BT186"/>
    <mergeCell ref="BU186:BW186"/>
    <mergeCell ref="BX186:BZ186"/>
    <mergeCell ref="AZ185:BB185"/>
    <mergeCell ref="BC185:BE185"/>
    <mergeCell ref="BF185:BH185"/>
    <mergeCell ref="BI185:BK185"/>
    <mergeCell ref="BL185:BN185"/>
    <mergeCell ref="BO185:BQ185"/>
    <mergeCell ref="BR185:BT185"/>
    <mergeCell ref="BU185:BW185"/>
    <mergeCell ref="BX185:BZ185"/>
    <mergeCell ref="AZ183:BB183"/>
    <mergeCell ref="BC183:BE183"/>
    <mergeCell ref="BF183:BH183"/>
    <mergeCell ref="BI183:BK183"/>
    <mergeCell ref="BL183:BN183"/>
    <mergeCell ref="BO183:BQ183"/>
    <mergeCell ref="BR183:BT183"/>
    <mergeCell ref="BU183:BW183"/>
    <mergeCell ref="BX183:BZ183"/>
    <mergeCell ref="AZ182:BB182"/>
    <mergeCell ref="BC182:BE182"/>
    <mergeCell ref="BF182:BH182"/>
    <mergeCell ref="BI182:BK182"/>
    <mergeCell ref="BL182:BN182"/>
    <mergeCell ref="BO182:BQ182"/>
    <mergeCell ref="BR182:BT182"/>
    <mergeCell ref="BU182:BW182"/>
    <mergeCell ref="BX182:BZ182"/>
    <mergeCell ref="AZ181:BB181"/>
    <mergeCell ref="BC181:BE181"/>
    <mergeCell ref="BF181:BH181"/>
    <mergeCell ref="BI181:BK181"/>
    <mergeCell ref="BL181:BN181"/>
    <mergeCell ref="BO181:BQ181"/>
    <mergeCell ref="BR181:BT181"/>
    <mergeCell ref="BU181:BW181"/>
    <mergeCell ref="BX181:BZ181"/>
    <mergeCell ref="AZ180:BB180"/>
    <mergeCell ref="BC180:BE180"/>
    <mergeCell ref="BF180:BH180"/>
    <mergeCell ref="BI180:BK180"/>
    <mergeCell ref="BL180:BN180"/>
    <mergeCell ref="BO180:BQ180"/>
    <mergeCell ref="BR180:BT180"/>
    <mergeCell ref="BU180:BW180"/>
    <mergeCell ref="BX180:BZ180"/>
    <mergeCell ref="AZ179:BB179"/>
    <mergeCell ref="BC179:BE179"/>
    <mergeCell ref="BF179:BH179"/>
    <mergeCell ref="BI179:BK179"/>
    <mergeCell ref="BL179:BN179"/>
    <mergeCell ref="BO179:BQ179"/>
    <mergeCell ref="BR179:BT179"/>
    <mergeCell ref="BU179:BW179"/>
    <mergeCell ref="BX179:BZ179"/>
    <mergeCell ref="AZ178:BB178"/>
    <mergeCell ref="BC178:BE178"/>
    <mergeCell ref="BF178:BH178"/>
    <mergeCell ref="BI178:BK178"/>
    <mergeCell ref="BL178:BN178"/>
    <mergeCell ref="BO178:BQ178"/>
    <mergeCell ref="BR178:BT178"/>
    <mergeCell ref="BU178:BW178"/>
    <mergeCell ref="BX178:BZ178"/>
    <mergeCell ref="AZ177:BB177"/>
    <mergeCell ref="BC177:BE177"/>
    <mergeCell ref="BF177:BH177"/>
    <mergeCell ref="BI177:BK177"/>
    <mergeCell ref="BL177:BN177"/>
    <mergeCell ref="BO177:BQ177"/>
    <mergeCell ref="BR177:BT177"/>
    <mergeCell ref="BU177:BW177"/>
    <mergeCell ref="BX177:BZ177"/>
    <mergeCell ref="AZ176:BB176"/>
    <mergeCell ref="BC176:BE176"/>
    <mergeCell ref="BF176:BH176"/>
    <mergeCell ref="BI176:BK176"/>
    <mergeCell ref="BL176:BN176"/>
    <mergeCell ref="BO176:BQ176"/>
    <mergeCell ref="BR176:BT176"/>
    <mergeCell ref="BU176:BW176"/>
    <mergeCell ref="BX176:BZ176"/>
    <mergeCell ref="AZ175:BB175"/>
    <mergeCell ref="BC175:BE175"/>
    <mergeCell ref="BF175:BH175"/>
    <mergeCell ref="BI175:BK175"/>
    <mergeCell ref="BL175:BN175"/>
    <mergeCell ref="BO175:BQ175"/>
    <mergeCell ref="BR175:BT175"/>
    <mergeCell ref="BU175:BW175"/>
    <mergeCell ref="BX175:BZ175"/>
    <mergeCell ref="AZ174:BB174"/>
    <mergeCell ref="BC174:BE174"/>
    <mergeCell ref="BF174:BH174"/>
    <mergeCell ref="BI174:BK174"/>
    <mergeCell ref="BL174:BN174"/>
    <mergeCell ref="BO174:BQ174"/>
    <mergeCell ref="BR174:BT174"/>
    <mergeCell ref="BU174:BW174"/>
    <mergeCell ref="BX174:BZ174"/>
    <mergeCell ref="AZ173:BB173"/>
    <mergeCell ref="BC173:BE173"/>
    <mergeCell ref="BF173:BH173"/>
    <mergeCell ref="BI173:BK173"/>
    <mergeCell ref="BL173:BN173"/>
    <mergeCell ref="BO173:BQ173"/>
    <mergeCell ref="BR173:BT173"/>
    <mergeCell ref="BU173:BW173"/>
    <mergeCell ref="BX173:BZ173"/>
    <mergeCell ref="AZ172:BB172"/>
    <mergeCell ref="BC172:BE172"/>
    <mergeCell ref="BF172:BH172"/>
    <mergeCell ref="BI172:BK172"/>
    <mergeCell ref="BL172:BN172"/>
    <mergeCell ref="BO172:BQ172"/>
    <mergeCell ref="BR172:BT172"/>
    <mergeCell ref="BU172:BW172"/>
    <mergeCell ref="BX172:BZ172"/>
    <mergeCell ref="BR170:BT170"/>
    <mergeCell ref="BU170:BW170"/>
    <mergeCell ref="BX170:BZ170"/>
    <mergeCell ref="AZ171:BB171"/>
    <mergeCell ref="BC171:BE171"/>
    <mergeCell ref="BF171:BH171"/>
    <mergeCell ref="BI171:BK171"/>
    <mergeCell ref="BL171:BN171"/>
    <mergeCell ref="BO171:BQ171"/>
    <mergeCell ref="BR171:BT171"/>
    <mergeCell ref="BU171:BW171"/>
    <mergeCell ref="BX171:BZ171"/>
    <mergeCell ref="AZ166:BG166"/>
    <mergeCell ref="BH166:BK166"/>
    <mergeCell ref="AZ169:BB169"/>
    <mergeCell ref="AZ170:BB170"/>
    <mergeCell ref="BC170:BE170"/>
    <mergeCell ref="BF170:BH170"/>
    <mergeCell ref="BI170:BK170"/>
    <mergeCell ref="BL170:BN170"/>
    <mergeCell ref="BO170:BQ170"/>
    <mergeCell ref="AZ164:BB164"/>
    <mergeCell ref="BC164:BE164"/>
    <mergeCell ref="BF164:BH164"/>
    <mergeCell ref="BI164:BK164"/>
    <mergeCell ref="BL164:BN164"/>
    <mergeCell ref="BO164:BQ164"/>
    <mergeCell ref="BR164:BT164"/>
    <mergeCell ref="BU164:BW164"/>
    <mergeCell ref="BX164:BZ164"/>
    <mergeCell ref="AZ163:BB163"/>
    <mergeCell ref="BC163:BE163"/>
    <mergeCell ref="BF163:BH163"/>
    <mergeCell ref="BI163:BK163"/>
    <mergeCell ref="BL163:BN163"/>
    <mergeCell ref="BO163:BQ163"/>
    <mergeCell ref="BR163:BT163"/>
    <mergeCell ref="BU163:BW163"/>
    <mergeCell ref="BX163:BZ163"/>
    <mergeCell ref="AZ162:BB162"/>
    <mergeCell ref="BC162:BE162"/>
    <mergeCell ref="BF162:BH162"/>
    <mergeCell ref="BI162:BK162"/>
    <mergeCell ref="BL162:BN162"/>
    <mergeCell ref="BO162:BQ162"/>
    <mergeCell ref="BR162:BT162"/>
    <mergeCell ref="BU162:BW162"/>
    <mergeCell ref="BX162:BZ162"/>
    <mergeCell ref="AZ160:BB160"/>
    <mergeCell ref="BC160:BE160"/>
    <mergeCell ref="BF160:BH160"/>
    <mergeCell ref="BI160:BK160"/>
    <mergeCell ref="BL160:BN160"/>
    <mergeCell ref="BO160:BQ160"/>
    <mergeCell ref="BR160:BT160"/>
    <mergeCell ref="BU160:BW160"/>
    <mergeCell ref="BX160:BZ160"/>
    <mergeCell ref="AZ159:BB159"/>
    <mergeCell ref="BC159:BE159"/>
    <mergeCell ref="BF159:BH159"/>
    <mergeCell ref="BI159:BK159"/>
    <mergeCell ref="BL159:BN159"/>
    <mergeCell ref="BO159:BQ159"/>
    <mergeCell ref="BR159:BT159"/>
    <mergeCell ref="BU159:BW159"/>
    <mergeCell ref="BX159:BZ159"/>
    <mergeCell ref="AZ158:BB158"/>
    <mergeCell ref="BC158:BE158"/>
    <mergeCell ref="BF158:BH158"/>
    <mergeCell ref="BI158:BK158"/>
    <mergeCell ref="BL158:BN158"/>
    <mergeCell ref="BO158:BQ158"/>
    <mergeCell ref="BR158:BT158"/>
    <mergeCell ref="BU158:BW158"/>
    <mergeCell ref="BX158:BZ158"/>
    <mergeCell ref="AZ157:BB157"/>
    <mergeCell ref="BC157:BE157"/>
    <mergeCell ref="BF157:BH157"/>
    <mergeCell ref="BI157:BK157"/>
    <mergeCell ref="BL157:BN157"/>
    <mergeCell ref="BO157:BQ157"/>
    <mergeCell ref="BR157:BT157"/>
    <mergeCell ref="BU157:BW157"/>
    <mergeCell ref="BX157:BZ157"/>
    <mergeCell ref="AZ156:BB156"/>
    <mergeCell ref="BC156:BE156"/>
    <mergeCell ref="BF156:BH156"/>
    <mergeCell ref="BI156:BK156"/>
    <mergeCell ref="BL156:BN156"/>
    <mergeCell ref="BO156:BQ156"/>
    <mergeCell ref="BR156:BT156"/>
    <mergeCell ref="BU156:BW156"/>
    <mergeCell ref="BX156:BZ156"/>
    <mergeCell ref="AZ155:BB155"/>
    <mergeCell ref="BC155:BE155"/>
    <mergeCell ref="BF155:BH155"/>
    <mergeCell ref="BI155:BK155"/>
    <mergeCell ref="BL155:BN155"/>
    <mergeCell ref="BO155:BQ155"/>
    <mergeCell ref="BR155:BT155"/>
    <mergeCell ref="BU155:BW155"/>
    <mergeCell ref="BX155:BZ155"/>
    <mergeCell ref="AZ154:BB154"/>
    <mergeCell ref="BC154:BE154"/>
    <mergeCell ref="BF154:BH154"/>
    <mergeCell ref="BI154:BK154"/>
    <mergeCell ref="BL154:BN154"/>
    <mergeCell ref="BO154:BQ154"/>
    <mergeCell ref="BR154:BT154"/>
    <mergeCell ref="BU154:BW154"/>
    <mergeCell ref="BX154:BZ154"/>
    <mergeCell ref="AZ153:BB153"/>
    <mergeCell ref="BC153:BE153"/>
    <mergeCell ref="BF153:BH153"/>
    <mergeCell ref="BI153:BK153"/>
    <mergeCell ref="BL153:BN153"/>
    <mergeCell ref="BO153:BQ153"/>
    <mergeCell ref="BR153:BT153"/>
    <mergeCell ref="BU153:BW153"/>
    <mergeCell ref="BX153:BZ153"/>
    <mergeCell ref="AZ152:BB152"/>
    <mergeCell ref="BC152:BE152"/>
    <mergeCell ref="BF152:BH152"/>
    <mergeCell ref="BI152:BK152"/>
    <mergeCell ref="BL152:BN152"/>
    <mergeCell ref="BO152:BQ152"/>
    <mergeCell ref="BR152:BT152"/>
    <mergeCell ref="BU152:BW152"/>
    <mergeCell ref="BX152:BZ152"/>
    <mergeCell ref="AZ151:BB151"/>
    <mergeCell ref="BC151:BE151"/>
    <mergeCell ref="BF151:BH151"/>
    <mergeCell ref="BI151:BK151"/>
    <mergeCell ref="BL151:BN151"/>
    <mergeCell ref="BO151:BQ151"/>
    <mergeCell ref="BR151:BT151"/>
    <mergeCell ref="BU151:BW151"/>
    <mergeCell ref="BX151:BZ151"/>
    <mergeCell ref="AZ150:BB150"/>
    <mergeCell ref="BC150:BE150"/>
    <mergeCell ref="BF150:BH150"/>
    <mergeCell ref="BI150:BK150"/>
    <mergeCell ref="BL150:BN150"/>
    <mergeCell ref="BO150:BQ150"/>
    <mergeCell ref="BR150:BT150"/>
    <mergeCell ref="BU150:BW150"/>
    <mergeCell ref="BX150:BZ150"/>
    <mergeCell ref="AZ149:BB149"/>
    <mergeCell ref="BC149:BE149"/>
    <mergeCell ref="BF149:BH149"/>
    <mergeCell ref="BI149:BK149"/>
    <mergeCell ref="BL149:BN149"/>
    <mergeCell ref="BO149:BQ149"/>
    <mergeCell ref="BR149:BT149"/>
    <mergeCell ref="BU149:BW149"/>
    <mergeCell ref="BX149:BZ149"/>
    <mergeCell ref="BR147:BT147"/>
    <mergeCell ref="BU147:BW147"/>
    <mergeCell ref="BX147:BZ147"/>
    <mergeCell ref="AZ148:BB148"/>
    <mergeCell ref="BC148:BE148"/>
    <mergeCell ref="BF148:BH148"/>
    <mergeCell ref="BI148:BK148"/>
    <mergeCell ref="BL148:BN148"/>
    <mergeCell ref="BO148:BQ148"/>
    <mergeCell ref="BR148:BT148"/>
    <mergeCell ref="BU148:BW148"/>
    <mergeCell ref="BX148:BZ148"/>
    <mergeCell ref="AZ143:BG143"/>
    <mergeCell ref="BH143:BK143"/>
    <mergeCell ref="AZ146:BB146"/>
    <mergeCell ref="AZ147:BB147"/>
    <mergeCell ref="BC147:BE147"/>
    <mergeCell ref="BF147:BH147"/>
    <mergeCell ref="BI147:BK147"/>
    <mergeCell ref="BL147:BN147"/>
    <mergeCell ref="BO147:BQ147"/>
    <mergeCell ref="AZ141:BB141"/>
    <mergeCell ref="BC141:BE141"/>
    <mergeCell ref="BF141:BH141"/>
    <mergeCell ref="BI141:BK141"/>
    <mergeCell ref="BL141:BN141"/>
    <mergeCell ref="BO141:BQ141"/>
    <mergeCell ref="BR141:BT141"/>
    <mergeCell ref="BU141:BW141"/>
    <mergeCell ref="BX141:BZ141"/>
    <mergeCell ref="AZ140:BB140"/>
    <mergeCell ref="BC140:BE140"/>
    <mergeCell ref="BF140:BH140"/>
    <mergeCell ref="BI140:BK140"/>
    <mergeCell ref="BL140:BN140"/>
    <mergeCell ref="BO140:BQ140"/>
    <mergeCell ref="BR140:BT140"/>
    <mergeCell ref="BU140:BW140"/>
    <mergeCell ref="BX140:BZ140"/>
    <mergeCell ref="AZ139:BB139"/>
    <mergeCell ref="BC139:BE139"/>
    <mergeCell ref="BF139:BH139"/>
    <mergeCell ref="BI139:BK139"/>
    <mergeCell ref="BL139:BN139"/>
    <mergeCell ref="BO139:BQ139"/>
    <mergeCell ref="BR139:BT139"/>
    <mergeCell ref="BU139:BW139"/>
    <mergeCell ref="BX139:BZ139"/>
    <mergeCell ref="AZ137:BB137"/>
    <mergeCell ref="BC137:BE137"/>
    <mergeCell ref="BF137:BH137"/>
    <mergeCell ref="BI137:BK137"/>
    <mergeCell ref="BL137:BN137"/>
    <mergeCell ref="BO137:BQ137"/>
    <mergeCell ref="BR137:BT137"/>
    <mergeCell ref="BU137:BW137"/>
    <mergeCell ref="BX137:BZ137"/>
    <mergeCell ref="AZ136:BB136"/>
    <mergeCell ref="BC136:BE136"/>
    <mergeCell ref="BF136:BH136"/>
    <mergeCell ref="BI136:BK136"/>
    <mergeCell ref="BL136:BN136"/>
    <mergeCell ref="BO136:BQ136"/>
    <mergeCell ref="BR136:BT136"/>
    <mergeCell ref="BU136:BW136"/>
    <mergeCell ref="BX136:BZ136"/>
    <mergeCell ref="AZ135:BB135"/>
    <mergeCell ref="BC135:BE135"/>
    <mergeCell ref="BF135:BH135"/>
    <mergeCell ref="BI135:BK135"/>
    <mergeCell ref="BL135:BN135"/>
    <mergeCell ref="BO135:BQ135"/>
    <mergeCell ref="BR135:BT135"/>
    <mergeCell ref="BU135:BW135"/>
    <mergeCell ref="BX135:BZ135"/>
    <mergeCell ref="AZ134:BB134"/>
    <mergeCell ref="BC134:BE134"/>
    <mergeCell ref="BF134:BH134"/>
    <mergeCell ref="BI134:BK134"/>
    <mergeCell ref="BL134:BN134"/>
    <mergeCell ref="BO134:BQ134"/>
    <mergeCell ref="BR134:BT134"/>
    <mergeCell ref="BU134:BW134"/>
    <mergeCell ref="BX134:BZ134"/>
    <mergeCell ref="AZ133:BB133"/>
    <mergeCell ref="BC133:BE133"/>
    <mergeCell ref="BF133:BH133"/>
    <mergeCell ref="BI133:BK133"/>
    <mergeCell ref="BL133:BN133"/>
    <mergeCell ref="BO133:BQ133"/>
    <mergeCell ref="BR133:BT133"/>
    <mergeCell ref="BU133:BW133"/>
    <mergeCell ref="BX133:BZ133"/>
    <mergeCell ref="AZ132:BB132"/>
    <mergeCell ref="BC132:BE132"/>
    <mergeCell ref="BF132:BH132"/>
    <mergeCell ref="BI132:BK132"/>
    <mergeCell ref="BL132:BN132"/>
    <mergeCell ref="BO132:BQ132"/>
    <mergeCell ref="BR132:BT132"/>
    <mergeCell ref="BU132:BW132"/>
    <mergeCell ref="BX132:BZ132"/>
    <mergeCell ref="AZ131:BB131"/>
    <mergeCell ref="BC131:BE131"/>
    <mergeCell ref="BF131:BH131"/>
    <mergeCell ref="BI131:BK131"/>
    <mergeCell ref="BL131:BN131"/>
    <mergeCell ref="BO131:BQ131"/>
    <mergeCell ref="BR131:BT131"/>
    <mergeCell ref="BU131:BW131"/>
    <mergeCell ref="BX131:BZ131"/>
    <mergeCell ref="AZ130:BB130"/>
    <mergeCell ref="BC130:BE130"/>
    <mergeCell ref="BF130:BH130"/>
    <mergeCell ref="BI130:BK130"/>
    <mergeCell ref="BL130:BN130"/>
    <mergeCell ref="BO130:BQ130"/>
    <mergeCell ref="BR130:BT130"/>
    <mergeCell ref="BU130:BW130"/>
    <mergeCell ref="BX130:BZ130"/>
    <mergeCell ref="AZ129:BB129"/>
    <mergeCell ref="BC129:BE129"/>
    <mergeCell ref="BF129:BH129"/>
    <mergeCell ref="BI129:BK129"/>
    <mergeCell ref="BL129:BN129"/>
    <mergeCell ref="BO129:BQ129"/>
    <mergeCell ref="BR129:BT129"/>
    <mergeCell ref="BU129:BW129"/>
    <mergeCell ref="BX129:BZ129"/>
    <mergeCell ref="AZ128:BB128"/>
    <mergeCell ref="BC128:BE128"/>
    <mergeCell ref="BF128:BH128"/>
    <mergeCell ref="BI128:BK128"/>
    <mergeCell ref="BL128:BN128"/>
    <mergeCell ref="BO128:BQ128"/>
    <mergeCell ref="BR128:BT128"/>
    <mergeCell ref="BU128:BW128"/>
    <mergeCell ref="BX128:BZ128"/>
    <mergeCell ref="AZ127:BB127"/>
    <mergeCell ref="BC127:BE127"/>
    <mergeCell ref="BF127:BH127"/>
    <mergeCell ref="BI127:BK127"/>
    <mergeCell ref="BL127:BN127"/>
    <mergeCell ref="BO127:BQ127"/>
    <mergeCell ref="BR127:BT127"/>
    <mergeCell ref="BU127:BW127"/>
    <mergeCell ref="BX127:BZ127"/>
    <mergeCell ref="AZ126:BB126"/>
    <mergeCell ref="BC126:BE126"/>
    <mergeCell ref="BF126:BH126"/>
    <mergeCell ref="BI126:BK126"/>
    <mergeCell ref="BL126:BN126"/>
    <mergeCell ref="BO126:BQ126"/>
    <mergeCell ref="BR126:BT126"/>
    <mergeCell ref="BU126:BW126"/>
    <mergeCell ref="BX126:BZ126"/>
    <mergeCell ref="BX124:BZ124"/>
    <mergeCell ref="AZ125:BB125"/>
    <mergeCell ref="BC125:BE125"/>
    <mergeCell ref="BF125:BH125"/>
    <mergeCell ref="BI125:BK125"/>
    <mergeCell ref="BL125:BN125"/>
    <mergeCell ref="BO125:BQ125"/>
    <mergeCell ref="BR125:BT125"/>
    <mergeCell ref="BU125:BW125"/>
    <mergeCell ref="BX125:BZ125"/>
    <mergeCell ref="AZ115:BN115"/>
    <mergeCell ref="BO115:BS115"/>
    <mergeCell ref="BT115:BV115"/>
    <mergeCell ref="AZ123:BB123"/>
    <mergeCell ref="AZ124:BB124"/>
    <mergeCell ref="BC124:BE124"/>
    <mergeCell ref="BF124:BH124"/>
    <mergeCell ref="BI124:BK124"/>
    <mergeCell ref="BL124:BN124"/>
    <mergeCell ref="BO124:BQ124"/>
    <mergeCell ref="BR124:BT124"/>
    <mergeCell ref="BU124:BW124"/>
    <mergeCell ref="AZ112:BN112"/>
    <mergeCell ref="BO112:BS112"/>
    <mergeCell ref="BT112:BV112"/>
    <mergeCell ref="AZ113:BN113"/>
    <mergeCell ref="BO113:BS113"/>
    <mergeCell ref="BT113:BV113"/>
    <mergeCell ref="AZ114:BN114"/>
    <mergeCell ref="BO114:BS114"/>
    <mergeCell ref="BT114:BV114"/>
    <mergeCell ref="AY108:BM108"/>
    <mergeCell ref="BO109:BS109"/>
    <mergeCell ref="BT109:BX109"/>
    <mergeCell ref="AZ110:BN110"/>
    <mergeCell ref="BO110:BS110"/>
    <mergeCell ref="BT110:BV110"/>
    <mergeCell ref="AZ111:BN111"/>
    <mergeCell ref="BO111:BS111"/>
    <mergeCell ref="BT111:BV111"/>
    <mergeCell ref="AZ102:BC102"/>
    <mergeCell ref="BD102:BJ102"/>
    <mergeCell ref="BK102:BQ102"/>
    <mergeCell ref="BR102:BY102"/>
    <mergeCell ref="AZ103:BC103"/>
    <mergeCell ref="BD103:BJ103"/>
    <mergeCell ref="BK103:BQ103"/>
    <mergeCell ref="BR103:BY103"/>
    <mergeCell ref="AZ104:BC104"/>
    <mergeCell ref="BF104:BG104"/>
    <mergeCell ref="BM104:BN104"/>
    <mergeCell ref="BT104:BV104"/>
    <mergeCell ref="AZ99:BC99"/>
    <mergeCell ref="BD99:BI99"/>
    <mergeCell ref="BJ99:BK99"/>
    <mergeCell ref="BL99:BQ99"/>
    <mergeCell ref="BR99:BS99"/>
    <mergeCell ref="BT99:BY99"/>
    <mergeCell ref="AZ100:BC100"/>
    <mergeCell ref="BD100:BI100"/>
    <mergeCell ref="BJ100:BK100"/>
    <mergeCell ref="BL100:BQ100"/>
    <mergeCell ref="BR100:BS100"/>
    <mergeCell ref="BT100:BY100"/>
    <mergeCell ref="AZ97:BC97"/>
    <mergeCell ref="BD97:BI97"/>
    <mergeCell ref="BJ97:BK97"/>
    <mergeCell ref="BL97:BQ97"/>
    <mergeCell ref="BR97:BS97"/>
    <mergeCell ref="BT97:BY97"/>
    <mergeCell ref="AZ98:BC98"/>
    <mergeCell ref="BD98:BI98"/>
    <mergeCell ref="BJ98:BK98"/>
    <mergeCell ref="BL98:BQ98"/>
    <mergeCell ref="BR98:BS98"/>
    <mergeCell ref="BT98:BY98"/>
    <mergeCell ref="AZ95:BC95"/>
    <mergeCell ref="BD95:BI95"/>
    <mergeCell ref="BJ95:BK95"/>
    <mergeCell ref="BL95:BQ95"/>
    <mergeCell ref="BR95:BS95"/>
    <mergeCell ref="BT95:BY95"/>
    <mergeCell ref="AZ96:BC96"/>
    <mergeCell ref="BD96:BI96"/>
    <mergeCell ref="BJ96:BK96"/>
    <mergeCell ref="BL96:BQ96"/>
    <mergeCell ref="BR96:BS96"/>
    <mergeCell ref="BT96:BY96"/>
    <mergeCell ref="AZ93:BC93"/>
    <mergeCell ref="BD93:BI93"/>
    <mergeCell ref="BJ93:BK93"/>
    <mergeCell ref="BL93:BQ93"/>
    <mergeCell ref="BR93:BS93"/>
    <mergeCell ref="BT93:BY93"/>
    <mergeCell ref="AZ94:BC94"/>
    <mergeCell ref="BD94:BI94"/>
    <mergeCell ref="BJ94:BK94"/>
    <mergeCell ref="BL94:BQ94"/>
    <mergeCell ref="BR94:BS94"/>
    <mergeCell ref="BT94:BY94"/>
    <mergeCell ref="AZ85:BM86"/>
    <mergeCell ref="BN85:BT86"/>
    <mergeCell ref="BU85:BY86"/>
    <mergeCell ref="AZ87:BK87"/>
    <mergeCell ref="BL87:BU87"/>
    <mergeCell ref="BV87:BZ87"/>
    <mergeCell ref="AZ90:BC92"/>
    <mergeCell ref="BD90:BI92"/>
    <mergeCell ref="BJ90:BK92"/>
    <mergeCell ref="BL90:BQ92"/>
    <mergeCell ref="BR90:BS92"/>
    <mergeCell ref="BT90:BY92"/>
    <mergeCell ref="AZ82:BM82"/>
    <mergeCell ref="BN82:BQ82"/>
    <mergeCell ref="BR82:BU82"/>
    <mergeCell ref="BV82:BY82"/>
    <mergeCell ref="AZ83:BM83"/>
    <mergeCell ref="BN83:BQ83"/>
    <mergeCell ref="BR83:BU83"/>
    <mergeCell ref="BV83:BY83"/>
    <mergeCell ref="AZ84:BM84"/>
    <mergeCell ref="BN84:BY84"/>
    <mergeCell ref="AZ80:BM80"/>
    <mergeCell ref="BN80:BQ80"/>
    <mergeCell ref="BR80:BU80"/>
    <mergeCell ref="BV80:BY80"/>
    <mergeCell ref="AZ81:BM81"/>
    <mergeCell ref="BN81:BQ81"/>
    <mergeCell ref="BR81:BU81"/>
    <mergeCell ref="BV81:BY81"/>
    <mergeCell ref="BA76:BL76"/>
    <mergeCell ref="BN76:BQ76"/>
    <mergeCell ref="BR76:BU76"/>
    <mergeCell ref="BV76:BY76"/>
    <mergeCell ref="BA77:BL77"/>
    <mergeCell ref="BN77:BQ77"/>
    <mergeCell ref="BR77:BU77"/>
    <mergeCell ref="BV77:BY77"/>
    <mergeCell ref="BA78:BL78"/>
    <mergeCell ref="BN78:BQ78"/>
    <mergeCell ref="BR78:BU78"/>
    <mergeCell ref="BV78:BY78"/>
    <mergeCell ref="BA75:BL75"/>
    <mergeCell ref="BN75:BQ75"/>
    <mergeCell ref="BR75:BU75"/>
    <mergeCell ref="BV75:BY75"/>
    <mergeCell ref="BV70:BY70"/>
    <mergeCell ref="BA71:BL71"/>
    <mergeCell ref="BN71:BQ71"/>
    <mergeCell ref="BR71:BU71"/>
    <mergeCell ref="BV71:BY71"/>
    <mergeCell ref="BA72:BL72"/>
    <mergeCell ref="BN72:BQ72"/>
    <mergeCell ref="BR72:BU72"/>
    <mergeCell ref="BV72:BY72"/>
    <mergeCell ref="BA79:BL79"/>
    <mergeCell ref="BN79:BQ79"/>
    <mergeCell ref="BR79:BU79"/>
    <mergeCell ref="BV79:BY79"/>
    <mergeCell ref="AZ64:BM66"/>
    <mergeCell ref="BN64:BY64"/>
    <mergeCell ref="BN65:BQ65"/>
    <mergeCell ref="BR65:BU65"/>
    <mergeCell ref="BV65:BY65"/>
    <mergeCell ref="BN66:BQ66"/>
    <mergeCell ref="BR66:BU66"/>
    <mergeCell ref="BV66:BY66"/>
    <mergeCell ref="BA67:BL67"/>
    <mergeCell ref="BM67:BM79"/>
    <mergeCell ref="BN67:BQ67"/>
    <mergeCell ref="BR67:BU67"/>
    <mergeCell ref="BV67:BY67"/>
    <mergeCell ref="BA68:BL68"/>
    <mergeCell ref="BN68:BQ68"/>
    <mergeCell ref="BR68:BU68"/>
    <mergeCell ref="BV68:BY68"/>
    <mergeCell ref="BA69:BL69"/>
    <mergeCell ref="BN69:BQ69"/>
    <mergeCell ref="BR69:BU69"/>
    <mergeCell ref="BV69:BY69"/>
    <mergeCell ref="BA70:BL70"/>
    <mergeCell ref="BN70:BQ70"/>
    <mergeCell ref="BR70:BU70"/>
    <mergeCell ref="BA73:BL73"/>
    <mergeCell ref="BN73:BQ73"/>
    <mergeCell ref="BR73:BU73"/>
    <mergeCell ref="BV73:BY73"/>
    <mergeCell ref="BA74:BL74"/>
    <mergeCell ref="BN74:BQ74"/>
    <mergeCell ref="BR74:BU74"/>
    <mergeCell ref="BV74:BY74"/>
    <mergeCell ref="BK58:BN58"/>
    <mergeCell ref="BO58:BR58"/>
    <mergeCell ref="BS58:BY58"/>
    <mergeCell ref="AZ59:BC59"/>
    <mergeCell ref="BD59:BJ59"/>
    <mergeCell ref="BK59:BN59"/>
    <mergeCell ref="BO59:BR59"/>
    <mergeCell ref="BS59:BY59"/>
    <mergeCell ref="AZ63:BY63"/>
    <mergeCell ref="AZ56:BC56"/>
    <mergeCell ref="BD56:BJ56"/>
    <mergeCell ref="BK56:BN56"/>
    <mergeCell ref="BO56:BR56"/>
    <mergeCell ref="BS56:BY56"/>
    <mergeCell ref="AZ57:BC57"/>
    <mergeCell ref="BD57:BJ57"/>
    <mergeCell ref="BK57:BN57"/>
    <mergeCell ref="BO57:BR57"/>
    <mergeCell ref="BS57:BY57"/>
    <mergeCell ref="AZ58:BC58"/>
    <mergeCell ref="BD58:BJ58"/>
    <mergeCell ref="AZ54:BC54"/>
    <mergeCell ref="BD54:BJ54"/>
    <mergeCell ref="BK54:BN54"/>
    <mergeCell ref="BO54:BR54"/>
    <mergeCell ref="BS54:BY54"/>
    <mergeCell ref="AZ55:BC55"/>
    <mergeCell ref="BD55:BJ55"/>
    <mergeCell ref="BK55:BN55"/>
    <mergeCell ref="BO55:BR55"/>
    <mergeCell ref="BS55:BY55"/>
    <mergeCell ref="AZ52:BC52"/>
    <mergeCell ref="BD52:BJ52"/>
    <mergeCell ref="BK52:BN52"/>
    <mergeCell ref="BO52:BR52"/>
    <mergeCell ref="BS52:BY52"/>
    <mergeCell ref="AZ53:BC53"/>
    <mergeCell ref="BD53:BJ53"/>
    <mergeCell ref="BK53:BN53"/>
    <mergeCell ref="BO53:BR53"/>
    <mergeCell ref="BS53:BY53"/>
    <mergeCell ref="AZ45:BK45"/>
    <mergeCell ref="BL45:BQ45"/>
    <mergeCell ref="BR45:BT45"/>
    <mergeCell ref="BU45:BY45"/>
    <mergeCell ref="AZ51:BC51"/>
    <mergeCell ref="BD51:BJ51"/>
    <mergeCell ref="BK51:BN51"/>
    <mergeCell ref="BO51:BR51"/>
    <mergeCell ref="BS51:BY51"/>
    <mergeCell ref="BA42:BK42"/>
    <mergeCell ref="BL42:BQ42"/>
    <mergeCell ref="BR42:BT42"/>
    <mergeCell ref="BU42:BY42"/>
    <mergeCell ref="BA43:BK43"/>
    <mergeCell ref="BL43:BQ43"/>
    <mergeCell ref="BR43:BT43"/>
    <mergeCell ref="BU43:BY43"/>
    <mergeCell ref="BA44:BK44"/>
    <mergeCell ref="BL44:BQ44"/>
    <mergeCell ref="BR44:BT44"/>
    <mergeCell ref="BU44:BY44"/>
    <mergeCell ref="BA39:BK39"/>
    <mergeCell ref="BL39:BQ39"/>
    <mergeCell ref="BR39:BT39"/>
    <mergeCell ref="BU39:BY39"/>
    <mergeCell ref="BA40:BK40"/>
    <mergeCell ref="BL40:BQ40"/>
    <mergeCell ref="BR40:BT40"/>
    <mergeCell ref="BU40:BY40"/>
    <mergeCell ref="BA41:BK41"/>
    <mergeCell ref="BL41:BQ41"/>
    <mergeCell ref="BR41:BT41"/>
    <mergeCell ref="BU41:BY41"/>
    <mergeCell ref="BA36:BK36"/>
    <mergeCell ref="BL36:BQ36"/>
    <mergeCell ref="BR36:BT36"/>
    <mergeCell ref="BU36:BY36"/>
    <mergeCell ref="BA37:BK37"/>
    <mergeCell ref="BL37:BQ37"/>
    <mergeCell ref="BR37:BT37"/>
    <mergeCell ref="BU37:BY37"/>
    <mergeCell ref="BA38:BK38"/>
    <mergeCell ref="BL38:BQ38"/>
    <mergeCell ref="BR38:BT38"/>
    <mergeCell ref="BU38:BY38"/>
    <mergeCell ref="BA33:BK33"/>
    <mergeCell ref="BL33:BQ33"/>
    <mergeCell ref="BR33:BT33"/>
    <mergeCell ref="BU33:BY33"/>
    <mergeCell ref="BA34:BK34"/>
    <mergeCell ref="BL34:BQ34"/>
    <mergeCell ref="BR34:BT34"/>
    <mergeCell ref="BU34:BY34"/>
    <mergeCell ref="BA35:BK35"/>
    <mergeCell ref="BL35:BQ35"/>
    <mergeCell ref="BR35:BT35"/>
    <mergeCell ref="BU35:BY35"/>
    <mergeCell ref="BA30:BK30"/>
    <mergeCell ref="BL30:BQ30"/>
    <mergeCell ref="BR30:BT30"/>
    <mergeCell ref="BU30:BY30"/>
    <mergeCell ref="BA31:BK31"/>
    <mergeCell ref="BL31:BQ31"/>
    <mergeCell ref="BR31:BT31"/>
    <mergeCell ref="BU31:BY31"/>
    <mergeCell ref="BA32:BK32"/>
    <mergeCell ref="BL32:BQ32"/>
    <mergeCell ref="BR32:BT32"/>
    <mergeCell ref="BU32:BY32"/>
    <mergeCell ref="AZ24:BD24"/>
    <mergeCell ref="BE24:BK24"/>
    <mergeCell ref="BL24:BN24"/>
    <mergeCell ref="BO24:BU24"/>
    <mergeCell ref="BA25:BY25"/>
    <mergeCell ref="BA29:BK29"/>
    <mergeCell ref="BL29:BQ29"/>
    <mergeCell ref="BR29:BT29"/>
    <mergeCell ref="BU29:BY29"/>
    <mergeCell ref="AZ21:BD21"/>
    <mergeCell ref="BE21:BK21"/>
    <mergeCell ref="BL21:BN21"/>
    <mergeCell ref="BO21:BU21"/>
    <mergeCell ref="AZ22:BD22"/>
    <mergeCell ref="BE22:BK22"/>
    <mergeCell ref="BL22:BN22"/>
    <mergeCell ref="BO22:BU22"/>
    <mergeCell ref="AZ23:BD23"/>
    <mergeCell ref="BE23:BK23"/>
    <mergeCell ref="BL23:BN23"/>
    <mergeCell ref="BO23:BU23"/>
    <mergeCell ref="BL18:BN18"/>
    <mergeCell ref="BO18:BU18"/>
    <mergeCell ref="AZ19:BD19"/>
    <mergeCell ref="BE19:BK19"/>
    <mergeCell ref="BL19:BN19"/>
    <mergeCell ref="BO19:BU19"/>
    <mergeCell ref="AZ20:BD20"/>
    <mergeCell ref="BE20:BK20"/>
    <mergeCell ref="BL20:BN20"/>
    <mergeCell ref="BO20:BU20"/>
    <mergeCell ref="BD12:BG12"/>
    <mergeCell ref="BP12:BS12"/>
    <mergeCell ref="AZ16:BD16"/>
    <mergeCell ref="BE16:BK16"/>
    <mergeCell ref="BL16:BN16"/>
    <mergeCell ref="BO16:BU16"/>
    <mergeCell ref="AZ17:BD17"/>
    <mergeCell ref="BE17:BK17"/>
    <mergeCell ref="BL17:BN17"/>
    <mergeCell ref="BO17:BU17"/>
    <mergeCell ref="AZ18:BD18"/>
    <mergeCell ref="BE18:BK18"/>
    <mergeCell ref="BW4:BZ4"/>
    <mergeCell ref="AZ8:BI8"/>
    <mergeCell ref="BM8:BU8"/>
    <mergeCell ref="BD9:BG9"/>
    <mergeCell ref="BP9:BS9"/>
    <mergeCell ref="BD10:BG10"/>
    <mergeCell ref="BP10:BS10"/>
    <mergeCell ref="BD11:BG11"/>
    <mergeCell ref="BP11:BS11"/>
    <mergeCell ref="D79:O79"/>
    <mergeCell ref="Q79:T79"/>
    <mergeCell ref="U79:X79"/>
    <mergeCell ref="Y79:AB79"/>
    <mergeCell ref="Q76:T76"/>
    <mergeCell ref="U76:X76"/>
    <mergeCell ref="Y76:AB76"/>
    <mergeCell ref="Q77:T77"/>
    <mergeCell ref="U77:X77"/>
    <mergeCell ref="Y77:AB77"/>
    <mergeCell ref="D78:O78"/>
    <mergeCell ref="Q78:T78"/>
    <mergeCell ref="U78:X78"/>
    <mergeCell ref="Y78:AB78"/>
    <mergeCell ref="X39:AB39"/>
    <mergeCell ref="O40:T40"/>
    <mergeCell ref="U40:W40"/>
    <mergeCell ref="X40:AB40"/>
    <mergeCell ref="D44:N44"/>
    <mergeCell ref="D69:O69"/>
    <mergeCell ref="Q69:T69"/>
    <mergeCell ref="U69:X69"/>
    <mergeCell ref="Y69:AB69"/>
    <mergeCell ref="AD85:AP87"/>
    <mergeCell ref="AE124:AP127"/>
    <mergeCell ref="C84:P84"/>
    <mergeCell ref="Q84:AB84"/>
    <mergeCell ref="I104:J104"/>
    <mergeCell ref="P104:Q104"/>
    <mergeCell ref="M90:N92"/>
    <mergeCell ref="O90:T92"/>
    <mergeCell ref="U90:V92"/>
    <mergeCell ref="W90:AB92"/>
    <mergeCell ref="Y87:AC87"/>
    <mergeCell ref="C81:P81"/>
    <mergeCell ref="C93:F93"/>
    <mergeCell ref="C94:F94"/>
    <mergeCell ref="C95:F95"/>
    <mergeCell ref="Q82:T82"/>
    <mergeCell ref="U82:X82"/>
    <mergeCell ref="U97:V97"/>
    <mergeCell ref="W97:AB97"/>
    <mergeCell ref="O93:T93"/>
    <mergeCell ref="U93:V93"/>
    <mergeCell ref="W93:AB93"/>
    <mergeCell ref="G94:L94"/>
    <mergeCell ref="M94:N94"/>
    <mergeCell ref="O94:T94"/>
    <mergeCell ref="W112:Y112"/>
    <mergeCell ref="C113:Q113"/>
    <mergeCell ref="R113:V113"/>
    <mergeCell ref="W113:Y113"/>
    <mergeCell ref="R109:V109"/>
    <mergeCell ref="W109:AA109"/>
    <mergeCell ref="C110:Q110"/>
    <mergeCell ref="C189:J189"/>
    <mergeCell ref="C166:J166"/>
    <mergeCell ref="C143:J143"/>
    <mergeCell ref="C104:F104"/>
    <mergeCell ref="D71:O71"/>
    <mergeCell ref="Q71:T71"/>
    <mergeCell ref="U71:X71"/>
    <mergeCell ref="Y71:AB71"/>
    <mergeCell ref="D72:O72"/>
    <mergeCell ref="Q72:T72"/>
    <mergeCell ref="U72:X72"/>
    <mergeCell ref="Y72:AB72"/>
    <mergeCell ref="D76:O76"/>
    <mergeCell ref="D73:O73"/>
    <mergeCell ref="Q73:T73"/>
    <mergeCell ref="U73:X73"/>
    <mergeCell ref="Y73:AB73"/>
    <mergeCell ref="C80:P80"/>
    <mergeCell ref="Q80:T80"/>
    <mergeCell ref="U80:X80"/>
    <mergeCell ref="Y80:AB80"/>
    <mergeCell ref="Q81:T81"/>
    <mergeCell ref="U81:X81"/>
    <mergeCell ref="Y81:AB81"/>
    <mergeCell ref="D75:O75"/>
    <mergeCell ref="Q75:T75"/>
    <mergeCell ref="U75:X75"/>
    <mergeCell ref="Y75:AB75"/>
    <mergeCell ref="O97:T97"/>
    <mergeCell ref="C87:N87"/>
    <mergeCell ref="C112:Q112"/>
    <mergeCell ref="R112:V112"/>
    <mergeCell ref="U39:W39"/>
    <mergeCell ref="U36:W36"/>
    <mergeCell ref="X42:AB42"/>
    <mergeCell ref="X43:AB43"/>
    <mergeCell ref="X44:AB44"/>
    <mergeCell ref="O42:T42"/>
    <mergeCell ref="O43:T43"/>
    <mergeCell ref="O44:T44"/>
    <mergeCell ref="U42:W42"/>
    <mergeCell ref="U43:W43"/>
    <mergeCell ref="U44:W44"/>
    <mergeCell ref="C51:F51"/>
    <mergeCell ref="G51:M51"/>
    <mergeCell ref="N51:Q51"/>
    <mergeCell ref="R51:U51"/>
    <mergeCell ref="V51:AB51"/>
    <mergeCell ref="R54:U54"/>
    <mergeCell ref="V54:AB54"/>
    <mergeCell ref="C52:F52"/>
    <mergeCell ref="G52:M52"/>
    <mergeCell ref="V52:AB52"/>
    <mergeCell ref="C53:F53"/>
    <mergeCell ref="G53:M53"/>
    <mergeCell ref="N53:Q53"/>
    <mergeCell ref="R53:U53"/>
    <mergeCell ref="V53:AB53"/>
    <mergeCell ref="C54:F54"/>
    <mergeCell ref="G54:M54"/>
    <mergeCell ref="N54:Q54"/>
    <mergeCell ref="X36:AB36"/>
    <mergeCell ref="O37:T37"/>
    <mergeCell ref="U37:W37"/>
    <mergeCell ref="B2:AY2"/>
    <mergeCell ref="C3:AB3"/>
    <mergeCell ref="C16:G16"/>
    <mergeCell ref="H16:N16"/>
    <mergeCell ref="R16:X16"/>
    <mergeCell ref="C18:G18"/>
    <mergeCell ref="H18:N18"/>
    <mergeCell ref="O18:Q18"/>
    <mergeCell ref="R18:X18"/>
    <mergeCell ref="Z4:AC4"/>
    <mergeCell ref="G12:J12"/>
    <mergeCell ref="AF11:AI11"/>
    <mergeCell ref="AJ11:AL11"/>
    <mergeCell ref="C8:L8"/>
    <mergeCell ref="AF7:AM7"/>
    <mergeCell ref="G9:J9"/>
    <mergeCell ref="AI8:AL8"/>
    <mergeCell ref="G10:J10"/>
    <mergeCell ref="G11:J11"/>
    <mergeCell ref="AI10:AL10"/>
    <mergeCell ref="P8:X8"/>
    <mergeCell ref="O16:Q16"/>
    <mergeCell ref="X33:AB33"/>
    <mergeCell ref="O32:T32"/>
    <mergeCell ref="U32:W32"/>
    <mergeCell ref="X32:AB32"/>
    <mergeCell ref="AD32:AE32"/>
    <mergeCell ref="O33:T33"/>
    <mergeCell ref="D25:AB25"/>
    <mergeCell ref="O31:T31"/>
    <mergeCell ref="U31:W31"/>
    <mergeCell ref="X31:AB31"/>
    <mergeCell ref="X30:AB30"/>
    <mergeCell ref="O29:T29"/>
    <mergeCell ref="U29:W29"/>
    <mergeCell ref="X29:AB29"/>
    <mergeCell ref="C17:G17"/>
    <mergeCell ref="H17:N17"/>
    <mergeCell ref="O17:Q17"/>
    <mergeCell ref="R17:X17"/>
    <mergeCell ref="C20:G20"/>
    <mergeCell ref="C19:G19"/>
    <mergeCell ref="H19:N19"/>
    <mergeCell ref="O19:Q19"/>
    <mergeCell ref="R19:X19"/>
    <mergeCell ref="H20:N20"/>
    <mergeCell ref="O20:Q20"/>
    <mergeCell ref="R20:X20"/>
    <mergeCell ref="X35:AB35"/>
    <mergeCell ref="O34:T34"/>
    <mergeCell ref="U34:W34"/>
    <mergeCell ref="X34:AB34"/>
    <mergeCell ref="O35:T35"/>
    <mergeCell ref="U35:W35"/>
    <mergeCell ref="C21:G21"/>
    <mergeCell ref="R21:X21"/>
    <mergeCell ref="C24:G24"/>
    <mergeCell ref="H24:N24"/>
    <mergeCell ref="O24:Q24"/>
    <mergeCell ref="R24:X24"/>
    <mergeCell ref="C23:G23"/>
    <mergeCell ref="H23:N23"/>
    <mergeCell ref="O23:Q23"/>
    <mergeCell ref="R23:X23"/>
    <mergeCell ref="R22:X22"/>
    <mergeCell ref="C22:G22"/>
    <mergeCell ref="H22:N22"/>
    <mergeCell ref="O22:Q22"/>
    <mergeCell ref="H21:N21"/>
    <mergeCell ref="O21:Q21"/>
    <mergeCell ref="D29:N29"/>
    <mergeCell ref="D30:N30"/>
    <mergeCell ref="D31:N31"/>
    <mergeCell ref="D32:N32"/>
    <mergeCell ref="D33:N33"/>
    <mergeCell ref="D34:N34"/>
    <mergeCell ref="D35:N35"/>
    <mergeCell ref="O30:T30"/>
    <mergeCell ref="U30:W30"/>
    <mergeCell ref="U33:W33"/>
    <mergeCell ref="X37:AB37"/>
    <mergeCell ref="O38:T38"/>
    <mergeCell ref="U38:W38"/>
    <mergeCell ref="X38:AB38"/>
    <mergeCell ref="D36:N36"/>
    <mergeCell ref="D37:N37"/>
    <mergeCell ref="V59:AB59"/>
    <mergeCell ref="C57:F57"/>
    <mergeCell ref="G57:M57"/>
    <mergeCell ref="N57:Q57"/>
    <mergeCell ref="R57:U57"/>
    <mergeCell ref="V57:AB57"/>
    <mergeCell ref="C58:F58"/>
    <mergeCell ref="G58:M58"/>
    <mergeCell ref="N58:Q58"/>
    <mergeCell ref="R58:U58"/>
    <mergeCell ref="V58:AB58"/>
    <mergeCell ref="C59:F59"/>
    <mergeCell ref="G59:M59"/>
    <mergeCell ref="N59:Q59"/>
    <mergeCell ref="N52:Q52"/>
    <mergeCell ref="O36:T36"/>
    <mergeCell ref="D38:N38"/>
    <mergeCell ref="D39:N39"/>
    <mergeCell ref="D40:N40"/>
    <mergeCell ref="D41:N41"/>
    <mergeCell ref="D42:N42"/>
    <mergeCell ref="D43:N43"/>
    <mergeCell ref="O39:T39"/>
    <mergeCell ref="C56:F56"/>
    <mergeCell ref="G56:M56"/>
    <mergeCell ref="N56:Q56"/>
    <mergeCell ref="R56:U56"/>
    <mergeCell ref="V56:AB56"/>
    <mergeCell ref="N55:Q55"/>
    <mergeCell ref="R55:U55"/>
    <mergeCell ref="D70:O70"/>
    <mergeCell ref="Q70:T70"/>
    <mergeCell ref="U70:X70"/>
    <mergeCell ref="Y70:AB70"/>
    <mergeCell ref="X41:AB41"/>
    <mergeCell ref="C45:N45"/>
    <mergeCell ref="O45:T45"/>
    <mergeCell ref="R59:U59"/>
    <mergeCell ref="V55:AB55"/>
    <mergeCell ref="U45:W45"/>
    <mergeCell ref="X45:AB45"/>
    <mergeCell ref="R52:U52"/>
    <mergeCell ref="C55:F55"/>
    <mergeCell ref="G55:M55"/>
    <mergeCell ref="Y67:AB67"/>
    <mergeCell ref="D68:O68"/>
    <mergeCell ref="Q68:T68"/>
    <mergeCell ref="U68:X68"/>
    <mergeCell ref="Y68:AB68"/>
    <mergeCell ref="Q67:T67"/>
    <mergeCell ref="C63:AB63"/>
    <mergeCell ref="C64:P66"/>
    <mergeCell ref="Q64:AB64"/>
    <mergeCell ref="Q65:T65"/>
    <mergeCell ref="U65:X65"/>
    <mergeCell ref="Y65:AB65"/>
    <mergeCell ref="Q66:T66"/>
    <mergeCell ref="U66:X66"/>
    <mergeCell ref="Y66:AB66"/>
    <mergeCell ref="D67:O67"/>
    <mergeCell ref="P67:P79"/>
    <mergeCell ref="U67:X67"/>
    <mergeCell ref="D77:O77"/>
    <mergeCell ref="D74:O74"/>
    <mergeCell ref="Q74:T74"/>
    <mergeCell ref="U74:X74"/>
    <mergeCell ref="Y74:AB74"/>
    <mergeCell ref="C83:P83"/>
    <mergeCell ref="Q83:T83"/>
    <mergeCell ref="U83:X83"/>
    <mergeCell ref="Y83:AB83"/>
    <mergeCell ref="C102:F102"/>
    <mergeCell ref="G102:M102"/>
    <mergeCell ref="C103:F103"/>
    <mergeCell ref="G103:M103"/>
    <mergeCell ref="G99:L99"/>
    <mergeCell ref="M99:N99"/>
    <mergeCell ref="O99:T99"/>
    <mergeCell ref="U99:V99"/>
    <mergeCell ref="W99:AB99"/>
    <mergeCell ref="G100:L100"/>
    <mergeCell ref="M100:N100"/>
    <mergeCell ref="O100:T100"/>
    <mergeCell ref="U100:V100"/>
    <mergeCell ref="W100:AB100"/>
    <mergeCell ref="N102:T102"/>
    <mergeCell ref="N103:T103"/>
    <mergeCell ref="U102:AB102"/>
    <mergeCell ref="U103:AB103"/>
    <mergeCell ref="C96:F96"/>
    <mergeCell ref="R110:V110"/>
    <mergeCell ref="W110:Y110"/>
    <mergeCell ref="C111:Q111"/>
    <mergeCell ref="R111:V111"/>
    <mergeCell ref="W111:Y111"/>
    <mergeCell ref="AD146:AP148"/>
    <mergeCell ref="AE193:AK193"/>
    <mergeCell ref="C114:Q114"/>
    <mergeCell ref="R114:V114"/>
    <mergeCell ref="W114:Y114"/>
    <mergeCell ref="C115:Q115"/>
    <mergeCell ref="R115:V115"/>
    <mergeCell ref="W115:Y115"/>
    <mergeCell ref="F124:H124"/>
    <mergeCell ref="I124:K124"/>
    <mergeCell ref="L124:N124"/>
    <mergeCell ref="O124:Q124"/>
    <mergeCell ref="C124:E124"/>
    <mergeCell ref="C125:E125"/>
    <mergeCell ref="C126:E126"/>
    <mergeCell ref="C127:E127"/>
    <mergeCell ref="C128:E128"/>
    <mergeCell ref="C129:E129"/>
    <mergeCell ref="AE131:AE142"/>
    <mergeCell ref="C137:E137"/>
    <mergeCell ref="F137:H137"/>
    <mergeCell ref="I125:K125"/>
    <mergeCell ref="I126:K126"/>
    <mergeCell ref="I127:K127"/>
    <mergeCell ref="I128:K128"/>
    <mergeCell ref="I129:K129"/>
    <mergeCell ref="I130:K130"/>
    <mergeCell ref="C132:E132"/>
    <mergeCell ref="C133:E133"/>
    <mergeCell ref="C134:E134"/>
    <mergeCell ref="C135:E135"/>
    <mergeCell ref="C136:E136"/>
    <mergeCell ref="F125:H125"/>
    <mergeCell ref="O131:Q131"/>
    <mergeCell ref="O132:Q132"/>
    <mergeCell ref="O133:Q133"/>
    <mergeCell ref="O134:Q134"/>
    <mergeCell ref="O135:Q135"/>
    <mergeCell ref="O136:Q136"/>
    <mergeCell ref="L125:N125"/>
    <mergeCell ref="L126:N126"/>
    <mergeCell ref="L127:N127"/>
    <mergeCell ref="L128:N128"/>
    <mergeCell ref="L129:N129"/>
    <mergeCell ref="L130:N130"/>
    <mergeCell ref="L131:N131"/>
    <mergeCell ref="L132:N132"/>
    <mergeCell ref="L133:N133"/>
    <mergeCell ref="C130:E130"/>
    <mergeCell ref="C131:E131"/>
    <mergeCell ref="F129:H129"/>
    <mergeCell ref="F130:H130"/>
    <mergeCell ref="F133:H133"/>
    <mergeCell ref="F134:H134"/>
    <mergeCell ref="F135:H135"/>
    <mergeCell ref="F136:H136"/>
    <mergeCell ref="X124:Z124"/>
    <mergeCell ref="U125:W125"/>
    <mergeCell ref="R125:T125"/>
    <mergeCell ref="R126:T126"/>
    <mergeCell ref="R127:T127"/>
    <mergeCell ref="R128:T128"/>
    <mergeCell ref="R129:T129"/>
    <mergeCell ref="U126:W126"/>
    <mergeCell ref="U127:W127"/>
    <mergeCell ref="U128:W128"/>
    <mergeCell ref="U129:W129"/>
    <mergeCell ref="X125:Z125"/>
    <mergeCell ref="X126:Z126"/>
    <mergeCell ref="X127:Z127"/>
    <mergeCell ref="X128:Z128"/>
    <mergeCell ref="X129:Z129"/>
    <mergeCell ref="F126:H126"/>
    <mergeCell ref="F127:H127"/>
    <mergeCell ref="F128:H128"/>
    <mergeCell ref="O125:Q125"/>
    <mergeCell ref="O126:Q126"/>
    <mergeCell ref="O127:Q127"/>
    <mergeCell ref="O128:Q128"/>
    <mergeCell ref="O129:Q129"/>
    <mergeCell ref="U148:W148"/>
    <mergeCell ref="X148:Z148"/>
    <mergeCell ref="AA148:AC148"/>
    <mergeCell ref="C149:E149"/>
    <mergeCell ref="F149:H149"/>
    <mergeCell ref="I149:K149"/>
    <mergeCell ref="L149:N149"/>
    <mergeCell ref="O149:Q149"/>
    <mergeCell ref="R149:T149"/>
    <mergeCell ref="U149:W149"/>
    <mergeCell ref="L137:N137"/>
    <mergeCell ref="F141:H141"/>
    <mergeCell ref="I141:K141"/>
    <mergeCell ref="L141:N141"/>
    <mergeCell ref="C146:E146"/>
    <mergeCell ref="O141:Q141"/>
    <mergeCell ref="X147:Z147"/>
    <mergeCell ref="AA147:AC147"/>
    <mergeCell ref="K143:N143"/>
    <mergeCell ref="C147:E147"/>
    <mergeCell ref="F147:H147"/>
    <mergeCell ref="I147:K147"/>
    <mergeCell ref="L147:N147"/>
    <mergeCell ref="O147:Q147"/>
    <mergeCell ref="R147:T147"/>
    <mergeCell ref="U147:W147"/>
    <mergeCell ref="I137:K137"/>
    <mergeCell ref="U140:W140"/>
    <mergeCell ref="X140:Z140"/>
    <mergeCell ref="F139:H139"/>
    <mergeCell ref="I139:K139"/>
    <mergeCell ref="L139:N139"/>
    <mergeCell ref="R130:T130"/>
    <mergeCell ref="R131:T131"/>
    <mergeCell ref="R132:T132"/>
    <mergeCell ref="R133:T133"/>
    <mergeCell ref="R134:T134"/>
    <mergeCell ref="U130:W130"/>
    <mergeCell ref="U131:W131"/>
    <mergeCell ref="U132:W132"/>
    <mergeCell ref="U133:W133"/>
    <mergeCell ref="U134:W134"/>
    <mergeCell ref="X133:Z133"/>
    <mergeCell ref="X134:Z134"/>
    <mergeCell ref="L134:N134"/>
    <mergeCell ref="L135:N135"/>
    <mergeCell ref="L136:N136"/>
    <mergeCell ref="O130:Q130"/>
    <mergeCell ref="F131:H131"/>
    <mergeCell ref="F132:H132"/>
    <mergeCell ref="I131:K131"/>
    <mergeCell ref="I132:K132"/>
    <mergeCell ref="I133:K133"/>
    <mergeCell ref="I134:K134"/>
    <mergeCell ref="I135:K135"/>
    <mergeCell ref="I136:K136"/>
    <mergeCell ref="I150:K150"/>
    <mergeCell ref="L150:N150"/>
    <mergeCell ref="O150:Q150"/>
    <mergeCell ref="R150:T150"/>
    <mergeCell ref="U150:W150"/>
    <mergeCell ref="X150:Z150"/>
    <mergeCell ref="AA150:AC150"/>
    <mergeCell ref="C151:E151"/>
    <mergeCell ref="F151:H151"/>
    <mergeCell ref="I151:K151"/>
    <mergeCell ref="L151:N151"/>
    <mergeCell ref="O151:Q151"/>
    <mergeCell ref="R151:T151"/>
    <mergeCell ref="U151:W151"/>
    <mergeCell ref="AA127:AC127"/>
    <mergeCell ref="AA128:AC128"/>
    <mergeCell ref="AA129:AC129"/>
    <mergeCell ref="AA130:AC130"/>
    <mergeCell ref="AA131:AC131"/>
    <mergeCell ref="AA132:AC132"/>
    <mergeCell ref="AA133:AC133"/>
    <mergeCell ref="X130:Z130"/>
    <mergeCell ref="X131:Z131"/>
    <mergeCell ref="X132:Z132"/>
    <mergeCell ref="X149:Z149"/>
    <mergeCell ref="AA149:AC149"/>
    <mergeCell ref="C148:E148"/>
    <mergeCell ref="F148:H148"/>
    <mergeCell ref="I148:K148"/>
    <mergeCell ref="L148:N148"/>
    <mergeCell ref="O148:Q148"/>
    <mergeCell ref="R148:T148"/>
    <mergeCell ref="AA152:AC152"/>
    <mergeCell ref="C153:E153"/>
    <mergeCell ref="F153:H153"/>
    <mergeCell ref="L153:N153"/>
    <mergeCell ref="R153:T153"/>
    <mergeCell ref="U153:W153"/>
    <mergeCell ref="AA156:AC156"/>
    <mergeCell ref="X151:Z151"/>
    <mergeCell ref="AA151:AC151"/>
    <mergeCell ref="C154:E154"/>
    <mergeCell ref="F154:H154"/>
    <mergeCell ref="I154:K154"/>
    <mergeCell ref="L154:N154"/>
    <mergeCell ref="O154:Q154"/>
    <mergeCell ref="R154:T154"/>
    <mergeCell ref="U154:W154"/>
    <mergeCell ref="X154:Z154"/>
    <mergeCell ref="AA154:AC154"/>
    <mergeCell ref="C155:E155"/>
    <mergeCell ref="F155:H155"/>
    <mergeCell ref="O156:Q156"/>
    <mergeCell ref="R156:T156"/>
    <mergeCell ref="U156:W156"/>
    <mergeCell ref="X156:Z156"/>
    <mergeCell ref="AA153:AC153"/>
    <mergeCell ref="O153:Q153"/>
    <mergeCell ref="X153:Z153"/>
    <mergeCell ref="C152:E152"/>
    <mergeCell ref="F152:H152"/>
    <mergeCell ref="I152:K152"/>
    <mergeCell ref="L152:N152"/>
    <mergeCell ref="O152:Q152"/>
    <mergeCell ref="C162:E162"/>
    <mergeCell ref="F162:H162"/>
    <mergeCell ref="I162:K162"/>
    <mergeCell ref="L162:N162"/>
    <mergeCell ref="O162:Q162"/>
    <mergeCell ref="R162:T162"/>
    <mergeCell ref="U162:W162"/>
    <mergeCell ref="X162:Z162"/>
    <mergeCell ref="AA162:AC162"/>
    <mergeCell ref="C163:E163"/>
    <mergeCell ref="F163:H163"/>
    <mergeCell ref="I163:K163"/>
    <mergeCell ref="L163:N163"/>
    <mergeCell ref="O163:Q163"/>
    <mergeCell ref="R163:T163"/>
    <mergeCell ref="U163:W163"/>
    <mergeCell ref="X163:Z163"/>
    <mergeCell ref="AA163:AC163"/>
    <mergeCell ref="O158:Q158"/>
    <mergeCell ref="O157:Q157"/>
    <mergeCell ref="R157:T157"/>
    <mergeCell ref="U157:W157"/>
    <mergeCell ref="X157:Z157"/>
    <mergeCell ref="AA157:AC157"/>
    <mergeCell ref="C156:E156"/>
    <mergeCell ref="F156:H156"/>
    <mergeCell ref="I156:K156"/>
    <mergeCell ref="L156:N156"/>
    <mergeCell ref="C171:E171"/>
    <mergeCell ref="F171:H171"/>
    <mergeCell ref="I171:K171"/>
    <mergeCell ref="L171:N171"/>
    <mergeCell ref="O171:Q171"/>
    <mergeCell ref="R171:T171"/>
    <mergeCell ref="U171:W171"/>
    <mergeCell ref="X171:Z171"/>
    <mergeCell ref="AA164:AC164"/>
    <mergeCell ref="C164:E164"/>
    <mergeCell ref="F164:H164"/>
    <mergeCell ref="I164:K164"/>
    <mergeCell ref="L164:N164"/>
    <mergeCell ref="O164:Q164"/>
    <mergeCell ref="R164:T164"/>
    <mergeCell ref="U164:W164"/>
    <mergeCell ref="X164:Z164"/>
    <mergeCell ref="AA170:AC170"/>
    <mergeCell ref="K166:N166"/>
    <mergeCell ref="C170:E170"/>
    <mergeCell ref="F170:H170"/>
    <mergeCell ref="I170:K170"/>
    <mergeCell ref="L170:N170"/>
    <mergeCell ref="O170:Q170"/>
    <mergeCell ref="C169:E169"/>
    <mergeCell ref="C172:E172"/>
    <mergeCell ref="F172:H172"/>
    <mergeCell ref="I172:K172"/>
    <mergeCell ref="L172:N172"/>
    <mergeCell ref="O172:Q172"/>
    <mergeCell ref="R172:T172"/>
    <mergeCell ref="U172:W172"/>
    <mergeCell ref="X172:Z172"/>
    <mergeCell ref="AA172:AC172"/>
    <mergeCell ref="C173:E173"/>
    <mergeCell ref="F173:H173"/>
    <mergeCell ref="I173:K173"/>
    <mergeCell ref="L173:N173"/>
    <mergeCell ref="O173:Q173"/>
    <mergeCell ref="R173:T173"/>
    <mergeCell ref="U173:W173"/>
    <mergeCell ref="X173:Z173"/>
    <mergeCell ref="AA173:AC173"/>
    <mergeCell ref="C174:E174"/>
    <mergeCell ref="F174:H174"/>
    <mergeCell ref="I174:K174"/>
    <mergeCell ref="L174:N174"/>
    <mergeCell ref="O174:Q174"/>
    <mergeCell ref="R174:T174"/>
    <mergeCell ref="U174:W174"/>
    <mergeCell ref="X174:Z174"/>
    <mergeCell ref="AA174:AC174"/>
    <mergeCell ref="C175:E175"/>
    <mergeCell ref="F175:H175"/>
    <mergeCell ref="I175:K175"/>
    <mergeCell ref="L175:N175"/>
    <mergeCell ref="O175:Q175"/>
    <mergeCell ref="R175:T175"/>
    <mergeCell ref="U175:W175"/>
    <mergeCell ref="X175:Z175"/>
    <mergeCell ref="AA175:AC175"/>
    <mergeCell ref="C176:E176"/>
    <mergeCell ref="F176:H176"/>
    <mergeCell ref="I176:K176"/>
    <mergeCell ref="L176:N176"/>
    <mergeCell ref="O176:Q176"/>
    <mergeCell ref="R176:T176"/>
    <mergeCell ref="U176:W176"/>
    <mergeCell ref="X176:Z176"/>
    <mergeCell ref="AA176:AC176"/>
    <mergeCell ref="C177:E177"/>
    <mergeCell ref="F177:H177"/>
    <mergeCell ref="I177:K177"/>
    <mergeCell ref="L177:N177"/>
    <mergeCell ref="O177:Q177"/>
    <mergeCell ref="R177:T177"/>
    <mergeCell ref="U177:W177"/>
    <mergeCell ref="X177:Z177"/>
    <mergeCell ref="AA177:AC177"/>
    <mergeCell ref="O180:Q180"/>
    <mergeCell ref="R180:T180"/>
    <mergeCell ref="U180:W180"/>
    <mergeCell ref="X180:Z180"/>
    <mergeCell ref="AA180:AC180"/>
    <mergeCell ref="C181:E181"/>
    <mergeCell ref="F181:H181"/>
    <mergeCell ref="I181:K181"/>
    <mergeCell ref="L181:N181"/>
    <mergeCell ref="O181:Q181"/>
    <mergeCell ref="R181:T181"/>
    <mergeCell ref="U181:W181"/>
    <mergeCell ref="X181:Z181"/>
    <mergeCell ref="AA181:AC181"/>
    <mergeCell ref="C178:E178"/>
    <mergeCell ref="F178:H178"/>
    <mergeCell ref="I178:K178"/>
    <mergeCell ref="L178:N178"/>
    <mergeCell ref="O178:Q178"/>
    <mergeCell ref="R178:T178"/>
    <mergeCell ref="U178:W178"/>
    <mergeCell ref="X178:Z178"/>
    <mergeCell ref="AA178:AC178"/>
    <mergeCell ref="C179:E179"/>
    <mergeCell ref="F179:H179"/>
    <mergeCell ref="I179:K179"/>
    <mergeCell ref="L179:N179"/>
    <mergeCell ref="O179:Q179"/>
    <mergeCell ref="R179:T179"/>
    <mergeCell ref="U179:W179"/>
    <mergeCell ref="X179:Z179"/>
    <mergeCell ref="AA179:AC179"/>
    <mergeCell ref="AA186:AC186"/>
    <mergeCell ref="C182:E182"/>
    <mergeCell ref="F182:H182"/>
    <mergeCell ref="I182:K182"/>
    <mergeCell ref="L182:N182"/>
    <mergeCell ref="O182:Q182"/>
    <mergeCell ref="R182:T182"/>
    <mergeCell ref="U182:W182"/>
    <mergeCell ref="X182:Z182"/>
    <mergeCell ref="AA182:AC182"/>
    <mergeCell ref="C183:E183"/>
    <mergeCell ref="F183:H183"/>
    <mergeCell ref="I183:K183"/>
    <mergeCell ref="L183:N183"/>
    <mergeCell ref="O183:Q183"/>
    <mergeCell ref="R183:T183"/>
    <mergeCell ref="U183:W183"/>
    <mergeCell ref="X183:Z183"/>
    <mergeCell ref="AA183:AC183"/>
    <mergeCell ref="AA187:AC187"/>
    <mergeCell ref="K189:N189"/>
    <mergeCell ref="X85:AB86"/>
    <mergeCell ref="AA171:AC171"/>
    <mergeCell ref="I160:K160"/>
    <mergeCell ref="L160:N160"/>
    <mergeCell ref="O160:Q160"/>
    <mergeCell ref="R160:T160"/>
    <mergeCell ref="U160:W160"/>
    <mergeCell ref="X160:Z160"/>
    <mergeCell ref="I159:K159"/>
    <mergeCell ref="L159:N159"/>
    <mergeCell ref="O159:Q159"/>
    <mergeCell ref="R159:T159"/>
    <mergeCell ref="U159:W159"/>
    <mergeCell ref="X159:Z159"/>
    <mergeCell ref="AA159:AC159"/>
    <mergeCell ref="R170:T170"/>
    <mergeCell ref="U170:W170"/>
    <mergeCell ref="X170:Z170"/>
    <mergeCell ref="L157:N157"/>
    <mergeCell ref="I155:K155"/>
    <mergeCell ref="L155:N155"/>
    <mergeCell ref="I153:K153"/>
    <mergeCell ref="I185:K185"/>
    <mergeCell ref="L185:N185"/>
    <mergeCell ref="O185:Q185"/>
    <mergeCell ref="R185:T185"/>
    <mergeCell ref="U185:W185"/>
    <mergeCell ref="X185:Z185"/>
    <mergeCell ref="AA185:AC185"/>
    <mergeCell ref="I186:K186"/>
    <mergeCell ref="C139:E139"/>
    <mergeCell ref="C140:E140"/>
    <mergeCell ref="F140:H140"/>
    <mergeCell ref="O139:Q139"/>
    <mergeCell ref="R135:T135"/>
    <mergeCell ref="X141:Z141"/>
    <mergeCell ref="U124:W124"/>
    <mergeCell ref="R136:T136"/>
    <mergeCell ref="R141:T141"/>
    <mergeCell ref="U141:W141"/>
    <mergeCell ref="C123:E123"/>
    <mergeCell ref="C187:E187"/>
    <mergeCell ref="F187:H187"/>
    <mergeCell ref="I187:K187"/>
    <mergeCell ref="L187:N187"/>
    <mergeCell ref="O187:Q187"/>
    <mergeCell ref="R187:T187"/>
    <mergeCell ref="U187:W187"/>
    <mergeCell ref="X187:Z187"/>
    <mergeCell ref="C185:E185"/>
    <mergeCell ref="F185:H185"/>
    <mergeCell ref="C186:E186"/>
    <mergeCell ref="F186:H186"/>
    <mergeCell ref="L186:N186"/>
    <mergeCell ref="O186:Q186"/>
    <mergeCell ref="R186:T186"/>
    <mergeCell ref="U186:W186"/>
    <mergeCell ref="X186:Z186"/>
    <mergeCell ref="C180:E180"/>
    <mergeCell ref="F180:H180"/>
    <mergeCell ref="I180:K180"/>
    <mergeCell ref="L180:N180"/>
    <mergeCell ref="L140:N140"/>
    <mergeCell ref="O140:Q140"/>
    <mergeCell ref="R140:T140"/>
    <mergeCell ref="C100:F100"/>
    <mergeCell ref="G97:L97"/>
    <mergeCell ref="G95:L95"/>
    <mergeCell ref="G93:L93"/>
    <mergeCell ref="C90:F92"/>
    <mergeCell ref="G90:L92"/>
    <mergeCell ref="AA134:AC134"/>
    <mergeCell ref="AA135:AC135"/>
    <mergeCell ref="AA136:AC136"/>
    <mergeCell ref="AA141:AC141"/>
    <mergeCell ref="AA137:AC137"/>
    <mergeCell ref="X139:Z139"/>
    <mergeCell ref="AA139:AC139"/>
    <mergeCell ref="AA140:AC140"/>
    <mergeCell ref="X137:Z137"/>
    <mergeCell ref="R137:T137"/>
    <mergeCell ref="U137:W137"/>
    <mergeCell ref="U136:W136"/>
    <mergeCell ref="X135:Z135"/>
    <mergeCell ref="X136:Z136"/>
    <mergeCell ref="AA125:AC125"/>
    <mergeCell ref="AA126:AC126"/>
    <mergeCell ref="U135:W135"/>
    <mergeCell ref="R139:T139"/>
    <mergeCell ref="U139:W139"/>
    <mergeCell ref="O137:Q137"/>
    <mergeCell ref="R124:T124"/>
    <mergeCell ref="W104:Y104"/>
    <mergeCell ref="B108:P108"/>
    <mergeCell ref="U95:V95"/>
    <mergeCell ref="W95:AB95"/>
    <mergeCell ref="M93:N93"/>
    <mergeCell ref="AA124:AC124"/>
    <mergeCell ref="AA160:AC160"/>
    <mergeCell ref="C160:E160"/>
    <mergeCell ref="F160:H160"/>
    <mergeCell ref="C159:E159"/>
    <mergeCell ref="F159:H159"/>
    <mergeCell ref="C158:E158"/>
    <mergeCell ref="F158:H158"/>
    <mergeCell ref="I158:K158"/>
    <mergeCell ref="L158:N158"/>
    <mergeCell ref="I157:K157"/>
    <mergeCell ref="R158:T158"/>
    <mergeCell ref="U158:W158"/>
    <mergeCell ref="X158:Z158"/>
    <mergeCell ref="AA158:AC158"/>
    <mergeCell ref="C157:E157"/>
    <mergeCell ref="F157:H157"/>
    <mergeCell ref="O155:Q155"/>
    <mergeCell ref="R155:T155"/>
    <mergeCell ref="U155:W155"/>
    <mergeCell ref="X155:Z155"/>
    <mergeCell ref="AA155:AC155"/>
    <mergeCell ref="C141:E141"/>
    <mergeCell ref="R152:T152"/>
    <mergeCell ref="U152:W152"/>
    <mergeCell ref="X152:Z152"/>
    <mergeCell ref="C150:E150"/>
    <mergeCell ref="F150:H150"/>
    <mergeCell ref="I140:K140"/>
    <mergeCell ref="AE72:AO73"/>
    <mergeCell ref="AE95:AO96"/>
    <mergeCell ref="AH112:AJ112"/>
    <mergeCell ref="C97:F97"/>
    <mergeCell ref="C98:F98"/>
    <mergeCell ref="C99:F99"/>
    <mergeCell ref="S9:V9"/>
    <mergeCell ref="S10:V10"/>
    <mergeCell ref="S11:V11"/>
    <mergeCell ref="S12:V12"/>
    <mergeCell ref="O41:T41"/>
    <mergeCell ref="U41:W41"/>
    <mergeCell ref="O98:T98"/>
    <mergeCell ref="U98:V98"/>
    <mergeCell ref="W98:AB98"/>
    <mergeCell ref="G98:L98"/>
    <mergeCell ref="M98:N98"/>
    <mergeCell ref="G96:L96"/>
    <mergeCell ref="M96:N96"/>
    <mergeCell ref="O96:T96"/>
    <mergeCell ref="U96:V96"/>
    <mergeCell ref="W96:AB96"/>
    <mergeCell ref="M97:N97"/>
    <mergeCell ref="C85:P86"/>
    <mergeCell ref="Q85:W86"/>
    <mergeCell ref="C82:P82"/>
    <mergeCell ref="Y82:AB82"/>
    <mergeCell ref="O87:X87"/>
    <mergeCell ref="U94:V94"/>
    <mergeCell ref="W94:AB94"/>
    <mergeCell ref="M95:N95"/>
    <mergeCell ref="O95:T95"/>
  </mergeCells>
  <phoneticPr fontId="3"/>
  <dataValidations count="1">
    <dataValidation errorStyle="warning" operator="lessThanOrEqual" allowBlank="1" showInputMessage="1" showErrorMessage="1" error="5.0%以下にＢＥＭＳ効果項目を見直してください。" sqref="Q85 X85 BN85 BU85"/>
  </dataValidations>
  <hyperlinks>
    <hyperlink ref="B1:N1" location="はじめに!A1" display="はじめに戻る"/>
  </hyperlinks>
  <pageMargins left="0.9055118110236221" right="0.11811023622047245" top="0.74803149606299213" bottom="0.35433070866141736" header="0.31496062992125984" footer="0.31496062992125984"/>
  <pageSetup paperSize="9" scale="81" orientation="portrait" horizontalDpi="300" verticalDpi="300" r:id="rId1"/>
  <headerFooter>
    <oddFooter>&amp;P ページ</oddFooter>
  </headerFooter>
  <rowBreaks count="2" manualBreakCount="2">
    <brk id="59" min="1" max="28" man="1"/>
    <brk id="116" min="1" max="2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BW243"/>
  <sheetViews>
    <sheetView view="pageBreakPreview" zoomScale="110" zoomScaleNormal="59" zoomScaleSheetLayoutView="110" workbookViewId="0">
      <selection activeCell="AI18" sqref="AI18"/>
    </sheetView>
  </sheetViews>
  <sheetFormatPr defaultRowHeight="13.5"/>
  <cols>
    <col min="1" max="1" width="9" style="7"/>
    <col min="2" max="29" width="3.125" style="7" customWidth="1"/>
    <col min="30" max="30" width="9" style="7"/>
    <col min="31" max="31" width="10.25" style="7" bestFit="1" customWidth="1"/>
    <col min="32" max="32" width="9" style="7"/>
    <col min="33" max="33" width="9.5" style="7" bestFit="1" customWidth="1"/>
    <col min="34" max="16384" width="9" style="7"/>
  </cols>
  <sheetData>
    <row r="1" spans="2:75" ht="21.75" customHeight="1">
      <c r="B1" s="21" t="s">
        <v>122</v>
      </c>
      <c r="C1" s="21"/>
      <c r="D1" s="21"/>
      <c r="E1" s="21"/>
    </row>
    <row r="2" spans="2:75" ht="68.25" customHeight="1">
      <c r="B2" s="1861" t="s">
        <v>1876</v>
      </c>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row>
    <row r="3" spans="2:75" ht="18.75">
      <c r="B3" s="31" t="s">
        <v>1061</v>
      </c>
      <c r="D3" s="32"/>
      <c r="H3" s="18"/>
      <c r="I3" s="20" t="s">
        <v>1869</v>
      </c>
      <c r="J3" s="18"/>
      <c r="K3" s="18"/>
      <c r="M3" s="18"/>
      <c r="O3" s="18"/>
      <c r="P3" s="18"/>
      <c r="Q3" s="18"/>
      <c r="R3" s="18"/>
      <c r="S3" s="18"/>
      <c r="T3" s="18"/>
      <c r="U3" s="18"/>
      <c r="V3" s="18"/>
      <c r="W3" s="18"/>
      <c r="X3" s="18"/>
      <c r="Y3" s="18"/>
      <c r="Z3" s="18"/>
      <c r="AA3" s="18"/>
      <c r="AB3" s="18"/>
      <c r="AC3" s="18"/>
    </row>
    <row r="4" spans="2:75" ht="8.25" customHeight="1">
      <c r="C4" s="33"/>
      <c r="D4" s="32"/>
      <c r="E4" s="18"/>
      <c r="F4" s="18"/>
      <c r="G4" s="18"/>
      <c r="H4" s="18"/>
      <c r="I4" s="18"/>
      <c r="J4" s="18"/>
      <c r="K4" s="18"/>
      <c r="L4" s="18"/>
      <c r="M4" s="18"/>
      <c r="N4" s="18"/>
      <c r="O4" s="18"/>
      <c r="P4" s="18"/>
      <c r="Q4" s="18"/>
      <c r="R4" s="18"/>
      <c r="S4" s="18"/>
      <c r="T4" s="18"/>
      <c r="U4" s="18"/>
      <c r="V4" s="18"/>
      <c r="X4" s="53"/>
      <c r="Y4" s="53"/>
      <c r="Z4" s="53"/>
      <c r="AA4" s="53"/>
      <c r="AB4" s="53"/>
      <c r="AC4" s="18"/>
    </row>
    <row r="5" spans="2:75">
      <c r="C5" s="7" t="s">
        <v>121</v>
      </c>
      <c r="F5" s="4140">
        <f>'実施計画書1-9'!$H$46</f>
        <v>0</v>
      </c>
      <c r="G5" s="4140"/>
      <c r="H5" s="4140"/>
      <c r="I5" s="4140"/>
      <c r="J5" s="4140"/>
      <c r="K5" s="7" t="s">
        <v>243</v>
      </c>
      <c r="L5" s="19"/>
      <c r="N5" s="3669">
        <f>'交付申請書（本文）'!$U$14</f>
        <v>0</v>
      </c>
      <c r="O5" s="3669"/>
      <c r="P5" s="3669"/>
      <c r="Q5" s="3669"/>
      <c r="R5" s="19" t="s">
        <v>393</v>
      </c>
      <c r="U5" s="4141" t="s">
        <v>489</v>
      </c>
      <c r="V5" s="4141"/>
      <c r="W5" s="4141"/>
      <c r="X5" s="4141"/>
      <c r="Y5" s="4141"/>
      <c r="Z5" s="4141"/>
      <c r="AA5" s="4141"/>
      <c r="AB5" s="4141"/>
    </row>
    <row r="6" spans="2:75" ht="6.75" customHeight="1"/>
    <row r="7" spans="2:75" ht="12" customHeight="1">
      <c r="C7" s="3667" t="s">
        <v>120</v>
      </c>
      <c r="D7" s="2816"/>
      <c r="E7" s="2816"/>
      <c r="F7" s="3601"/>
      <c r="G7" s="3668" t="s">
        <v>323</v>
      </c>
      <c r="H7" s="3668"/>
      <c r="I7" s="3668"/>
      <c r="J7" s="3668"/>
      <c r="K7" s="3668"/>
      <c r="L7" s="3668"/>
      <c r="M7" s="3668"/>
      <c r="N7" s="3668"/>
      <c r="O7" s="3668" t="s">
        <v>118</v>
      </c>
      <c r="P7" s="3668"/>
      <c r="Q7" s="3668"/>
      <c r="R7" s="3668" t="s">
        <v>324</v>
      </c>
      <c r="S7" s="3668"/>
      <c r="T7" s="3668"/>
      <c r="U7" s="3668"/>
      <c r="V7" s="3668"/>
      <c r="W7" s="3668"/>
      <c r="X7" s="3668"/>
      <c r="Y7" s="3668"/>
      <c r="Z7" s="3668" t="s">
        <v>117</v>
      </c>
      <c r="AA7" s="3668"/>
      <c r="AB7" s="3668"/>
    </row>
    <row r="8" spans="2:75">
      <c r="C8" s="3667"/>
      <c r="D8" s="2816"/>
      <c r="E8" s="2816"/>
      <c r="F8" s="3601"/>
      <c r="G8" s="3668"/>
      <c r="H8" s="3668"/>
      <c r="I8" s="3668"/>
      <c r="J8" s="3668"/>
      <c r="K8" s="3668"/>
      <c r="L8" s="3668"/>
      <c r="M8" s="3668"/>
      <c r="N8" s="3668"/>
      <c r="O8" s="3668"/>
      <c r="P8" s="3668"/>
      <c r="Q8" s="3668"/>
      <c r="R8" s="3668"/>
      <c r="S8" s="3668"/>
      <c r="T8" s="3668"/>
      <c r="U8" s="3668"/>
      <c r="V8" s="3668"/>
      <c r="W8" s="3668"/>
      <c r="X8" s="3668"/>
      <c r="Y8" s="3668"/>
      <c r="Z8" s="3668"/>
      <c r="AA8" s="3668"/>
      <c r="AB8" s="3668"/>
    </row>
    <row r="9" spans="2:75">
      <c r="C9" s="3667"/>
      <c r="D9" s="2816"/>
      <c r="E9" s="2816"/>
      <c r="F9" s="3601"/>
      <c r="G9" s="3668"/>
      <c r="H9" s="3668"/>
      <c r="I9" s="3668"/>
      <c r="J9" s="3668"/>
      <c r="K9" s="3668"/>
      <c r="L9" s="3668"/>
      <c r="M9" s="3668"/>
      <c r="N9" s="3668"/>
      <c r="O9" s="3668"/>
      <c r="P9" s="3668"/>
      <c r="Q9" s="3668"/>
      <c r="R9" s="3668"/>
      <c r="S9" s="3668"/>
      <c r="T9" s="3668"/>
      <c r="U9" s="3668"/>
      <c r="V9" s="3668"/>
      <c r="W9" s="3668"/>
      <c r="X9" s="3668"/>
      <c r="Y9" s="3668"/>
      <c r="Z9" s="3668"/>
      <c r="AA9" s="3668"/>
      <c r="AB9" s="3668"/>
      <c r="BT9" s="619" t="s">
        <v>94</v>
      </c>
      <c r="BU9" s="619"/>
      <c r="BV9" s="619"/>
      <c r="BW9" s="619"/>
    </row>
    <row r="10" spans="2:75" ht="22.5" customHeight="1">
      <c r="C10" s="17" t="s">
        <v>116</v>
      </c>
      <c r="D10" s="16"/>
      <c r="E10" s="16"/>
      <c r="F10" s="34"/>
      <c r="G10" s="3661">
        <f>'Ⅴ省エネ計算の根拠 【既築】ＢＥＭＳ単独導入'!$G$56</f>
        <v>0</v>
      </c>
      <c r="H10" s="3661"/>
      <c r="I10" s="3661"/>
      <c r="J10" s="3661"/>
      <c r="K10" s="3661"/>
      <c r="L10" s="3661"/>
      <c r="M10" s="3661"/>
      <c r="N10" s="3661"/>
      <c r="O10" s="3662" t="s">
        <v>103</v>
      </c>
      <c r="P10" s="3662"/>
      <c r="Q10" s="3662"/>
      <c r="R10" s="4142">
        <f>'Ⅴ省エネ計算の根拠 【既築】ＢＥＭＳ単独導入'!$O$99</f>
        <v>0</v>
      </c>
      <c r="S10" s="4143"/>
      <c r="T10" s="4143"/>
      <c r="U10" s="4143"/>
      <c r="V10" s="4143"/>
      <c r="W10" s="4143"/>
      <c r="X10" s="4143"/>
      <c r="Y10" s="4144"/>
      <c r="Z10" s="3663" t="s">
        <v>103</v>
      </c>
      <c r="AA10" s="3663"/>
      <c r="AB10" s="3663"/>
    </row>
    <row r="11" spans="2:75" ht="22.5" customHeight="1">
      <c r="C11" s="17" t="s">
        <v>115</v>
      </c>
      <c r="D11" s="16"/>
      <c r="E11" s="16"/>
      <c r="F11" s="34"/>
      <c r="G11" s="3661">
        <f>'Ⅴ省エネ計算の根拠 【既築】ＢＥＭＳ単独導入'!$G$57</f>
        <v>0</v>
      </c>
      <c r="H11" s="3661"/>
      <c r="I11" s="3661"/>
      <c r="J11" s="3661"/>
      <c r="K11" s="3661"/>
      <c r="L11" s="3661"/>
      <c r="M11" s="3661"/>
      <c r="N11" s="3661"/>
      <c r="O11" s="3662" t="s">
        <v>103</v>
      </c>
      <c r="P11" s="3662"/>
      <c r="Q11" s="3662"/>
      <c r="R11" s="4142">
        <f>'Ⅴ省エネ計算の根拠 【既築】ＢＥＭＳ単独導入'!$O$100</f>
        <v>0</v>
      </c>
      <c r="S11" s="4143"/>
      <c r="T11" s="4143"/>
      <c r="U11" s="4143"/>
      <c r="V11" s="4143"/>
      <c r="W11" s="4143"/>
      <c r="X11" s="4143"/>
      <c r="Y11" s="4144"/>
      <c r="Z11" s="3663" t="s">
        <v>103</v>
      </c>
      <c r="AA11" s="3663"/>
      <c r="AB11" s="3663"/>
    </row>
    <row r="12" spans="2:75" ht="22.5" customHeight="1">
      <c r="C12" s="17" t="s">
        <v>114</v>
      </c>
      <c r="D12" s="16"/>
      <c r="E12" s="16"/>
      <c r="F12" s="34"/>
      <c r="G12" s="3661">
        <f>'Ⅴ省エネ計算の根拠 【既築】ＢＥＭＳ単独導入'!$G$58</f>
        <v>0</v>
      </c>
      <c r="H12" s="3661"/>
      <c r="I12" s="3661"/>
      <c r="J12" s="3661"/>
      <c r="K12" s="3661"/>
      <c r="L12" s="3661"/>
      <c r="M12" s="3661"/>
      <c r="N12" s="3661"/>
      <c r="O12" s="3662" t="s">
        <v>103</v>
      </c>
      <c r="P12" s="3662"/>
      <c r="Q12" s="3662"/>
      <c r="R12" s="4142">
        <f>'Ⅴ省エネ計算の根拠 【既築】ＢＥＭＳ単独導入'!$O$101</f>
        <v>0</v>
      </c>
      <c r="S12" s="4143"/>
      <c r="T12" s="4143"/>
      <c r="U12" s="4143"/>
      <c r="V12" s="4143"/>
      <c r="W12" s="4143"/>
      <c r="X12" s="4143"/>
      <c r="Y12" s="4144"/>
      <c r="Z12" s="3663" t="s">
        <v>103</v>
      </c>
      <c r="AA12" s="3663"/>
      <c r="AB12" s="3663"/>
    </row>
    <row r="13" spans="2:75" ht="22.5" customHeight="1">
      <c r="C13" s="17" t="s">
        <v>113</v>
      </c>
      <c r="D13" s="16"/>
      <c r="E13" s="16"/>
      <c r="F13" s="34"/>
      <c r="G13" s="3661">
        <f>'Ⅴ省エネ計算の根拠 【既築】ＢＥＭＳ単独導入'!$G$59</f>
        <v>0</v>
      </c>
      <c r="H13" s="3661"/>
      <c r="I13" s="3661"/>
      <c r="J13" s="3661"/>
      <c r="K13" s="3661"/>
      <c r="L13" s="3661"/>
      <c r="M13" s="3661"/>
      <c r="N13" s="3661"/>
      <c r="O13" s="3662" t="s">
        <v>103</v>
      </c>
      <c r="P13" s="3662"/>
      <c r="Q13" s="3662"/>
      <c r="R13" s="4142">
        <f>'Ⅴ省エネ計算の根拠 【既築】ＢＥＭＳ単独導入'!$O$102</f>
        <v>0</v>
      </c>
      <c r="S13" s="4143"/>
      <c r="T13" s="4143"/>
      <c r="U13" s="4143"/>
      <c r="V13" s="4143"/>
      <c r="W13" s="4143"/>
      <c r="X13" s="4143"/>
      <c r="Y13" s="4144"/>
      <c r="Z13" s="3663" t="s">
        <v>103</v>
      </c>
      <c r="AA13" s="3663"/>
      <c r="AB13" s="3663"/>
    </row>
    <row r="14" spans="2:75" ht="22.5" customHeight="1">
      <c r="C14" s="17" t="s">
        <v>112</v>
      </c>
      <c r="D14" s="16"/>
      <c r="E14" s="16"/>
      <c r="F14" s="34"/>
      <c r="G14" s="3661">
        <f>'Ⅴ省エネ計算の根拠 【既築】ＢＥＭＳ単独導入'!$G$60</f>
        <v>0</v>
      </c>
      <c r="H14" s="3661"/>
      <c r="I14" s="3661"/>
      <c r="J14" s="3661"/>
      <c r="K14" s="3661"/>
      <c r="L14" s="3661"/>
      <c r="M14" s="3661"/>
      <c r="N14" s="3661"/>
      <c r="O14" s="3662" t="s">
        <v>103</v>
      </c>
      <c r="P14" s="3662"/>
      <c r="Q14" s="3662"/>
      <c r="R14" s="4142">
        <f>'Ⅴ省エネ計算の根拠 【既築】ＢＥＭＳ単独導入'!$O$103</f>
        <v>0</v>
      </c>
      <c r="S14" s="4143"/>
      <c r="T14" s="4143"/>
      <c r="U14" s="4143"/>
      <c r="V14" s="4143"/>
      <c r="W14" s="4143"/>
      <c r="X14" s="4143"/>
      <c r="Y14" s="4144"/>
      <c r="Z14" s="3663" t="s">
        <v>103</v>
      </c>
      <c r="AA14" s="3663"/>
      <c r="AB14" s="3663"/>
    </row>
    <row r="15" spans="2:75" ht="22.5" customHeight="1">
      <c r="C15" s="17" t="s">
        <v>111</v>
      </c>
      <c r="D15" s="16"/>
      <c r="E15" s="16"/>
      <c r="F15" s="34"/>
      <c r="G15" s="3661">
        <f>'Ⅴ省エネ計算の根拠 【既築】ＢＥＭＳ単独導入'!$G$61</f>
        <v>0</v>
      </c>
      <c r="H15" s="3661"/>
      <c r="I15" s="3661"/>
      <c r="J15" s="3661"/>
      <c r="K15" s="3661"/>
      <c r="L15" s="3661"/>
      <c r="M15" s="3661"/>
      <c r="N15" s="3661"/>
      <c r="O15" s="3664"/>
      <c r="P15" s="3664"/>
      <c r="Q15" s="3664"/>
      <c r="R15" s="4142">
        <f>'Ⅴ省エネ計算の根拠 【既築】ＢＥＭＳ単独導入'!$O$104</f>
        <v>0</v>
      </c>
      <c r="S15" s="4143"/>
      <c r="T15" s="4143"/>
      <c r="U15" s="4143"/>
      <c r="V15" s="4143"/>
      <c r="W15" s="4143"/>
      <c r="X15" s="4143"/>
      <c r="Y15" s="4144"/>
      <c r="Z15" s="3665"/>
      <c r="AA15" s="3665"/>
      <c r="AB15" s="3665"/>
    </row>
    <row r="16" spans="2:75" ht="22.5" customHeight="1" thickBot="1">
      <c r="C16" s="15" t="s">
        <v>42</v>
      </c>
      <c r="D16" s="14"/>
      <c r="E16" s="14"/>
      <c r="F16" s="35"/>
      <c r="G16" s="3656">
        <f>'Ⅴ省エネ計算の根拠 【既築】ＢＥＭＳ単独導入'!$G$62</f>
        <v>0</v>
      </c>
      <c r="H16" s="3656"/>
      <c r="I16" s="3656"/>
      <c r="J16" s="3656"/>
      <c r="K16" s="3656"/>
      <c r="L16" s="3656"/>
      <c r="M16" s="3656"/>
      <c r="N16" s="3656"/>
      <c r="O16" s="3657"/>
      <c r="P16" s="3657"/>
      <c r="Q16" s="3657"/>
      <c r="R16" s="4145">
        <f>'Ⅴ省エネ計算の根拠 【既築】ＢＥＭＳ単独導入'!$O$105</f>
        <v>0</v>
      </c>
      <c r="S16" s="4146"/>
      <c r="T16" s="4146"/>
      <c r="U16" s="4146"/>
      <c r="V16" s="4146"/>
      <c r="W16" s="4146"/>
      <c r="X16" s="4146"/>
      <c r="Y16" s="4147"/>
      <c r="Z16" s="3658"/>
      <c r="AA16" s="3658"/>
      <c r="AB16" s="3658"/>
    </row>
    <row r="17" spans="2:30" ht="24" customHeight="1" thickTop="1">
      <c r="C17" s="13" t="s">
        <v>45</v>
      </c>
      <c r="D17" s="12"/>
      <c r="E17" s="12"/>
      <c r="F17" s="36"/>
      <c r="G17" s="3659">
        <f>SUM(G10:N16)</f>
        <v>0</v>
      </c>
      <c r="H17" s="3660"/>
      <c r="I17" s="3660"/>
      <c r="J17" s="3660"/>
      <c r="K17" s="3660"/>
      <c r="L17" s="3660"/>
      <c r="M17" s="3660"/>
      <c r="N17" s="3660"/>
      <c r="O17" s="1653"/>
      <c r="P17" s="1653"/>
      <c r="Q17" s="1653"/>
      <c r="R17" s="3659">
        <f>SUM(R10:Y16)</f>
        <v>0</v>
      </c>
      <c r="S17" s="3660"/>
      <c r="T17" s="3660"/>
      <c r="U17" s="3660"/>
      <c r="V17" s="3660"/>
      <c r="W17" s="3660"/>
      <c r="X17" s="3660"/>
      <c r="Y17" s="3660"/>
      <c r="Z17" s="1654"/>
      <c r="AA17" s="1654"/>
      <c r="AB17" s="1655"/>
    </row>
    <row r="18" spans="2:30" ht="8.25" customHeight="1"/>
    <row r="19" spans="2:30" ht="16.5" customHeight="1">
      <c r="C19" s="3648"/>
      <c r="D19" s="3649"/>
      <c r="E19" s="3649"/>
      <c r="F19" s="3650"/>
      <c r="G19" s="3651" t="s">
        <v>110</v>
      </c>
      <c r="H19" s="3652"/>
      <c r="I19" s="3652"/>
      <c r="J19" s="3652"/>
      <c r="K19" s="3652"/>
      <c r="L19" s="3652"/>
      <c r="M19" s="3652"/>
      <c r="N19" s="3652"/>
      <c r="O19" s="3652"/>
      <c r="P19" s="3652"/>
      <c r="Q19" s="3652"/>
      <c r="R19" s="3652" t="s">
        <v>109</v>
      </c>
      <c r="S19" s="3652"/>
      <c r="T19" s="3652"/>
      <c r="U19" s="3652"/>
      <c r="V19" s="3652"/>
      <c r="W19" s="3652"/>
      <c r="X19" s="3652"/>
      <c r="Y19" s="3652"/>
      <c r="Z19" s="3652"/>
      <c r="AA19" s="3652"/>
      <c r="AB19" s="3652"/>
    </row>
    <row r="20" spans="2:30" ht="27" customHeight="1">
      <c r="B20" s="1656"/>
      <c r="C20" s="4148" t="s">
        <v>501</v>
      </c>
      <c r="D20" s="4149"/>
      <c r="E20" s="4149"/>
      <c r="F20" s="4150"/>
      <c r="G20" s="3654">
        <f>'Ⅴ省エネ計算の根拠 【既築】ＢＥＭＳ単独導入'!$G$109</f>
        <v>0</v>
      </c>
      <c r="H20" s="3654"/>
      <c r="I20" s="3654"/>
      <c r="J20" s="3654"/>
      <c r="K20" s="3654"/>
      <c r="L20" s="3654"/>
      <c r="M20" s="3654"/>
      <c r="N20" s="3654"/>
      <c r="O20" s="3654"/>
      <c r="P20" s="3654"/>
      <c r="Q20" s="3654"/>
      <c r="R20" s="3655">
        <f>'Ⅴ省エネ計算の根拠 【既築】ＢＥＭＳ単独導入'!$U$109</f>
        <v>0</v>
      </c>
      <c r="S20" s="3655"/>
      <c r="T20" s="3655"/>
      <c r="U20" s="3655"/>
      <c r="V20" s="3655"/>
      <c r="W20" s="3655"/>
      <c r="X20" s="3655"/>
      <c r="Y20" s="3655"/>
      <c r="Z20" s="3655"/>
      <c r="AA20" s="3655"/>
      <c r="AB20" s="3655"/>
      <c r="AC20" s="8"/>
    </row>
    <row r="21" spans="2:30">
      <c r="C21" s="11"/>
      <c r="D21" s="50" t="s">
        <v>521</v>
      </c>
      <c r="E21" s="1716"/>
      <c r="F21" s="62"/>
      <c r="G21" s="1717"/>
      <c r="H21" s="1717"/>
      <c r="I21" s="1718"/>
      <c r="J21" s="1718"/>
      <c r="K21" s="1718"/>
      <c r="L21" s="1718"/>
      <c r="M21" s="1718"/>
      <c r="N21" s="1718"/>
      <c r="O21" s="1719"/>
      <c r="P21" s="11"/>
      <c r="Q21" s="11"/>
      <c r="R21" s="1660"/>
      <c r="S21" s="1660"/>
      <c r="T21" s="1660"/>
      <c r="U21" s="1660"/>
      <c r="V21" s="1720"/>
      <c r="W21" s="1660"/>
      <c r="X21" s="1660"/>
      <c r="Y21" s="1660"/>
      <c r="Z21" s="11"/>
      <c r="AA21" s="11"/>
      <c r="AB21" s="11"/>
      <c r="AC21" s="8"/>
    </row>
    <row r="22" spans="2:30" ht="9.75" customHeight="1">
      <c r="C22" s="11"/>
      <c r="D22" s="6"/>
      <c r="E22" s="755"/>
      <c r="F22" s="10"/>
      <c r="G22" s="1661"/>
      <c r="H22" s="1661"/>
      <c r="I22" s="1662"/>
      <c r="J22" s="1662"/>
      <c r="K22" s="1662"/>
      <c r="L22" s="1662"/>
      <c r="M22" s="1662"/>
      <c r="N22" s="1662"/>
      <c r="O22" s="11"/>
      <c r="P22" s="11"/>
      <c r="Q22" s="11"/>
      <c r="R22" s="1660"/>
      <c r="S22" s="1660"/>
      <c r="T22" s="1660"/>
      <c r="U22" s="1660"/>
      <c r="V22" s="1660"/>
      <c r="W22" s="1660"/>
      <c r="X22" s="1660"/>
      <c r="Y22" s="1660"/>
      <c r="Z22" s="11"/>
      <c r="AA22" s="11"/>
      <c r="AB22" s="11"/>
      <c r="AC22" s="8"/>
    </row>
    <row r="23" spans="2:30" ht="15" customHeight="1">
      <c r="C23" s="3644" t="s">
        <v>108</v>
      </c>
      <c r="D23" s="3644"/>
      <c r="E23" s="3644"/>
      <c r="F23" s="3644"/>
      <c r="G23" s="3645" t="s">
        <v>359</v>
      </c>
      <c r="H23" s="3645"/>
      <c r="I23" s="3645"/>
      <c r="J23" s="3645"/>
      <c r="K23" s="3645"/>
      <c r="L23" s="3645"/>
      <c r="M23" s="3645"/>
      <c r="N23" s="3645"/>
      <c r="O23" s="3645"/>
      <c r="P23" s="3645"/>
      <c r="Q23" s="3645"/>
      <c r="R23" s="3645" t="s">
        <v>358</v>
      </c>
      <c r="S23" s="3645"/>
      <c r="T23" s="3645"/>
      <c r="U23" s="3645"/>
      <c r="V23" s="3645"/>
      <c r="W23" s="3645"/>
      <c r="X23" s="3645"/>
      <c r="Y23" s="3645"/>
      <c r="Z23" s="3645"/>
      <c r="AA23" s="3645"/>
      <c r="AB23" s="3645"/>
      <c r="AC23" s="8"/>
    </row>
    <row r="24" spans="2:30" ht="15" customHeight="1">
      <c r="C24" s="3644"/>
      <c r="D24" s="3644"/>
      <c r="E24" s="3644"/>
      <c r="F24" s="3644"/>
      <c r="G24" s="3646" t="s">
        <v>247</v>
      </c>
      <c r="H24" s="3646"/>
      <c r="I24" s="3646"/>
      <c r="J24" s="3646"/>
      <c r="K24" s="3646"/>
      <c r="L24" s="3646"/>
      <c r="M24" s="3646"/>
      <c r="N24" s="3646"/>
      <c r="O24" s="3646"/>
      <c r="P24" s="3646"/>
      <c r="Q24" s="3646"/>
      <c r="R24" s="3646" t="s">
        <v>499</v>
      </c>
      <c r="S24" s="3646"/>
      <c r="T24" s="3646"/>
      <c r="U24" s="3646"/>
      <c r="V24" s="3646"/>
      <c r="W24" s="3646"/>
      <c r="X24" s="3646"/>
      <c r="Y24" s="3646"/>
      <c r="Z24" s="3646"/>
      <c r="AA24" s="3646"/>
      <c r="AB24" s="3646"/>
      <c r="AC24" s="8"/>
    </row>
    <row r="25" spans="2:30" ht="27" customHeight="1">
      <c r="C25" s="3644"/>
      <c r="D25" s="3644"/>
      <c r="E25" s="3644"/>
      <c r="F25" s="3644"/>
      <c r="G25" s="3647">
        <f>G17-G20</f>
        <v>0</v>
      </c>
      <c r="H25" s="3647"/>
      <c r="I25" s="3647"/>
      <c r="J25" s="3647"/>
      <c r="K25" s="3647"/>
      <c r="L25" s="3647"/>
      <c r="M25" s="3647"/>
      <c r="N25" s="3647"/>
      <c r="O25" s="3647"/>
      <c r="P25" s="3647"/>
      <c r="Q25" s="3647"/>
      <c r="R25" s="3647">
        <f>R17-R20</f>
        <v>0</v>
      </c>
      <c r="S25" s="3647"/>
      <c r="T25" s="3647"/>
      <c r="U25" s="3647"/>
      <c r="V25" s="3647"/>
      <c r="W25" s="3647"/>
      <c r="X25" s="3647"/>
      <c r="Y25" s="3647"/>
      <c r="Z25" s="3647"/>
      <c r="AA25" s="3647"/>
      <c r="AB25" s="3647"/>
      <c r="AC25" s="8"/>
      <c r="AD25" s="816" t="s">
        <v>1204</v>
      </c>
    </row>
    <row r="26" spans="2:30" ht="9.75" customHeight="1">
      <c r="C26" s="38"/>
      <c r="D26" s="38"/>
      <c r="E26" s="6"/>
      <c r="F26" s="6"/>
      <c r="G26" s="1663"/>
      <c r="H26" s="1663"/>
      <c r="I26" s="1663"/>
      <c r="J26" s="1663"/>
      <c r="K26" s="1663"/>
      <c r="L26" s="1664"/>
      <c r="M26" s="1664"/>
      <c r="N26" s="1664"/>
      <c r="O26" s="1664"/>
      <c r="P26" s="1664"/>
      <c r="Q26" s="1664"/>
      <c r="R26" s="1664"/>
      <c r="S26" s="1664"/>
      <c r="T26" s="1664"/>
      <c r="U26" s="1664"/>
      <c r="V26" s="1664"/>
      <c r="W26" s="1665"/>
      <c r="X26" s="1665"/>
      <c r="Y26" s="1665"/>
      <c r="Z26" s="1665"/>
      <c r="AA26" s="1665"/>
      <c r="AB26" s="1665"/>
      <c r="AC26" s="8"/>
    </row>
    <row r="27" spans="2:30">
      <c r="C27" s="46" t="s">
        <v>394</v>
      </c>
      <c r="D27" s="38"/>
      <c r="E27" s="6"/>
      <c r="F27" s="6"/>
      <c r="G27" s="1663"/>
      <c r="H27" s="1663"/>
      <c r="I27" s="1663"/>
      <c r="J27" s="1663"/>
      <c r="K27" s="1663"/>
      <c r="L27" s="1664"/>
      <c r="M27" s="1664"/>
      <c r="N27" s="1664"/>
      <c r="O27" s="1664"/>
      <c r="P27" s="1664"/>
      <c r="Q27" s="1664"/>
      <c r="R27" s="1664"/>
      <c r="S27" s="1664"/>
      <c r="T27" s="1664"/>
      <c r="U27" s="1664"/>
      <c r="V27" s="1664"/>
      <c r="W27" s="1665"/>
      <c r="X27" s="1665"/>
      <c r="Y27" s="1665"/>
      <c r="Z27" s="1665"/>
      <c r="AA27" s="1665"/>
      <c r="AB27" s="1665"/>
      <c r="AC27" s="8"/>
    </row>
    <row r="28" spans="2:30" ht="17.25" customHeight="1" thickBot="1">
      <c r="C28" s="60" t="s">
        <v>518</v>
      </c>
      <c r="D28" s="61"/>
      <c r="E28" s="1721"/>
      <c r="F28" s="1721"/>
      <c r="G28" s="1721"/>
      <c r="H28" s="1721"/>
      <c r="I28" s="1721"/>
      <c r="J28" s="1721"/>
      <c r="K28" s="1721"/>
      <c r="L28" s="1722"/>
      <c r="M28" s="1722"/>
      <c r="N28" s="1722"/>
      <c r="O28" s="1722"/>
      <c r="P28" s="1722"/>
      <c r="Q28" s="1722"/>
      <c r="R28" s="1722"/>
      <c r="S28" s="1722"/>
      <c r="T28" s="1722"/>
      <c r="U28" s="1722"/>
      <c r="V28" s="1722"/>
      <c r="W28" s="1722"/>
      <c r="X28" s="1722"/>
      <c r="Y28" s="1722"/>
      <c r="Z28" s="1722"/>
      <c r="AA28" s="1722"/>
      <c r="AB28" s="1722"/>
      <c r="AC28" s="8"/>
    </row>
    <row r="29" spans="2:30" ht="13.5" customHeight="1">
      <c r="C29" s="3624" t="s">
        <v>395</v>
      </c>
      <c r="D29" s="3625"/>
      <c r="E29" s="3625"/>
      <c r="F29" s="3625"/>
      <c r="G29" s="4133" t="s">
        <v>1071</v>
      </c>
      <c r="H29" s="3631"/>
      <c r="I29" s="3631"/>
      <c r="J29" s="3631"/>
      <c r="K29" s="3631"/>
      <c r="L29" s="3631"/>
      <c r="M29" s="3631"/>
      <c r="N29" s="3631"/>
      <c r="O29" s="3631"/>
      <c r="P29" s="3631"/>
      <c r="Q29" s="3632"/>
      <c r="R29" s="4134" t="s">
        <v>500</v>
      </c>
      <c r="S29" s="3633"/>
      <c r="T29" s="3633"/>
      <c r="U29" s="3633"/>
      <c r="V29" s="3633"/>
      <c r="W29" s="3633"/>
      <c r="X29" s="3633"/>
      <c r="Y29" s="3633"/>
      <c r="Z29" s="3633"/>
      <c r="AA29" s="3633"/>
      <c r="AB29" s="3634"/>
      <c r="AC29" s="8"/>
    </row>
    <row r="30" spans="2:30" ht="13.5" customHeight="1">
      <c r="C30" s="3626"/>
      <c r="D30" s="3627"/>
      <c r="E30" s="3627"/>
      <c r="F30" s="3627"/>
      <c r="G30" s="3635"/>
      <c r="H30" s="2825"/>
      <c r="I30" s="2825"/>
      <c r="J30" s="2825"/>
      <c r="K30" s="2825"/>
      <c r="L30" s="2825"/>
      <c r="M30" s="2825"/>
      <c r="N30" s="2825"/>
      <c r="O30" s="2825"/>
      <c r="P30" s="2825"/>
      <c r="Q30" s="3607"/>
      <c r="R30" s="4135"/>
      <c r="S30" s="4136"/>
      <c r="T30" s="4136"/>
      <c r="U30" s="4136"/>
      <c r="V30" s="4136"/>
      <c r="W30" s="4136"/>
      <c r="X30" s="4136"/>
      <c r="Y30" s="4136"/>
      <c r="Z30" s="4136"/>
      <c r="AA30" s="4136"/>
      <c r="AB30" s="4137"/>
      <c r="AC30" s="8"/>
    </row>
    <row r="31" spans="2:30" ht="27" customHeight="1" thickBot="1">
      <c r="C31" s="3628"/>
      <c r="D31" s="3629"/>
      <c r="E31" s="3629"/>
      <c r="F31" s="3629"/>
      <c r="G31" s="4138">
        <f>G25-R25</f>
        <v>0</v>
      </c>
      <c r="H31" s="4139"/>
      <c r="I31" s="4139"/>
      <c r="J31" s="4139"/>
      <c r="K31" s="4139"/>
      <c r="L31" s="4139"/>
      <c r="M31" s="4139"/>
      <c r="N31" s="4139"/>
      <c r="O31" s="3642" t="s">
        <v>1072</v>
      </c>
      <c r="P31" s="3642"/>
      <c r="Q31" s="3643"/>
      <c r="R31" s="3638" t="e">
        <f>ROUNDDOWN(G31/G25,3)</f>
        <v>#DIV/0!</v>
      </c>
      <c r="S31" s="3638"/>
      <c r="T31" s="3638"/>
      <c r="U31" s="3638"/>
      <c r="V31" s="3638"/>
      <c r="W31" s="3638"/>
      <c r="X31" s="3638"/>
      <c r="Y31" s="3638"/>
      <c r="Z31" s="3638"/>
      <c r="AA31" s="3638"/>
      <c r="AB31" s="3639"/>
      <c r="AC31" s="8"/>
      <c r="AD31" s="526" t="s">
        <v>1203</v>
      </c>
    </row>
    <row r="32" spans="2:30" ht="43.5" customHeight="1">
      <c r="D32" s="817"/>
      <c r="E32" s="818"/>
      <c r="F32" s="295"/>
      <c r="G32" s="295"/>
      <c r="H32" s="302"/>
      <c r="I32" s="302"/>
      <c r="J32" s="302"/>
      <c r="K32" s="302"/>
      <c r="L32" s="302"/>
      <c r="M32" s="302"/>
      <c r="N32" s="302"/>
      <c r="O32" s="302"/>
      <c r="P32" s="302"/>
      <c r="Q32" s="302"/>
      <c r="R32" s="302"/>
      <c r="S32" s="302"/>
      <c r="T32" s="302"/>
      <c r="V32" s="302"/>
      <c r="W32" s="302"/>
      <c r="X32" s="302"/>
      <c r="AC32" s="8"/>
    </row>
    <row r="33" spans="1:30" ht="24" customHeight="1">
      <c r="D33" s="817"/>
      <c r="E33" s="818"/>
      <c r="F33" s="295"/>
      <c r="G33" s="295"/>
      <c r="H33" s="302"/>
      <c r="I33" s="302"/>
      <c r="J33" s="302"/>
      <c r="K33" s="302"/>
      <c r="L33" s="302"/>
      <c r="M33" s="302"/>
      <c r="N33" s="302"/>
      <c r="O33" s="302"/>
      <c r="P33" s="302"/>
      <c r="Q33" s="302"/>
      <c r="R33" s="302"/>
      <c r="S33" s="302"/>
      <c r="T33" s="302"/>
      <c r="V33" s="302"/>
      <c r="W33" s="302"/>
      <c r="X33" s="302"/>
      <c r="AC33" s="8"/>
      <c r="AD33" s="526"/>
    </row>
    <row r="34" spans="1:30" ht="14.25">
      <c r="D34" s="817"/>
      <c r="E34" s="818"/>
      <c r="F34" s="295"/>
      <c r="G34" s="295"/>
      <c r="H34" s="302"/>
      <c r="I34" s="302"/>
      <c r="J34" s="302"/>
      <c r="K34" s="302"/>
      <c r="L34" s="302"/>
      <c r="M34" s="302"/>
      <c r="N34" s="302"/>
      <c r="O34" s="302"/>
      <c r="P34" s="302"/>
      <c r="Q34" s="302"/>
      <c r="R34" s="302"/>
      <c r="S34" s="302"/>
      <c r="T34" s="302"/>
      <c r="V34" s="302"/>
      <c r="W34" s="302"/>
      <c r="X34" s="302"/>
      <c r="AC34" s="8"/>
      <c r="AD34" s="526"/>
    </row>
    <row r="35" spans="1:30" ht="14.25">
      <c r="D35" s="817"/>
      <c r="E35" s="818"/>
      <c r="F35" s="295"/>
      <c r="G35" s="295"/>
      <c r="H35" s="302"/>
      <c r="I35" s="302"/>
      <c r="J35" s="302"/>
      <c r="K35" s="302"/>
      <c r="L35" s="302"/>
      <c r="M35" s="302"/>
      <c r="N35" s="302"/>
      <c r="O35" s="302"/>
      <c r="P35" s="302"/>
      <c r="Q35" s="302"/>
      <c r="R35" s="302"/>
      <c r="S35" s="302"/>
      <c r="T35" s="302"/>
      <c r="V35" s="302"/>
      <c r="W35" s="302"/>
      <c r="X35" s="302"/>
      <c r="AC35" s="8"/>
      <c r="AD35" s="526"/>
    </row>
    <row r="36" spans="1:30" ht="14.25">
      <c r="C36" s="46" t="s">
        <v>394</v>
      </c>
      <c r="D36" s="38"/>
      <c r="E36" s="6"/>
      <c r="F36" s="295"/>
      <c r="G36" s="295"/>
      <c r="H36" s="302"/>
      <c r="I36" s="302"/>
      <c r="J36" s="302"/>
      <c r="K36" s="302"/>
      <c r="L36" s="302"/>
      <c r="M36" s="302"/>
      <c r="N36" s="302"/>
      <c r="O36" s="302"/>
      <c r="P36" s="302"/>
      <c r="Q36" s="302"/>
      <c r="R36" s="302"/>
      <c r="S36" s="302"/>
      <c r="T36" s="302"/>
      <c r="V36" s="302"/>
      <c r="W36" s="302"/>
      <c r="X36" s="302"/>
      <c r="AC36" s="8"/>
      <c r="AD36" s="526"/>
    </row>
    <row r="37" spans="1:30" ht="15" customHeight="1" thickBot="1">
      <c r="C37" s="60" t="s">
        <v>519</v>
      </c>
      <c r="D37" s="61"/>
      <c r="E37" s="1721"/>
      <c r="F37" s="295"/>
      <c r="G37" s="295"/>
      <c r="H37" s="302"/>
      <c r="I37" s="302"/>
      <c r="J37" s="302"/>
      <c r="K37" s="302"/>
      <c r="L37" s="302"/>
      <c r="M37" s="302"/>
      <c r="N37" s="302"/>
      <c r="O37" s="302"/>
      <c r="P37" s="302"/>
      <c r="Q37" s="302"/>
      <c r="R37" s="302"/>
      <c r="S37" s="302"/>
      <c r="T37" s="302"/>
      <c r="V37" s="302"/>
      <c r="W37" s="302"/>
      <c r="X37" s="302"/>
      <c r="AC37" s="8"/>
      <c r="AD37" s="526"/>
    </row>
    <row r="38" spans="1:30" ht="13.5" customHeight="1">
      <c r="A38" s="28"/>
      <c r="B38" s="295"/>
      <c r="C38" s="3624" t="s">
        <v>395</v>
      </c>
      <c r="D38" s="3625"/>
      <c r="E38" s="3625"/>
      <c r="F38" s="3625"/>
      <c r="G38" s="3630" t="s">
        <v>1070</v>
      </c>
      <c r="H38" s="3631"/>
      <c r="I38" s="3631"/>
      <c r="J38" s="3631"/>
      <c r="K38" s="3631"/>
      <c r="L38" s="3631"/>
      <c r="M38" s="3631"/>
      <c r="N38" s="3631"/>
      <c r="O38" s="3631"/>
      <c r="P38" s="3631"/>
      <c r="Q38" s="3632"/>
      <c r="R38" s="3633" t="s">
        <v>106</v>
      </c>
      <c r="S38" s="3633"/>
      <c r="T38" s="3633"/>
      <c r="U38" s="3633"/>
      <c r="V38" s="3633"/>
      <c r="W38" s="3633"/>
      <c r="X38" s="3633"/>
      <c r="Y38" s="3633"/>
      <c r="Z38" s="3633"/>
      <c r="AA38" s="3633"/>
      <c r="AB38" s="3634"/>
    </row>
    <row r="39" spans="1:30">
      <c r="A39" s="28"/>
      <c r="B39" s="295"/>
      <c r="C39" s="3626"/>
      <c r="D39" s="3627"/>
      <c r="E39" s="3627"/>
      <c r="F39" s="3627"/>
      <c r="G39" s="4151" t="s">
        <v>1081</v>
      </c>
      <c r="H39" s="3941"/>
      <c r="I39" s="3941"/>
      <c r="J39" s="3941"/>
      <c r="K39" s="3941"/>
      <c r="L39" s="3941"/>
      <c r="M39" s="3941"/>
      <c r="N39" s="3941"/>
      <c r="O39" s="3941"/>
      <c r="P39" s="3941"/>
      <c r="Q39" s="4152"/>
      <c r="R39" s="3636" t="s">
        <v>1082</v>
      </c>
      <c r="S39" s="3636"/>
      <c r="T39" s="3636"/>
      <c r="U39" s="3636"/>
      <c r="V39" s="3636"/>
      <c r="W39" s="3636"/>
      <c r="X39" s="3636"/>
      <c r="Y39" s="3636"/>
      <c r="Z39" s="3636"/>
      <c r="AA39" s="3636"/>
      <c r="AB39" s="3637"/>
    </row>
    <row r="40" spans="1:30" ht="27" customHeight="1" thickBot="1">
      <c r="A40" s="28"/>
      <c r="B40" s="295"/>
      <c r="C40" s="3628"/>
      <c r="D40" s="3629"/>
      <c r="E40" s="3629"/>
      <c r="F40" s="3629"/>
      <c r="G40" s="4155">
        <f>'Ⅴ省エネ計算の根拠 【既築】ＢＥＭＳ単独導入'!G195:Q195</f>
        <v>0</v>
      </c>
      <c r="H40" s="4156"/>
      <c r="I40" s="4156"/>
      <c r="J40" s="4156"/>
      <c r="K40" s="4156"/>
      <c r="L40" s="4156"/>
      <c r="M40" s="4156"/>
      <c r="N40" s="4156"/>
      <c r="O40" s="3642" t="s">
        <v>1072</v>
      </c>
      <c r="P40" s="3642"/>
      <c r="Q40" s="3643"/>
      <c r="R40" s="4153" t="e">
        <f>'Ⅴ省エネ計算の根拠 【既築】ＢＥＭＳ単独導入'!$R$195</f>
        <v>#DIV/0!</v>
      </c>
      <c r="S40" s="4153"/>
      <c r="T40" s="4153"/>
      <c r="U40" s="4153"/>
      <c r="V40" s="4153"/>
      <c r="W40" s="4153"/>
      <c r="X40" s="4153"/>
      <c r="Y40" s="4153"/>
      <c r="Z40" s="4153"/>
      <c r="AA40" s="4153"/>
      <c r="AB40" s="4154"/>
    </row>
    <row r="41" spans="1:30">
      <c r="D41" s="817"/>
      <c r="E41" s="40"/>
      <c r="F41" s="40"/>
      <c r="G41" s="1665"/>
      <c r="H41" s="1665"/>
      <c r="I41" s="1665"/>
      <c r="J41" s="1665"/>
      <c r="K41" s="1665"/>
      <c r="L41" s="1665"/>
      <c r="M41" s="1665"/>
      <c r="N41" s="1665"/>
      <c r="O41" s="1665"/>
      <c r="P41" s="1665"/>
      <c r="Q41" s="1665"/>
      <c r="R41" s="1666"/>
      <c r="S41" s="1666"/>
      <c r="T41" s="1666"/>
      <c r="U41" s="1666"/>
      <c r="V41" s="1666"/>
      <c r="W41" s="1666"/>
      <c r="X41" s="1666"/>
      <c r="Y41" s="1666"/>
      <c r="Z41" s="1666"/>
      <c r="AA41" s="1666"/>
      <c r="AB41" s="1666"/>
    </row>
    <row r="42" spans="1:30">
      <c r="C42" s="1497"/>
      <c r="D42" s="817"/>
      <c r="E42" s="40"/>
      <c r="F42" s="40"/>
      <c r="G42" s="1665"/>
      <c r="H42" s="1665"/>
      <c r="I42" s="1665"/>
      <c r="J42" s="1665"/>
      <c r="K42" s="1665"/>
      <c r="L42" s="1665"/>
      <c r="M42" s="1665"/>
      <c r="N42" s="1665"/>
      <c r="O42" s="1665"/>
      <c r="P42" s="1665"/>
      <c r="Q42" s="1665"/>
      <c r="R42" s="1666"/>
      <c r="S42" s="1666"/>
      <c r="T42" s="1666"/>
      <c r="U42" s="1666"/>
      <c r="V42" s="1666"/>
      <c r="W42" s="1666"/>
      <c r="X42" s="1666"/>
      <c r="Y42" s="1666"/>
      <c r="Z42" s="1666"/>
      <c r="AA42" s="1666"/>
      <c r="AB42" s="1666"/>
    </row>
    <row r="43" spans="1:30">
      <c r="C43" s="1497"/>
      <c r="D43" s="817"/>
      <c r="E43" s="40"/>
      <c r="F43" s="40"/>
      <c r="G43" s="1665"/>
      <c r="H43" s="1665"/>
      <c r="I43" s="1665"/>
      <c r="J43" s="1665"/>
      <c r="K43" s="1665"/>
      <c r="L43" s="1665"/>
      <c r="M43" s="1665"/>
      <c r="N43" s="1665"/>
      <c r="O43" s="1665"/>
      <c r="P43" s="1665"/>
      <c r="Q43" s="1665"/>
      <c r="R43" s="1666"/>
      <c r="S43" s="1666"/>
      <c r="T43" s="1666"/>
      <c r="U43" s="1666"/>
      <c r="V43" s="1666"/>
      <c r="W43" s="1666"/>
      <c r="X43" s="1666"/>
      <c r="Y43" s="1666"/>
      <c r="Z43" s="1666"/>
      <c r="AA43" s="1666"/>
      <c r="AB43" s="1666"/>
    </row>
    <row r="44" spans="1:30">
      <c r="F44" s="6"/>
      <c r="G44" s="6"/>
      <c r="H44" s="6"/>
      <c r="I44" s="6"/>
      <c r="J44" s="6"/>
      <c r="K44" s="6"/>
    </row>
    <row r="45" spans="1:30">
      <c r="D45" s="6" t="s">
        <v>403</v>
      </c>
      <c r="E45" s="6" t="s">
        <v>399</v>
      </c>
      <c r="F45" s="6"/>
      <c r="G45" s="621"/>
      <c r="H45" s="621"/>
    </row>
    <row r="46" spans="1:30">
      <c r="E46" s="6" t="s">
        <v>396</v>
      </c>
      <c r="F46" s="6"/>
    </row>
    <row r="47" spans="1:30">
      <c r="E47" s="6" t="s">
        <v>397</v>
      </c>
      <c r="F47" s="6"/>
    </row>
    <row r="48" spans="1:30">
      <c r="E48" s="6" t="s">
        <v>398</v>
      </c>
      <c r="F48" s="6"/>
    </row>
    <row r="49" spans="5:5">
      <c r="E49" s="6" t="s">
        <v>1067</v>
      </c>
    </row>
    <row r="80" spans="7:7">
      <c r="G80" s="273"/>
    </row>
    <row r="99" spans="4:7">
      <c r="D99" s="274"/>
    </row>
    <row r="102" spans="4:7">
      <c r="G102" s="273"/>
    </row>
    <row r="124" spans="7:7">
      <c r="G124" s="273"/>
    </row>
    <row r="228" spans="26:28">
      <c r="Z228" s="621"/>
      <c r="AA228" s="621"/>
      <c r="AB228" s="621"/>
    </row>
    <row r="243" spans="26:28">
      <c r="Z243" s="621"/>
      <c r="AA243" s="621"/>
      <c r="AB243" s="621"/>
    </row>
  </sheetData>
  <sheetProtection sheet="1" objects="1" scenarios="1"/>
  <mergeCells count="66">
    <mergeCell ref="C38:F40"/>
    <mergeCell ref="G38:Q38"/>
    <mergeCell ref="R38:AB38"/>
    <mergeCell ref="G39:Q39"/>
    <mergeCell ref="R39:AB39"/>
    <mergeCell ref="R40:AB40"/>
    <mergeCell ref="G40:N40"/>
    <mergeCell ref="O40:Q40"/>
    <mergeCell ref="C23:F25"/>
    <mergeCell ref="G23:Q23"/>
    <mergeCell ref="R23:AB23"/>
    <mergeCell ref="G24:Q24"/>
    <mergeCell ref="R24:AB24"/>
    <mergeCell ref="G25:Q25"/>
    <mergeCell ref="R25:AB25"/>
    <mergeCell ref="C19:F19"/>
    <mergeCell ref="G19:Q19"/>
    <mergeCell ref="R19:AB19"/>
    <mergeCell ref="C20:F20"/>
    <mergeCell ref="G20:Q20"/>
    <mergeCell ref="R20:AB20"/>
    <mergeCell ref="G16:N16"/>
    <mergeCell ref="O16:Q16"/>
    <mergeCell ref="R16:Y16"/>
    <mergeCell ref="Z16:AB16"/>
    <mergeCell ref="G17:N17"/>
    <mergeCell ref="R17:Y17"/>
    <mergeCell ref="G14:N14"/>
    <mergeCell ref="O14:Q14"/>
    <mergeCell ref="R14:Y14"/>
    <mergeCell ref="Z14:AB14"/>
    <mergeCell ref="G15:N15"/>
    <mergeCell ref="O15:Q15"/>
    <mergeCell ref="R15:Y15"/>
    <mergeCell ref="Z15:AB15"/>
    <mergeCell ref="G12:N12"/>
    <mergeCell ref="O12:Q12"/>
    <mergeCell ref="R12:Y12"/>
    <mergeCell ref="Z12:AB12"/>
    <mergeCell ref="G13:N13"/>
    <mergeCell ref="O13:Q13"/>
    <mergeCell ref="R13:Y13"/>
    <mergeCell ref="Z13:AB13"/>
    <mergeCell ref="G10:N10"/>
    <mergeCell ref="O10:Q10"/>
    <mergeCell ref="R10:Y10"/>
    <mergeCell ref="Z10:AB10"/>
    <mergeCell ref="G11:N11"/>
    <mergeCell ref="O11:Q11"/>
    <mergeCell ref="R11:Y11"/>
    <mergeCell ref="Z11:AB11"/>
    <mergeCell ref="B2:AC2"/>
    <mergeCell ref="C7:F9"/>
    <mergeCell ref="G7:N9"/>
    <mergeCell ref="O7:Q9"/>
    <mergeCell ref="R7:Y9"/>
    <mergeCell ref="Z7:AB9"/>
    <mergeCell ref="F5:J5"/>
    <mergeCell ref="U5:AB5"/>
    <mergeCell ref="N5:Q5"/>
    <mergeCell ref="C29:F31"/>
    <mergeCell ref="G29:Q30"/>
    <mergeCell ref="R29:AB30"/>
    <mergeCell ref="R31:AB31"/>
    <mergeCell ref="G31:N31"/>
    <mergeCell ref="O31:Q31"/>
  </mergeCells>
  <phoneticPr fontId="3"/>
  <hyperlinks>
    <hyperlink ref="B1:E1" location="はじめに!A1" display="はじめに戻る"/>
  </hyperlinks>
  <pageMargins left="0.9055118110236221" right="0.31496062992125984" top="0.74803149606299213" bottom="0.35433070866141736" header="0.31496062992125984" footer="0.31496062992125984"/>
  <pageSetup paperSize="9" orientation="portrait" horizontalDpi="300" verticalDpi="300" r:id="rId1"/>
  <headerFooter>
    <oddFooter>&amp;P ページ</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B1:CP276"/>
  <sheetViews>
    <sheetView view="pageBreakPreview" zoomScale="120" zoomScaleNormal="100" zoomScaleSheetLayoutView="120" workbookViewId="0">
      <selection activeCell="B4" sqref="B4"/>
    </sheetView>
  </sheetViews>
  <sheetFormatPr defaultRowHeight="12"/>
  <cols>
    <col min="1" max="28" width="3.625" style="29" customWidth="1"/>
    <col min="29" max="29" width="3.25" style="29" customWidth="1"/>
    <col min="30" max="30" width="5.125" style="29" customWidth="1"/>
    <col min="31" max="31" width="13.5" style="726" customWidth="1"/>
    <col min="32" max="36" width="4" style="29" customWidth="1"/>
    <col min="37" max="39" width="4.25" style="29" customWidth="1"/>
    <col min="40" max="49" width="9" style="29"/>
    <col min="50" max="77" width="3.625" style="29" customWidth="1"/>
    <col min="78" max="16384" width="9" style="29"/>
  </cols>
  <sheetData>
    <row r="1" spans="2:94" s="7" customFormat="1" ht="21.75" customHeight="1">
      <c r="B1" s="21" t="s">
        <v>122</v>
      </c>
      <c r="C1" s="21"/>
      <c r="D1" s="21"/>
      <c r="E1" s="21"/>
      <c r="F1" s="21"/>
      <c r="G1" s="21"/>
      <c r="H1" s="21"/>
      <c r="I1" s="21"/>
      <c r="J1" s="21"/>
      <c r="K1" s="21"/>
      <c r="L1" s="21"/>
      <c r="M1" s="21"/>
      <c r="N1" s="21"/>
      <c r="O1" s="21"/>
      <c r="P1" s="21"/>
    </row>
    <row r="2" spans="2:94" s="7" customFormat="1" ht="74.25" customHeight="1">
      <c r="B2" s="3929" t="s">
        <v>1328</v>
      </c>
      <c r="C2" s="3929"/>
      <c r="D2" s="3929"/>
      <c r="E2" s="3929"/>
      <c r="F2" s="3929"/>
      <c r="G2" s="3929"/>
      <c r="H2" s="3929"/>
      <c r="I2" s="3929"/>
      <c r="J2" s="3929"/>
      <c r="K2" s="3929"/>
      <c r="L2" s="3929"/>
      <c r="M2" s="3929"/>
      <c r="N2" s="3929"/>
      <c r="O2" s="3929"/>
      <c r="P2" s="3929"/>
      <c r="Q2" s="3929"/>
      <c r="R2" s="3929"/>
      <c r="S2" s="3929"/>
      <c r="T2" s="3929"/>
      <c r="U2" s="3929"/>
      <c r="V2" s="3929"/>
      <c r="W2" s="3929"/>
      <c r="X2" s="3929"/>
      <c r="Y2" s="3929"/>
      <c r="Z2" s="3929"/>
      <c r="AA2" s="3929"/>
      <c r="AB2" s="3929"/>
      <c r="AC2" s="3929"/>
      <c r="AD2" s="3929"/>
      <c r="AE2" s="3929"/>
      <c r="AF2" s="3929"/>
      <c r="AG2" s="3929"/>
      <c r="AH2" s="3929"/>
      <c r="AI2" s="3929"/>
      <c r="AJ2" s="3929"/>
      <c r="AK2" s="3929"/>
      <c r="AL2" s="3929"/>
      <c r="AM2" s="3929"/>
      <c r="AN2" s="3929"/>
      <c r="AO2" s="3929"/>
      <c r="AP2" s="3929"/>
      <c r="AQ2" s="3929"/>
      <c r="AR2" s="3929"/>
      <c r="AS2" s="3929"/>
      <c r="AT2" s="3929"/>
      <c r="AU2" s="3929"/>
      <c r="AV2" s="3929"/>
      <c r="AW2" s="3929"/>
      <c r="AX2" s="3929"/>
    </row>
    <row r="3" spans="2:94" ht="47.25" customHeight="1">
      <c r="C3" s="3930" t="s">
        <v>260</v>
      </c>
      <c r="D3" s="3930"/>
      <c r="E3" s="3930"/>
      <c r="F3" s="3930"/>
      <c r="G3" s="3930"/>
      <c r="H3" s="3930"/>
      <c r="I3" s="3930"/>
      <c r="J3" s="3930"/>
      <c r="K3" s="3930"/>
      <c r="L3" s="3930"/>
      <c r="M3" s="3930"/>
      <c r="N3" s="3930"/>
      <c r="O3" s="3930"/>
      <c r="P3" s="3930"/>
      <c r="Q3" s="3930"/>
      <c r="R3" s="3930"/>
      <c r="S3" s="3930"/>
      <c r="T3" s="3930"/>
      <c r="U3" s="3930"/>
      <c r="V3" s="3930"/>
      <c r="W3" s="3930"/>
      <c r="X3" s="3930"/>
      <c r="Y3" s="3930"/>
      <c r="Z3" s="3930"/>
      <c r="AA3" s="3930"/>
      <c r="AB3" s="3930"/>
      <c r="AC3" s="725"/>
      <c r="AD3" s="725"/>
    </row>
    <row r="4" spans="2:94" ht="17.25" customHeight="1">
      <c r="C4" s="625"/>
      <c r="D4" s="625"/>
      <c r="E4" s="625"/>
      <c r="F4" s="625"/>
      <c r="G4" s="625"/>
      <c r="H4" s="625"/>
      <c r="I4" s="625"/>
      <c r="J4" s="625"/>
      <c r="K4" s="625"/>
      <c r="L4" s="625"/>
      <c r="M4" s="625"/>
      <c r="N4" s="625"/>
      <c r="O4" s="625"/>
      <c r="P4" s="625"/>
      <c r="Q4" s="625"/>
      <c r="S4" s="4268" t="s">
        <v>393</v>
      </c>
      <c r="T4" s="4268"/>
      <c r="U4" s="4268"/>
      <c r="V4" s="4195" t="s">
        <v>490</v>
      </c>
      <c r="W4" s="4195"/>
      <c r="X4" s="4195"/>
      <c r="Y4" s="4195"/>
      <c r="Z4" s="4195"/>
      <c r="AA4" s="4195"/>
      <c r="AB4" s="4195"/>
      <c r="AC4" s="4195"/>
      <c r="AD4" s="44"/>
      <c r="AE4" s="44"/>
      <c r="AY4" s="625"/>
      <c r="AZ4" s="625"/>
      <c r="BA4" s="625"/>
      <c r="BB4" s="625"/>
      <c r="BC4" s="625"/>
      <c r="BD4" s="625"/>
      <c r="BE4" s="625"/>
      <c r="BF4" s="625"/>
      <c r="BG4" s="625"/>
      <c r="BH4" s="625"/>
      <c r="BI4" s="625"/>
      <c r="BJ4" s="625"/>
      <c r="BK4" s="625"/>
      <c r="BL4" s="625"/>
      <c r="BM4" s="625"/>
      <c r="BP4" s="29" t="s">
        <v>393</v>
      </c>
      <c r="BR4" s="4336" t="s">
        <v>490</v>
      </c>
      <c r="BS4" s="4336"/>
      <c r="BT4" s="4336"/>
      <c r="BU4" s="4336"/>
      <c r="BV4" s="4336"/>
      <c r="BW4" s="4336"/>
      <c r="BX4" s="4336"/>
      <c r="BY4" s="4336"/>
    </row>
    <row r="5" spans="2:94" ht="15" customHeight="1">
      <c r="B5" s="673" t="s">
        <v>1872</v>
      </c>
      <c r="C5" s="625"/>
      <c r="D5" s="625"/>
      <c r="E5" s="625"/>
      <c r="F5" s="625"/>
      <c r="G5" s="625"/>
      <c r="H5" s="625"/>
      <c r="I5" s="625"/>
      <c r="J5" s="625"/>
      <c r="K5" s="625"/>
      <c r="L5" s="625"/>
      <c r="M5" s="625"/>
      <c r="N5" s="625"/>
      <c r="O5" s="625"/>
      <c r="P5" s="625"/>
      <c r="Q5" s="625"/>
      <c r="R5" s="625"/>
      <c r="S5" s="19"/>
      <c r="T5" s="625"/>
      <c r="AD5" s="44"/>
      <c r="AE5" s="44"/>
      <c r="AX5" s="673" t="s">
        <v>1118</v>
      </c>
      <c r="AY5" s="625"/>
      <c r="AZ5" s="625"/>
      <c r="BA5" s="625"/>
      <c r="BB5" s="625"/>
      <c r="BC5" s="625"/>
      <c r="BD5" s="625"/>
      <c r="BE5" s="625"/>
      <c r="BF5" s="625"/>
      <c r="BG5" s="625"/>
      <c r="BH5" s="625"/>
      <c r="BI5" s="625"/>
      <c r="BJ5" s="625"/>
      <c r="BK5" s="625"/>
      <c r="BL5" s="625"/>
      <c r="BM5" s="625"/>
      <c r="BN5" s="625"/>
      <c r="BO5" s="19"/>
      <c r="BP5" s="625"/>
    </row>
    <row r="6" spans="2:94" ht="3.75" customHeight="1">
      <c r="B6" s="625"/>
      <c r="C6" s="625"/>
      <c r="D6" s="625"/>
      <c r="E6" s="625"/>
      <c r="F6" s="625"/>
      <c r="G6" s="625"/>
      <c r="H6" s="625"/>
      <c r="I6" s="625"/>
      <c r="J6" s="625"/>
      <c r="K6" s="625"/>
      <c r="L6" s="625"/>
      <c r="M6" s="625"/>
      <c r="N6" s="625"/>
      <c r="O6" s="625"/>
      <c r="P6" s="625"/>
      <c r="Q6" s="625"/>
      <c r="R6" s="625"/>
      <c r="S6" s="19"/>
      <c r="T6" s="625"/>
      <c r="V6" s="1702"/>
      <c r="W6" s="1702"/>
      <c r="X6" s="1702"/>
      <c r="Y6" s="1702"/>
      <c r="Z6" s="1702"/>
      <c r="AA6" s="1702"/>
      <c r="AB6" s="1702"/>
      <c r="AC6" s="1702"/>
      <c r="AD6" s="44"/>
      <c r="AE6" s="44"/>
      <c r="AX6" s="625"/>
      <c r="AY6" s="625"/>
      <c r="AZ6" s="625"/>
      <c r="BA6" s="625"/>
      <c r="BB6" s="625"/>
      <c r="BC6" s="625"/>
      <c r="BD6" s="625"/>
      <c r="BE6" s="625"/>
      <c r="BF6" s="625"/>
      <c r="BG6" s="625"/>
      <c r="BH6" s="625"/>
      <c r="BI6" s="625"/>
      <c r="BJ6" s="625"/>
      <c r="BK6" s="625"/>
      <c r="BL6" s="625"/>
      <c r="BM6" s="625"/>
      <c r="BN6" s="625"/>
      <c r="BO6" s="19"/>
      <c r="BP6" s="625"/>
      <c r="BR6" s="45"/>
      <c r="BS6" s="45"/>
      <c r="BT6" s="45"/>
      <c r="BU6" s="45"/>
      <c r="BV6" s="45"/>
      <c r="BW6" s="45"/>
      <c r="BX6" s="45"/>
      <c r="BY6" s="45"/>
    </row>
    <row r="7" spans="2:94" ht="17.25" customHeight="1">
      <c r="B7" s="673" t="s">
        <v>262</v>
      </c>
      <c r="AE7" s="1756" t="s">
        <v>1442</v>
      </c>
      <c r="AX7" s="673" t="s">
        <v>262</v>
      </c>
    </row>
    <row r="8" spans="2:94" ht="30" customHeight="1">
      <c r="C8" s="3938" t="s">
        <v>1489</v>
      </c>
      <c r="D8" s="3793"/>
      <c r="E8" s="3793"/>
      <c r="F8" s="3793"/>
      <c r="G8" s="3793"/>
      <c r="H8" s="3793"/>
      <c r="I8" s="3793"/>
      <c r="J8" s="3793"/>
      <c r="K8" s="3793"/>
      <c r="L8" s="3928"/>
      <c r="P8" s="3938" t="s">
        <v>1229</v>
      </c>
      <c r="Q8" s="3939"/>
      <c r="R8" s="3939"/>
      <c r="S8" s="3939"/>
      <c r="T8" s="3939"/>
      <c r="U8" s="3939"/>
      <c r="V8" s="3939"/>
      <c r="W8" s="3939"/>
      <c r="X8" s="3940"/>
      <c r="Y8" s="297"/>
      <c r="Z8" s="297"/>
      <c r="AA8" s="297"/>
      <c r="AE8" s="821" t="s">
        <v>261</v>
      </c>
      <c r="AY8" s="3938" t="s">
        <v>480</v>
      </c>
      <c r="AZ8" s="3793"/>
      <c r="BA8" s="3793"/>
      <c r="BB8" s="3793"/>
      <c r="BC8" s="3793"/>
      <c r="BD8" s="3793"/>
      <c r="BE8" s="3793"/>
      <c r="BF8" s="3793"/>
      <c r="BG8" s="3793"/>
      <c r="BH8" s="3928"/>
      <c r="BL8" s="4337" t="s">
        <v>1229</v>
      </c>
      <c r="BM8" s="4338"/>
      <c r="BN8" s="4338"/>
      <c r="BO8" s="4338"/>
      <c r="BP8" s="4338"/>
      <c r="BQ8" s="4338"/>
      <c r="BR8" s="4338"/>
      <c r="BS8" s="4339"/>
      <c r="BT8" s="819"/>
      <c r="BU8" s="820"/>
      <c r="BV8" s="820"/>
      <c r="BW8" s="820"/>
    </row>
    <row r="9" spans="2:94" ht="15" customHeight="1">
      <c r="C9" s="56" t="str">
        <f>REPT(C203,1)</f>
        <v>平成22年</v>
      </c>
      <c r="D9" s="54"/>
      <c r="E9" s="54"/>
      <c r="F9" s="54"/>
      <c r="G9" s="3682">
        <f>K223</f>
        <v>0</v>
      </c>
      <c r="H9" s="3682"/>
      <c r="I9" s="3682"/>
      <c r="J9" s="3682"/>
      <c r="K9" s="10" t="s">
        <v>263</v>
      </c>
      <c r="L9" s="729"/>
      <c r="P9" s="1703" t="s">
        <v>1443</v>
      </c>
      <c r="Q9" s="297"/>
      <c r="R9" s="1704"/>
      <c r="S9" s="297"/>
      <c r="T9" s="297"/>
      <c r="U9" s="1705"/>
      <c r="V9" s="1705"/>
      <c r="W9" s="1705"/>
      <c r="X9" s="1706"/>
      <c r="Y9" s="1707"/>
      <c r="Z9" s="1707"/>
      <c r="AA9" s="1707"/>
      <c r="AY9" s="56" t="s">
        <v>1243</v>
      </c>
      <c r="AZ9" s="54"/>
      <c r="BA9" s="54"/>
      <c r="BB9" s="54"/>
      <c r="BC9" s="3682">
        <v>0</v>
      </c>
      <c r="BD9" s="3682"/>
      <c r="BE9" s="3682"/>
      <c r="BF9" s="3682"/>
      <c r="BG9" s="10" t="s">
        <v>263</v>
      </c>
      <c r="BH9" s="729"/>
      <c r="BL9" s="822" t="s">
        <v>1220</v>
      </c>
      <c r="BM9" s="820"/>
      <c r="BN9" s="178"/>
      <c r="BO9" s="820"/>
      <c r="BP9" s="820"/>
      <c r="BQ9" s="823"/>
      <c r="BR9" s="823"/>
      <c r="BS9" s="824"/>
      <c r="BT9" s="819"/>
      <c r="BU9" s="825"/>
      <c r="BV9" s="825"/>
      <c r="BW9" s="825"/>
    </row>
    <row r="10" spans="2:94" ht="15" customHeight="1">
      <c r="C10" s="56" t="str">
        <f>REPT(C226,1)</f>
        <v>平成23年</v>
      </c>
      <c r="D10" s="54"/>
      <c r="E10" s="54"/>
      <c r="F10" s="54"/>
      <c r="G10" s="3682">
        <f>K246</f>
        <v>0</v>
      </c>
      <c r="H10" s="3682"/>
      <c r="I10" s="3682"/>
      <c r="J10" s="3682"/>
      <c r="K10" s="10" t="s">
        <v>263</v>
      </c>
      <c r="L10" s="729"/>
      <c r="P10" s="1703" t="s">
        <v>1221</v>
      </c>
      <c r="Q10" s="297"/>
      <c r="R10" s="1704"/>
      <c r="S10" s="297"/>
      <c r="T10" s="1705"/>
      <c r="U10" s="1705"/>
      <c r="V10" s="1705"/>
      <c r="W10" s="1705"/>
      <c r="X10" s="1706"/>
      <c r="Y10" s="1707"/>
      <c r="Z10" s="1707"/>
      <c r="AA10" s="1707"/>
      <c r="AY10" s="56" t="s">
        <v>1244</v>
      </c>
      <c r="AZ10" s="54"/>
      <c r="BA10" s="54"/>
      <c r="BB10" s="54"/>
      <c r="BC10" s="3682">
        <v>0</v>
      </c>
      <c r="BD10" s="3682"/>
      <c r="BE10" s="3682"/>
      <c r="BF10" s="3682"/>
      <c r="BG10" s="10" t="s">
        <v>263</v>
      </c>
      <c r="BH10" s="729"/>
      <c r="BL10" s="822" t="s">
        <v>1221</v>
      </c>
      <c r="BM10" s="820"/>
      <c r="BN10" s="178"/>
      <c r="BO10" s="820"/>
      <c r="BP10" s="823"/>
      <c r="BQ10" s="823"/>
      <c r="BR10" s="823"/>
      <c r="BS10" s="824"/>
      <c r="BT10" s="819"/>
      <c r="BU10" s="825"/>
      <c r="BV10" s="825"/>
      <c r="BW10" s="825"/>
    </row>
    <row r="11" spans="2:94" ht="15" customHeight="1">
      <c r="C11" s="826" t="str">
        <f>REPT(C249,1)</f>
        <v>平成24年</v>
      </c>
      <c r="D11" s="12"/>
      <c r="E11" s="12"/>
      <c r="F11" s="12"/>
      <c r="G11" s="3943">
        <f>K269</f>
        <v>0</v>
      </c>
      <c r="H11" s="3943"/>
      <c r="I11" s="3943"/>
      <c r="J11" s="3943"/>
      <c r="K11" s="731" t="s">
        <v>263</v>
      </c>
      <c r="L11" s="729"/>
      <c r="P11" s="1708" t="s">
        <v>1222</v>
      </c>
      <c r="Q11" s="1709"/>
      <c r="R11" s="1710"/>
      <c r="S11" s="1711"/>
      <c r="T11" s="1711"/>
      <c r="U11" s="1711"/>
      <c r="V11" s="1711"/>
      <c r="W11" s="1711"/>
      <c r="X11" s="1712"/>
      <c r="Y11" s="1707"/>
      <c r="Z11" s="1707"/>
      <c r="AA11" s="1707"/>
      <c r="AY11" s="826" t="s">
        <v>1245</v>
      </c>
      <c r="AZ11" s="12"/>
      <c r="BA11" s="12"/>
      <c r="BB11" s="12"/>
      <c r="BC11" s="3943">
        <v>0</v>
      </c>
      <c r="BD11" s="3943"/>
      <c r="BE11" s="3943"/>
      <c r="BF11" s="3943"/>
      <c r="BG11" s="731" t="s">
        <v>263</v>
      </c>
      <c r="BH11" s="729"/>
      <c r="BL11" s="827" t="s">
        <v>1222</v>
      </c>
      <c r="BM11" s="828"/>
      <c r="BN11" s="829"/>
      <c r="BO11" s="830"/>
      <c r="BP11" s="830"/>
      <c r="BQ11" s="830"/>
      <c r="BR11" s="830"/>
      <c r="BS11" s="831"/>
      <c r="BT11" s="819"/>
      <c r="BU11" s="825"/>
      <c r="BV11" s="825"/>
      <c r="BW11" s="825"/>
    </row>
    <row r="12" spans="2:94" ht="15" customHeight="1">
      <c r="C12" s="1713"/>
      <c r="D12" s="662" t="s">
        <v>502</v>
      </c>
      <c r="E12" s="732"/>
      <c r="F12" s="732"/>
      <c r="G12" s="3935" t="e">
        <f>ROUNDDOWN((G9+G10+G11)/C12,0)</f>
        <v>#DIV/0!</v>
      </c>
      <c r="H12" s="3935"/>
      <c r="I12" s="3935"/>
      <c r="J12" s="3935"/>
      <c r="K12" s="733" t="s">
        <v>263</v>
      </c>
      <c r="L12" s="734"/>
      <c r="M12" s="54"/>
      <c r="N12" s="54"/>
      <c r="O12" s="54"/>
      <c r="P12" s="54"/>
      <c r="Q12" s="10"/>
      <c r="R12" s="54"/>
      <c r="S12" s="1714"/>
      <c r="T12" s="1714"/>
      <c r="U12" s="1714"/>
      <c r="V12" s="1714"/>
      <c r="W12" s="10"/>
      <c r="X12" s="54"/>
      <c r="Y12" s="727"/>
      <c r="Z12" s="727"/>
      <c r="AA12" s="727"/>
      <c r="AB12" s="727"/>
      <c r="AE12" s="737" t="s">
        <v>264</v>
      </c>
      <c r="AY12" s="738">
        <v>3</v>
      </c>
      <c r="AZ12" s="662" t="s">
        <v>502</v>
      </c>
      <c r="BA12" s="732"/>
      <c r="BB12" s="732"/>
      <c r="BC12" s="3998">
        <v>30361916</v>
      </c>
      <c r="BD12" s="3998"/>
      <c r="BE12" s="3998"/>
      <c r="BF12" s="3998"/>
      <c r="BG12" s="733" t="s">
        <v>263</v>
      </c>
      <c r="BH12" s="734"/>
      <c r="BI12" s="54"/>
      <c r="BJ12" s="54"/>
      <c r="BK12" s="54"/>
      <c r="BL12" s="9"/>
      <c r="BM12" s="10"/>
      <c r="BN12" s="54"/>
      <c r="BO12" s="832"/>
      <c r="BP12" s="832"/>
      <c r="BQ12" s="832"/>
      <c r="BR12" s="832"/>
      <c r="BS12" s="10"/>
      <c r="BT12" s="54"/>
      <c r="BU12" s="727"/>
      <c r="BV12" s="727"/>
      <c r="BW12" s="727"/>
      <c r="BX12" s="727"/>
      <c r="CM12" s="739" t="s">
        <v>94</v>
      </c>
      <c r="CN12" s="739"/>
      <c r="CO12" s="739"/>
      <c r="CP12" s="739"/>
    </row>
    <row r="13" spans="2:94" ht="11.25" customHeight="1">
      <c r="AE13" s="798"/>
    </row>
    <row r="14" spans="2:94" ht="18" customHeight="1">
      <c r="B14" s="673" t="s">
        <v>265</v>
      </c>
      <c r="AE14" s="798"/>
      <c r="AX14" s="673" t="s">
        <v>265</v>
      </c>
    </row>
    <row r="15" spans="2:94">
      <c r="C15" s="29" t="s">
        <v>266</v>
      </c>
      <c r="AE15" s="798"/>
      <c r="AY15" s="29" t="s">
        <v>266</v>
      </c>
      <c r="AZ15" s="740"/>
      <c r="BA15" s="740"/>
      <c r="BB15" s="740"/>
      <c r="BC15" s="740"/>
      <c r="BD15" s="740"/>
      <c r="BE15" s="740"/>
      <c r="BF15" s="740"/>
    </row>
    <row r="16" spans="2:94" ht="13.5" customHeight="1">
      <c r="C16" s="3797" t="s">
        <v>120</v>
      </c>
      <c r="D16" s="3798"/>
      <c r="E16" s="3798"/>
      <c r="F16" s="3798"/>
      <c r="G16" s="3799"/>
      <c r="H16" s="3932" t="s">
        <v>267</v>
      </c>
      <c r="I16" s="3798"/>
      <c r="J16" s="3798"/>
      <c r="K16" s="3798"/>
      <c r="L16" s="3798"/>
      <c r="M16" s="3798"/>
      <c r="N16" s="3799"/>
      <c r="O16" s="3932" t="s">
        <v>268</v>
      </c>
      <c r="P16" s="3798"/>
      <c r="Q16" s="3799"/>
      <c r="R16" s="4215" t="s">
        <v>349</v>
      </c>
      <c r="S16" s="4216"/>
      <c r="T16" s="4216"/>
      <c r="U16" s="4216"/>
      <c r="V16" s="4216"/>
      <c r="W16" s="4216"/>
      <c r="X16" s="4267"/>
      <c r="AE16" s="798"/>
      <c r="AY16" s="3797" t="s">
        <v>120</v>
      </c>
      <c r="AZ16" s="3798"/>
      <c r="BA16" s="3798"/>
      <c r="BB16" s="3798"/>
      <c r="BC16" s="3799"/>
      <c r="BD16" s="3932" t="s">
        <v>267</v>
      </c>
      <c r="BE16" s="3798"/>
      <c r="BF16" s="3798"/>
      <c r="BG16" s="3798"/>
      <c r="BH16" s="3798"/>
      <c r="BI16" s="3798"/>
      <c r="BJ16" s="3799"/>
      <c r="BK16" s="3932" t="s">
        <v>268</v>
      </c>
      <c r="BL16" s="3798"/>
      <c r="BM16" s="3799"/>
      <c r="BN16" s="4215" t="s">
        <v>349</v>
      </c>
      <c r="BO16" s="4216"/>
      <c r="BP16" s="4216"/>
      <c r="BQ16" s="4216"/>
      <c r="BR16" s="4216"/>
      <c r="BS16" s="4216"/>
      <c r="BT16" s="4267"/>
    </row>
    <row r="17" spans="2:77" ht="14.25" customHeight="1">
      <c r="C17" s="3394" t="s">
        <v>181</v>
      </c>
      <c r="D17" s="3395"/>
      <c r="E17" s="3395"/>
      <c r="F17" s="3395"/>
      <c r="G17" s="3396"/>
      <c r="H17" s="3683"/>
      <c r="I17" s="3684"/>
      <c r="J17" s="3684"/>
      <c r="K17" s="3684"/>
      <c r="L17" s="3684"/>
      <c r="M17" s="3684"/>
      <c r="N17" s="3685"/>
      <c r="O17" s="3924" t="e">
        <f t="shared" ref="O17:O23" si="0">H17/$H$24</f>
        <v>#DIV/0!</v>
      </c>
      <c r="P17" s="3925"/>
      <c r="Q17" s="3926"/>
      <c r="R17" s="3891"/>
      <c r="S17" s="3892"/>
      <c r="T17" s="3892"/>
      <c r="U17" s="3892"/>
      <c r="V17" s="3892"/>
      <c r="W17" s="3892"/>
      <c r="X17" s="3893"/>
      <c r="Z17" s="741"/>
      <c r="AA17" s="741"/>
      <c r="AE17" s="833" t="s">
        <v>271</v>
      </c>
      <c r="AY17" s="3394" t="s">
        <v>181</v>
      </c>
      <c r="AZ17" s="3395"/>
      <c r="BA17" s="3395"/>
      <c r="BB17" s="3395"/>
      <c r="BC17" s="3396"/>
      <c r="BD17" s="3995">
        <v>15805054</v>
      </c>
      <c r="BE17" s="3996"/>
      <c r="BF17" s="3996"/>
      <c r="BG17" s="3996"/>
      <c r="BH17" s="3996"/>
      <c r="BI17" s="3996"/>
      <c r="BJ17" s="3997"/>
      <c r="BK17" s="3924">
        <v>0.52055522451218161</v>
      </c>
      <c r="BL17" s="3925"/>
      <c r="BM17" s="3926"/>
      <c r="BN17" s="3992" t="s">
        <v>495</v>
      </c>
      <c r="BO17" s="3993"/>
      <c r="BP17" s="3993"/>
      <c r="BQ17" s="3993"/>
      <c r="BR17" s="3993"/>
      <c r="BS17" s="3993"/>
      <c r="BT17" s="3994"/>
      <c r="BV17" s="741"/>
      <c r="BW17" s="741"/>
    </row>
    <row r="18" spans="2:77" ht="14.25" customHeight="1">
      <c r="C18" s="3394" t="s">
        <v>182</v>
      </c>
      <c r="D18" s="3395"/>
      <c r="E18" s="3395"/>
      <c r="F18" s="3395"/>
      <c r="G18" s="3396"/>
      <c r="H18" s="3683"/>
      <c r="I18" s="3684"/>
      <c r="J18" s="3684"/>
      <c r="K18" s="3684"/>
      <c r="L18" s="3684"/>
      <c r="M18" s="3684"/>
      <c r="N18" s="3685"/>
      <c r="O18" s="3924" t="e">
        <f t="shared" si="0"/>
        <v>#DIV/0!</v>
      </c>
      <c r="P18" s="3925"/>
      <c r="Q18" s="3926"/>
      <c r="R18" s="3891"/>
      <c r="S18" s="3892"/>
      <c r="T18" s="3892"/>
      <c r="U18" s="3892"/>
      <c r="V18" s="3892"/>
      <c r="W18" s="3892"/>
      <c r="X18" s="3893"/>
      <c r="Z18" s="741"/>
      <c r="AA18" s="741"/>
      <c r="AE18" s="833" t="s">
        <v>273</v>
      </c>
      <c r="AY18" s="3394" t="s">
        <v>182</v>
      </c>
      <c r="AZ18" s="3395"/>
      <c r="BA18" s="3395"/>
      <c r="BB18" s="3395"/>
      <c r="BC18" s="3396"/>
      <c r="BD18" s="3995">
        <v>1480054</v>
      </c>
      <c r="BE18" s="3996"/>
      <c r="BF18" s="3996"/>
      <c r="BG18" s="3996"/>
      <c r="BH18" s="3996"/>
      <c r="BI18" s="3996"/>
      <c r="BJ18" s="3997"/>
      <c r="BK18" s="3924">
        <v>4.8747055357112511E-2</v>
      </c>
      <c r="BL18" s="3925"/>
      <c r="BM18" s="3926"/>
      <c r="BN18" s="3992" t="s">
        <v>272</v>
      </c>
      <c r="BO18" s="3993"/>
      <c r="BP18" s="3993"/>
      <c r="BQ18" s="3993"/>
      <c r="BR18" s="3993"/>
      <c r="BS18" s="3993"/>
      <c r="BT18" s="3994"/>
      <c r="BV18" s="741"/>
      <c r="BW18" s="741"/>
    </row>
    <row r="19" spans="2:77" ht="14.25" customHeight="1">
      <c r="C19" s="3394" t="s">
        <v>1141</v>
      </c>
      <c r="D19" s="3395"/>
      <c r="E19" s="3395"/>
      <c r="F19" s="3395"/>
      <c r="G19" s="3396"/>
      <c r="H19" s="3683"/>
      <c r="I19" s="3684"/>
      <c r="J19" s="3684"/>
      <c r="K19" s="3684"/>
      <c r="L19" s="3684"/>
      <c r="M19" s="3684"/>
      <c r="N19" s="3685"/>
      <c r="O19" s="3924" t="e">
        <f t="shared" si="0"/>
        <v>#DIV/0!</v>
      </c>
      <c r="P19" s="3925"/>
      <c r="Q19" s="3926"/>
      <c r="R19" s="3891"/>
      <c r="S19" s="3892"/>
      <c r="T19" s="3892"/>
      <c r="U19" s="3892"/>
      <c r="V19" s="3892"/>
      <c r="W19" s="3892"/>
      <c r="X19" s="3893"/>
      <c r="AE19" s="798"/>
      <c r="AY19" s="3394" t="s">
        <v>1141</v>
      </c>
      <c r="AZ19" s="3395"/>
      <c r="BA19" s="3395"/>
      <c r="BB19" s="3395"/>
      <c r="BC19" s="3396"/>
      <c r="BD19" s="3995">
        <v>6154000</v>
      </c>
      <c r="BE19" s="3996"/>
      <c r="BF19" s="3996"/>
      <c r="BG19" s="3996"/>
      <c r="BH19" s="3996"/>
      <c r="BI19" s="3996"/>
      <c r="BJ19" s="3997"/>
      <c r="BK19" s="3924">
        <v>0.20268813074906075</v>
      </c>
      <c r="BL19" s="3925"/>
      <c r="BM19" s="3926"/>
      <c r="BN19" s="3992" t="s">
        <v>274</v>
      </c>
      <c r="BO19" s="3993"/>
      <c r="BP19" s="3993"/>
      <c r="BQ19" s="3993"/>
      <c r="BR19" s="3993"/>
      <c r="BS19" s="3993"/>
      <c r="BT19" s="3994"/>
    </row>
    <row r="20" spans="2:77" ht="14.25" customHeight="1">
      <c r="C20" s="3394" t="s">
        <v>184</v>
      </c>
      <c r="D20" s="3395"/>
      <c r="E20" s="3395"/>
      <c r="F20" s="3395"/>
      <c r="G20" s="3396"/>
      <c r="H20" s="3683"/>
      <c r="I20" s="3684"/>
      <c r="J20" s="3684"/>
      <c r="K20" s="3684"/>
      <c r="L20" s="3684"/>
      <c r="M20" s="3684"/>
      <c r="N20" s="3685"/>
      <c r="O20" s="3924" t="e">
        <f t="shared" si="0"/>
        <v>#DIV/0!</v>
      </c>
      <c r="P20" s="3925"/>
      <c r="Q20" s="3926"/>
      <c r="R20" s="3891"/>
      <c r="S20" s="3892"/>
      <c r="T20" s="3892"/>
      <c r="U20" s="3892"/>
      <c r="V20" s="3892"/>
      <c r="W20" s="3892"/>
      <c r="X20" s="3893"/>
      <c r="AE20" s="798"/>
      <c r="AY20" s="3394" t="s">
        <v>184</v>
      </c>
      <c r="AZ20" s="3395"/>
      <c r="BA20" s="3395"/>
      <c r="BB20" s="3395"/>
      <c r="BC20" s="3396"/>
      <c r="BD20" s="3995">
        <v>560200</v>
      </c>
      <c r="BE20" s="3996"/>
      <c r="BF20" s="3996"/>
      <c r="BG20" s="3996"/>
      <c r="BH20" s="3996"/>
      <c r="BI20" s="3996"/>
      <c r="BJ20" s="3997"/>
      <c r="BK20" s="3924">
        <v>1.845074599376403E-2</v>
      </c>
      <c r="BL20" s="3925"/>
      <c r="BM20" s="3926"/>
      <c r="BN20" s="3992" t="s">
        <v>496</v>
      </c>
      <c r="BO20" s="3993"/>
      <c r="BP20" s="3993"/>
      <c r="BQ20" s="3993"/>
      <c r="BR20" s="3993"/>
      <c r="BS20" s="3993"/>
      <c r="BT20" s="3994"/>
    </row>
    <row r="21" spans="2:77" ht="14.25" customHeight="1">
      <c r="C21" s="3394" t="s">
        <v>302</v>
      </c>
      <c r="D21" s="3395"/>
      <c r="E21" s="3395"/>
      <c r="F21" s="3395"/>
      <c r="G21" s="3396"/>
      <c r="H21" s="3683"/>
      <c r="I21" s="3684"/>
      <c r="J21" s="3684"/>
      <c r="K21" s="3684"/>
      <c r="L21" s="3684"/>
      <c r="M21" s="3684"/>
      <c r="N21" s="3685"/>
      <c r="O21" s="3924" t="e">
        <f t="shared" si="0"/>
        <v>#DIV/0!</v>
      </c>
      <c r="P21" s="3925"/>
      <c r="Q21" s="3926"/>
      <c r="R21" s="3891"/>
      <c r="S21" s="3892"/>
      <c r="T21" s="3892"/>
      <c r="U21" s="3892"/>
      <c r="V21" s="3892"/>
      <c r="W21" s="3892"/>
      <c r="X21" s="3893"/>
      <c r="AE21" s="798"/>
      <c r="AY21" s="3394" t="s">
        <v>302</v>
      </c>
      <c r="AZ21" s="3395"/>
      <c r="BA21" s="3395"/>
      <c r="BB21" s="3395"/>
      <c r="BC21" s="3396"/>
      <c r="BD21" s="3995">
        <v>784000</v>
      </c>
      <c r="BE21" s="3996"/>
      <c r="BF21" s="3996"/>
      <c r="BG21" s="3996"/>
      <c r="BH21" s="3996"/>
      <c r="BI21" s="3996"/>
      <c r="BJ21" s="3997"/>
      <c r="BK21" s="3924">
        <v>2.5821822311872543E-2</v>
      </c>
      <c r="BL21" s="3925"/>
      <c r="BM21" s="3926"/>
      <c r="BN21" s="3992" t="s">
        <v>380</v>
      </c>
      <c r="BO21" s="3993"/>
      <c r="BP21" s="3993"/>
      <c r="BQ21" s="3993"/>
      <c r="BR21" s="3993"/>
      <c r="BS21" s="3993"/>
      <c r="BT21" s="3994"/>
    </row>
    <row r="22" spans="2:77" ht="14.25" customHeight="1">
      <c r="C22" s="3394" t="s">
        <v>276</v>
      </c>
      <c r="D22" s="3395"/>
      <c r="E22" s="3395"/>
      <c r="F22" s="3395"/>
      <c r="G22" s="3396"/>
      <c r="H22" s="3683"/>
      <c r="I22" s="3684"/>
      <c r="J22" s="3684"/>
      <c r="K22" s="3684"/>
      <c r="L22" s="3684"/>
      <c r="M22" s="3684"/>
      <c r="N22" s="3685"/>
      <c r="O22" s="3924" t="e">
        <f t="shared" si="0"/>
        <v>#DIV/0!</v>
      </c>
      <c r="P22" s="3925"/>
      <c r="Q22" s="3926"/>
      <c r="R22" s="3863"/>
      <c r="S22" s="3864"/>
      <c r="T22" s="3864"/>
      <c r="U22" s="3864"/>
      <c r="V22" s="3864"/>
      <c r="W22" s="3864"/>
      <c r="X22" s="3865"/>
      <c r="AE22" s="798"/>
      <c r="AY22" s="3394" t="s">
        <v>276</v>
      </c>
      <c r="AZ22" s="3395"/>
      <c r="BA22" s="3395"/>
      <c r="BB22" s="3395"/>
      <c r="BC22" s="3396"/>
      <c r="BD22" s="3995">
        <v>0</v>
      </c>
      <c r="BE22" s="3996"/>
      <c r="BF22" s="3996"/>
      <c r="BG22" s="3996"/>
      <c r="BH22" s="3996"/>
      <c r="BI22" s="3996"/>
      <c r="BJ22" s="3997"/>
      <c r="BK22" s="3924">
        <v>0</v>
      </c>
      <c r="BL22" s="3925"/>
      <c r="BM22" s="3926"/>
      <c r="BN22" s="4016"/>
      <c r="BO22" s="4017"/>
      <c r="BP22" s="4017"/>
      <c r="BQ22" s="4017"/>
      <c r="BR22" s="4017"/>
      <c r="BS22" s="4017"/>
      <c r="BT22" s="4018"/>
    </row>
    <row r="23" spans="2:77" ht="14.25" customHeight="1" thickBot="1">
      <c r="C23" s="3411" t="s">
        <v>180</v>
      </c>
      <c r="D23" s="3412"/>
      <c r="E23" s="3412"/>
      <c r="F23" s="3412"/>
      <c r="G23" s="3413"/>
      <c r="H23" s="3915"/>
      <c r="I23" s="3916"/>
      <c r="J23" s="3916"/>
      <c r="K23" s="3916"/>
      <c r="L23" s="3916"/>
      <c r="M23" s="3916"/>
      <c r="N23" s="3917"/>
      <c r="O23" s="3918" t="e">
        <f t="shared" si="0"/>
        <v>#DIV/0!</v>
      </c>
      <c r="P23" s="3919"/>
      <c r="Q23" s="3920"/>
      <c r="R23" s="3921"/>
      <c r="S23" s="3922"/>
      <c r="T23" s="3922"/>
      <c r="U23" s="3922"/>
      <c r="V23" s="3922"/>
      <c r="W23" s="3922"/>
      <c r="X23" s="3923"/>
      <c r="AE23" s="833"/>
      <c r="AY23" s="3411" t="s">
        <v>180</v>
      </c>
      <c r="AZ23" s="3412"/>
      <c r="BA23" s="3412"/>
      <c r="BB23" s="3412"/>
      <c r="BC23" s="3413"/>
      <c r="BD23" s="4007">
        <v>5578608</v>
      </c>
      <c r="BE23" s="4008"/>
      <c r="BF23" s="4008"/>
      <c r="BG23" s="4008"/>
      <c r="BH23" s="4008"/>
      <c r="BI23" s="4008"/>
      <c r="BJ23" s="4009"/>
      <c r="BK23" s="3918">
        <v>0.18373702107600851</v>
      </c>
      <c r="BL23" s="3919"/>
      <c r="BM23" s="3920"/>
      <c r="BN23" s="4010" t="s">
        <v>497</v>
      </c>
      <c r="BO23" s="4011"/>
      <c r="BP23" s="4011"/>
      <c r="BQ23" s="4011"/>
      <c r="BR23" s="4011"/>
      <c r="BS23" s="4011"/>
      <c r="BT23" s="4012"/>
    </row>
    <row r="24" spans="2:77" ht="17.25" customHeight="1" thickTop="1">
      <c r="C24" s="3518" t="s">
        <v>485</v>
      </c>
      <c r="D24" s="3519"/>
      <c r="E24" s="3519"/>
      <c r="F24" s="3519"/>
      <c r="G24" s="3520"/>
      <c r="H24" s="4269">
        <f>SUM(H17:N23)</f>
        <v>0</v>
      </c>
      <c r="I24" s="4270"/>
      <c r="J24" s="4270"/>
      <c r="K24" s="4270"/>
      <c r="L24" s="4270"/>
      <c r="M24" s="4270"/>
      <c r="N24" s="4271"/>
      <c r="O24" s="3909" t="e">
        <f>SUM(O17:Q23)</f>
        <v>#DIV/0!</v>
      </c>
      <c r="P24" s="3910"/>
      <c r="Q24" s="3911"/>
      <c r="R24" s="3912"/>
      <c r="S24" s="3913"/>
      <c r="T24" s="3913"/>
      <c r="U24" s="3913"/>
      <c r="V24" s="3913"/>
      <c r="W24" s="3913"/>
      <c r="X24" s="3914"/>
      <c r="AE24" s="737" t="s">
        <v>278</v>
      </c>
      <c r="AY24" s="3518" t="s">
        <v>485</v>
      </c>
      <c r="AZ24" s="3519"/>
      <c r="BA24" s="3519"/>
      <c r="BB24" s="3519"/>
      <c r="BC24" s="3520"/>
      <c r="BD24" s="4340">
        <v>30361916</v>
      </c>
      <c r="BE24" s="4341"/>
      <c r="BF24" s="4341"/>
      <c r="BG24" s="4341"/>
      <c r="BH24" s="4341"/>
      <c r="BI24" s="4341"/>
      <c r="BJ24" s="4342"/>
      <c r="BK24" s="3909">
        <v>1</v>
      </c>
      <c r="BL24" s="3910"/>
      <c r="BM24" s="3911"/>
      <c r="BN24" s="3912"/>
      <c r="BO24" s="3913"/>
      <c r="BP24" s="3913"/>
      <c r="BQ24" s="3913"/>
      <c r="BR24" s="3913"/>
      <c r="BS24" s="3913"/>
      <c r="BT24" s="3914"/>
    </row>
    <row r="25" spans="2:77" ht="12" customHeight="1">
      <c r="D25" s="3927" t="s">
        <v>492</v>
      </c>
      <c r="E25" s="3927"/>
      <c r="F25" s="3927"/>
      <c r="G25" s="3927"/>
      <c r="H25" s="3927"/>
      <c r="I25" s="3927"/>
      <c r="J25" s="3927"/>
      <c r="K25" s="3927"/>
      <c r="L25" s="3927"/>
      <c r="M25" s="3927"/>
      <c r="N25" s="3927"/>
      <c r="O25" s="3927"/>
      <c r="P25" s="3927"/>
      <c r="Q25" s="3927"/>
      <c r="R25" s="3927"/>
      <c r="S25" s="3927"/>
      <c r="T25" s="3927"/>
      <c r="U25" s="3927"/>
      <c r="V25" s="3927"/>
      <c r="W25" s="3927"/>
      <c r="X25" s="3927"/>
      <c r="Y25" s="3927"/>
      <c r="Z25" s="3927"/>
      <c r="AA25" s="3927"/>
      <c r="AB25" s="3927"/>
      <c r="AD25" s="745"/>
      <c r="AE25" s="745"/>
      <c r="AZ25" s="3927" t="s">
        <v>492</v>
      </c>
      <c r="BA25" s="3927"/>
      <c r="BB25" s="3927"/>
      <c r="BC25" s="3927"/>
      <c r="BD25" s="3927"/>
      <c r="BE25" s="3927"/>
      <c r="BF25" s="3927"/>
      <c r="BG25" s="3927"/>
      <c r="BH25" s="3927"/>
      <c r="BI25" s="3927"/>
      <c r="BJ25" s="3927"/>
      <c r="BK25" s="3927"/>
      <c r="BL25" s="3927"/>
      <c r="BM25" s="3927"/>
      <c r="BN25" s="3927"/>
      <c r="BO25" s="3927"/>
      <c r="BP25" s="3927"/>
      <c r="BQ25" s="3927"/>
      <c r="BR25" s="3927"/>
      <c r="BS25" s="3927"/>
      <c r="BT25" s="3927"/>
      <c r="BU25" s="3927"/>
      <c r="BV25" s="3927"/>
      <c r="BW25" s="3927"/>
      <c r="BX25" s="3927"/>
    </row>
    <row r="26" spans="2:77" ht="12" customHeight="1">
      <c r="D26" s="1507"/>
      <c r="E26" s="1507"/>
      <c r="F26" s="1507"/>
      <c r="G26" s="1507"/>
      <c r="H26" s="1507"/>
      <c r="I26" s="1507"/>
      <c r="J26" s="1507"/>
      <c r="K26" s="1507"/>
      <c r="L26" s="1507"/>
      <c r="M26" s="1507"/>
      <c r="N26" s="1507"/>
      <c r="O26" s="1507"/>
      <c r="P26" s="1507"/>
      <c r="Q26" s="1507"/>
      <c r="R26" s="1507"/>
      <c r="S26" s="1507"/>
      <c r="T26" s="1507"/>
      <c r="U26" s="1507"/>
      <c r="V26" s="1507"/>
      <c r="W26" s="1507"/>
      <c r="X26" s="1507"/>
      <c r="Y26" s="1507"/>
      <c r="Z26" s="1507"/>
      <c r="AA26" s="1507"/>
      <c r="AB26" s="1507"/>
      <c r="AD26" s="745"/>
      <c r="AE26" s="745"/>
      <c r="AZ26" s="834"/>
      <c r="BA26" s="834"/>
      <c r="BB26" s="834"/>
      <c r="BC26" s="834"/>
      <c r="BD26" s="834"/>
      <c r="BE26" s="834"/>
      <c r="BF26" s="834"/>
      <c r="BG26" s="834"/>
      <c r="BH26" s="834"/>
      <c r="BI26" s="834"/>
      <c r="BJ26" s="834"/>
      <c r="BK26" s="834"/>
      <c r="BL26" s="834"/>
      <c r="BM26" s="834"/>
      <c r="BN26" s="834"/>
      <c r="BO26" s="834"/>
      <c r="BP26" s="834"/>
      <c r="BQ26" s="834"/>
      <c r="BR26" s="834"/>
      <c r="BS26" s="834"/>
      <c r="BT26" s="834"/>
      <c r="BU26" s="834"/>
      <c r="BV26" s="834"/>
      <c r="BW26" s="834"/>
      <c r="BX26" s="834"/>
    </row>
    <row r="27" spans="2:77" ht="18.75">
      <c r="B27" s="4187" t="s">
        <v>1180</v>
      </c>
      <c r="C27" s="4187"/>
      <c r="D27" s="4187"/>
      <c r="E27" s="4187"/>
      <c r="F27" s="4187"/>
      <c r="G27" s="4187"/>
      <c r="H27" s="4187"/>
      <c r="I27" s="4187"/>
      <c r="J27" s="4187"/>
      <c r="K27" s="4187"/>
      <c r="L27" s="4187"/>
      <c r="M27" s="4187"/>
      <c r="N27" s="4187"/>
      <c r="O27" s="4187"/>
      <c r="P27" s="4187"/>
      <c r="Q27" s="4187"/>
      <c r="R27" s="4187"/>
      <c r="S27" s="4187"/>
      <c r="T27" s="4187"/>
      <c r="U27" s="4187"/>
      <c r="V27" s="4187"/>
      <c r="W27" s="4187"/>
      <c r="X27" s="4187"/>
      <c r="Y27" s="4187"/>
      <c r="Z27" s="4187"/>
      <c r="AA27" s="4187"/>
      <c r="AB27" s="4187"/>
      <c r="AC27" s="4187"/>
      <c r="AX27" s="4187" t="s">
        <v>1160</v>
      </c>
      <c r="AY27" s="4187"/>
      <c r="AZ27" s="4187"/>
      <c r="BA27" s="4187"/>
      <c r="BB27" s="4187"/>
      <c r="BC27" s="4187"/>
      <c r="BD27" s="4187"/>
      <c r="BE27" s="4187"/>
      <c r="BF27" s="4187"/>
      <c r="BG27" s="4187"/>
      <c r="BH27" s="4187"/>
      <c r="BI27" s="4187"/>
      <c r="BJ27" s="4187"/>
      <c r="BK27" s="4187"/>
      <c r="BL27" s="4187"/>
      <c r="BM27" s="4187"/>
      <c r="BN27" s="4187"/>
      <c r="BO27" s="4187"/>
      <c r="BP27" s="4187"/>
      <c r="BQ27" s="4187"/>
      <c r="BR27" s="4187"/>
      <c r="BS27" s="4187"/>
      <c r="BT27" s="4187"/>
      <c r="BU27" s="4187"/>
      <c r="BV27" s="4187"/>
      <c r="BW27" s="4187"/>
      <c r="BX27" s="4187"/>
      <c r="BY27" s="4187"/>
    </row>
    <row r="28" spans="2:77" ht="14.25">
      <c r="B28" s="673" t="s">
        <v>1490</v>
      </c>
      <c r="N28" s="749"/>
      <c r="O28" s="749"/>
      <c r="P28" s="749"/>
      <c r="Q28" s="749"/>
      <c r="R28" s="749"/>
      <c r="S28" s="749"/>
      <c r="AX28" s="673" t="s">
        <v>1114</v>
      </c>
      <c r="BJ28" s="749"/>
      <c r="BK28" s="749"/>
      <c r="BL28" s="749"/>
      <c r="BM28" s="749"/>
      <c r="BN28" s="749"/>
      <c r="BO28" s="749"/>
    </row>
    <row r="29" spans="2:77" ht="17.25" customHeight="1">
      <c r="C29" s="31" t="s">
        <v>1491</v>
      </c>
      <c r="N29" s="749"/>
      <c r="O29" s="749"/>
      <c r="P29" s="749"/>
      <c r="Q29" s="749"/>
      <c r="R29" s="749"/>
      <c r="S29" s="749"/>
      <c r="AC29" s="752"/>
      <c r="AD29" s="752"/>
      <c r="AY29" s="31" t="s">
        <v>1103</v>
      </c>
      <c r="AZ29" s="740"/>
      <c r="BA29" s="740"/>
      <c r="BB29" s="740"/>
      <c r="BC29" s="740"/>
      <c r="BD29" s="740"/>
      <c r="BE29" s="740"/>
      <c r="BF29" s="740"/>
      <c r="BJ29" s="749"/>
      <c r="BK29" s="749"/>
      <c r="BL29" s="749"/>
      <c r="BM29" s="749"/>
      <c r="BN29" s="749"/>
      <c r="BO29" s="749"/>
      <c r="BY29" s="752"/>
    </row>
    <row r="30" spans="2:77" ht="24" customHeight="1">
      <c r="C30" s="835" t="s">
        <v>280</v>
      </c>
      <c r="D30" s="3932" t="s">
        <v>281</v>
      </c>
      <c r="E30" s="3798"/>
      <c r="F30" s="3798"/>
      <c r="G30" s="3798"/>
      <c r="H30" s="3798"/>
      <c r="I30" s="3798"/>
      <c r="J30" s="3798"/>
      <c r="K30" s="3798"/>
      <c r="L30" s="3798"/>
      <c r="M30" s="3798"/>
      <c r="N30" s="3799"/>
      <c r="O30" s="3792" t="s">
        <v>1143</v>
      </c>
      <c r="P30" s="3793"/>
      <c r="Q30" s="3793"/>
      <c r="R30" s="3793"/>
      <c r="S30" s="3793"/>
      <c r="T30" s="3794"/>
      <c r="U30" s="3792" t="s">
        <v>1444</v>
      </c>
      <c r="V30" s="3798"/>
      <c r="W30" s="3799"/>
      <c r="X30" s="3792" t="s">
        <v>282</v>
      </c>
      <c r="Y30" s="3793"/>
      <c r="Z30" s="3793"/>
      <c r="AA30" s="3793"/>
      <c r="AB30" s="3928"/>
      <c r="AC30" s="752"/>
      <c r="AD30" s="752"/>
      <c r="AY30" s="835" t="s">
        <v>280</v>
      </c>
      <c r="AZ30" s="3932" t="s">
        <v>281</v>
      </c>
      <c r="BA30" s="3798"/>
      <c r="BB30" s="3798"/>
      <c r="BC30" s="3798"/>
      <c r="BD30" s="3798"/>
      <c r="BE30" s="3798"/>
      <c r="BF30" s="3798"/>
      <c r="BG30" s="3798"/>
      <c r="BH30" s="3798"/>
      <c r="BI30" s="3798"/>
      <c r="BJ30" s="3799"/>
      <c r="BK30" s="3792" t="s">
        <v>1143</v>
      </c>
      <c r="BL30" s="3793"/>
      <c r="BM30" s="3793"/>
      <c r="BN30" s="3793"/>
      <c r="BO30" s="3793"/>
      <c r="BP30" s="3794"/>
      <c r="BQ30" s="3792" t="s">
        <v>486</v>
      </c>
      <c r="BR30" s="3798"/>
      <c r="BS30" s="3799"/>
      <c r="BT30" s="3792" t="s">
        <v>282</v>
      </c>
      <c r="BU30" s="3793"/>
      <c r="BV30" s="3793"/>
      <c r="BW30" s="3793"/>
      <c r="BX30" s="3928"/>
      <c r="BY30" s="752"/>
    </row>
    <row r="31" spans="2:77" ht="15" customHeight="1">
      <c r="C31" s="836" t="s">
        <v>123</v>
      </c>
      <c r="D31" s="4183"/>
      <c r="E31" s="3898"/>
      <c r="F31" s="3898"/>
      <c r="G31" s="3898"/>
      <c r="H31" s="3898"/>
      <c r="I31" s="3898"/>
      <c r="J31" s="3898"/>
      <c r="K31" s="3898"/>
      <c r="L31" s="3898"/>
      <c r="M31" s="3898"/>
      <c r="N31" s="3899"/>
      <c r="O31" s="3683"/>
      <c r="P31" s="3684"/>
      <c r="Q31" s="3684"/>
      <c r="R31" s="3684"/>
      <c r="S31" s="3684"/>
      <c r="T31" s="3685"/>
      <c r="U31" s="3686" t="e">
        <f t="shared" ref="U31:U38" si="1">O31/$H$24</f>
        <v>#DIV/0!</v>
      </c>
      <c r="V31" s="3687"/>
      <c r="W31" s="3688"/>
      <c r="X31" s="3891"/>
      <c r="Y31" s="3892"/>
      <c r="Z31" s="3892"/>
      <c r="AA31" s="3892"/>
      <c r="AB31" s="3893"/>
      <c r="AC31" s="752"/>
      <c r="AE31" s="752" t="s">
        <v>1893</v>
      </c>
      <c r="AY31" s="836" t="s">
        <v>123</v>
      </c>
      <c r="AZ31" s="4343" t="s">
        <v>362</v>
      </c>
      <c r="BA31" s="4014"/>
      <c r="BB31" s="4014"/>
      <c r="BC31" s="4014"/>
      <c r="BD31" s="4014"/>
      <c r="BE31" s="4014"/>
      <c r="BF31" s="4014"/>
      <c r="BG31" s="4014"/>
      <c r="BH31" s="4014"/>
      <c r="BI31" s="4014"/>
      <c r="BJ31" s="4015"/>
      <c r="BK31" s="3995">
        <v>350000</v>
      </c>
      <c r="BL31" s="3996"/>
      <c r="BM31" s="3996"/>
      <c r="BN31" s="3996"/>
      <c r="BO31" s="3996"/>
      <c r="BP31" s="3997"/>
      <c r="BQ31" s="3686">
        <v>1.1527599246371671E-2</v>
      </c>
      <c r="BR31" s="3687"/>
      <c r="BS31" s="3688"/>
      <c r="BT31" s="3992" t="s">
        <v>513</v>
      </c>
      <c r="BU31" s="3993"/>
      <c r="BV31" s="3993"/>
      <c r="BW31" s="3993"/>
      <c r="BX31" s="3994"/>
      <c r="BY31" s="752"/>
    </row>
    <row r="32" spans="2:77" ht="15" customHeight="1">
      <c r="C32" s="837" t="s">
        <v>161</v>
      </c>
      <c r="D32" s="4183"/>
      <c r="E32" s="3898"/>
      <c r="F32" s="3898"/>
      <c r="G32" s="3898"/>
      <c r="H32" s="3898"/>
      <c r="I32" s="3898"/>
      <c r="J32" s="3898"/>
      <c r="K32" s="3898"/>
      <c r="L32" s="3898"/>
      <c r="M32" s="3898"/>
      <c r="N32" s="3899"/>
      <c r="O32" s="3683"/>
      <c r="P32" s="3684"/>
      <c r="Q32" s="3684"/>
      <c r="R32" s="3684"/>
      <c r="S32" s="3684"/>
      <c r="T32" s="3685"/>
      <c r="U32" s="3686" t="e">
        <f t="shared" si="1"/>
        <v>#DIV/0!</v>
      </c>
      <c r="V32" s="3687"/>
      <c r="W32" s="3688"/>
      <c r="X32" s="3891"/>
      <c r="Y32" s="3892"/>
      <c r="Z32" s="3892"/>
      <c r="AA32" s="3892"/>
      <c r="AB32" s="3893"/>
      <c r="AC32" s="752"/>
      <c r="AD32" s="752"/>
      <c r="AY32" s="837" t="s">
        <v>161</v>
      </c>
      <c r="AZ32" s="4343" t="s">
        <v>363</v>
      </c>
      <c r="BA32" s="4014"/>
      <c r="BB32" s="4014"/>
      <c r="BC32" s="4014"/>
      <c r="BD32" s="4014"/>
      <c r="BE32" s="4014"/>
      <c r="BF32" s="4014"/>
      <c r="BG32" s="4014"/>
      <c r="BH32" s="4014"/>
      <c r="BI32" s="4014"/>
      <c r="BJ32" s="4015"/>
      <c r="BK32" s="3995">
        <v>218000</v>
      </c>
      <c r="BL32" s="3996"/>
      <c r="BM32" s="3996"/>
      <c r="BN32" s="4101"/>
      <c r="BO32" s="4101"/>
      <c r="BP32" s="4102"/>
      <c r="BQ32" s="3686">
        <v>7.180047530597213E-3</v>
      </c>
      <c r="BR32" s="3687"/>
      <c r="BS32" s="3688"/>
      <c r="BT32" s="3992" t="s">
        <v>514</v>
      </c>
      <c r="BU32" s="3993"/>
      <c r="BV32" s="3993"/>
      <c r="BW32" s="3993"/>
      <c r="BX32" s="3994"/>
      <c r="BY32" s="752"/>
    </row>
    <row r="33" spans="2:77" ht="15" customHeight="1">
      <c r="C33" s="837" t="s">
        <v>258</v>
      </c>
      <c r="D33" s="4183"/>
      <c r="E33" s="3898"/>
      <c r="F33" s="3898"/>
      <c r="G33" s="3898"/>
      <c r="H33" s="3898"/>
      <c r="I33" s="3898"/>
      <c r="J33" s="3898"/>
      <c r="K33" s="3898"/>
      <c r="L33" s="3898"/>
      <c r="M33" s="3898"/>
      <c r="N33" s="3899"/>
      <c r="O33" s="3683"/>
      <c r="P33" s="3684"/>
      <c r="Q33" s="3684"/>
      <c r="R33" s="3684"/>
      <c r="S33" s="3684"/>
      <c r="T33" s="3685"/>
      <c r="U33" s="3686" t="e">
        <f t="shared" si="1"/>
        <v>#DIV/0!</v>
      </c>
      <c r="V33" s="3687"/>
      <c r="W33" s="3688"/>
      <c r="X33" s="3891"/>
      <c r="Y33" s="3892"/>
      <c r="Z33" s="3892"/>
      <c r="AA33" s="3892"/>
      <c r="AB33" s="3893"/>
      <c r="AC33" s="752"/>
      <c r="AD33" s="752"/>
      <c r="AY33" s="837" t="s">
        <v>258</v>
      </c>
      <c r="AZ33" s="4343" t="s">
        <v>364</v>
      </c>
      <c r="BA33" s="4014"/>
      <c r="BB33" s="4014"/>
      <c r="BC33" s="4014"/>
      <c r="BD33" s="4014"/>
      <c r="BE33" s="4014"/>
      <c r="BF33" s="4014"/>
      <c r="BG33" s="4014"/>
      <c r="BH33" s="4014"/>
      <c r="BI33" s="4014"/>
      <c r="BJ33" s="4015"/>
      <c r="BK33" s="3995">
        <v>110000</v>
      </c>
      <c r="BL33" s="3996"/>
      <c r="BM33" s="3996"/>
      <c r="BN33" s="3996"/>
      <c r="BO33" s="3996"/>
      <c r="BP33" s="3997"/>
      <c r="BQ33" s="3686">
        <v>3.6229597631453826E-3</v>
      </c>
      <c r="BR33" s="3687"/>
      <c r="BS33" s="3688"/>
      <c r="BT33" s="3992" t="s">
        <v>515</v>
      </c>
      <c r="BU33" s="3993"/>
      <c r="BV33" s="3993"/>
      <c r="BW33" s="3993"/>
      <c r="BX33" s="3994"/>
      <c r="BY33" s="752"/>
    </row>
    <row r="34" spans="2:77" ht="15" customHeight="1">
      <c r="B34" s="1508"/>
      <c r="C34" s="837" t="s">
        <v>259</v>
      </c>
      <c r="D34" s="4183"/>
      <c r="E34" s="3898"/>
      <c r="F34" s="3898"/>
      <c r="G34" s="3898"/>
      <c r="H34" s="3898"/>
      <c r="I34" s="3898"/>
      <c r="J34" s="3898"/>
      <c r="K34" s="3898"/>
      <c r="L34" s="3898"/>
      <c r="M34" s="3898"/>
      <c r="N34" s="3899"/>
      <c r="O34" s="3683"/>
      <c r="P34" s="3684"/>
      <c r="Q34" s="3684"/>
      <c r="R34" s="3684"/>
      <c r="S34" s="3684"/>
      <c r="T34" s="3685"/>
      <c r="U34" s="3686" t="e">
        <f t="shared" si="1"/>
        <v>#DIV/0!</v>
      </c>
      <c r="V34" s="3687"/>
      <c r="W34" s="3688"/>
      <c r="X34" s="3891"/>
      <c r="Y34" s="3892"/>
      <c r="Z34" s="3892"/>
      <c r="AA34" s="3892"/>
      <c r="AB34" s="3893"/>
      <c r="AC34" s="838"/>
      <c r="AD34" s="838"/>
      <c r="AE34" s="839"/>
      <c r="AF34" s="840"/>
      <c r="AG34" s="840"/>
      <c r="AX34" s="739"/>
      <c r="AY34" s="837" t="s">
        <v>259</v>
      </c>
      <c r="AZ34" s="4343" t="s">
        <v>365</v>
      </c>
      <c r="BA34" s="4014"/>
      <c r="BB34" s="4014"/>
      <c r="BC34" s="4014"/>
      <c r="BD34" s="4014"/>
      <c r="BE34" s="4014"/>
      <c r="BF34" s="4014"/>
      <c r="BG34" s="4014"/>
      <c r="BH34" s="4014"/>
      <c r="BI34" s="4014"/>
      <c r="BJ34" s="4015"/>
      <c r="BK34" s="3995">
        <v>200000</v>
      </c>
      <c r="BL34" s="3996"/>
      <c r="BM34" s="3996"/>
      <c r="BN34" s="3996"/>
      <c r="BO34" s="3996"/>
      <c r="BP34" s="3997"/>
      <c r="BQ34" s="3686">
        <v>6.5871995693552411E-3</v>
      </c>
      <c r="BR34" s="3687"/>
      <c r="BS34" s="3688"/>
      <c r="BT34" s="3992" t="s">
        <v>353</v>
      </c>
      <c r="BU34" s="3993"/>
      <c r="BV34" s="3993"/>
      <c r="BW34" s="3993"/>
      <c r="BX34" s="3994"/>
      <c r="BY34" s="838"/>
    </row>
    <row r="35" spans="2:77" ht="15" customHeight="1">
      <c r="B35" s="1508"/>
      <c r="C35" s="841" t="s">
        <v>291</v>
      </c>
      <c r="D35" s="4183"/>
      <c r="E35" s="3898"/>
      <c r="F35" s="3898"/>
      <c r="G35" s="3898"/>
      <c r="H35" s="3898"/>
      <c r="I35" s="3898"/>
      <c r="J35" s="3898"/>
      <c r="K35" s="3898"/>
      <c r="L35" s="3898"/>
      <c r="M35" s="3898"/>
      <c r="N35" s="3899"/>
      <c r="O35" s="3683"/>
      <c r="P35" s="3684"/>
      <c r="Q35" s="3684"/>
      <c r="R35" s="3684"/>
      <c r="S35" s="3684"/>
      <c r="T35" s="3685"/>
      <c r="U35" s="3686" t="e">
        <f t="shared" si="1"/>
        <v>#DIV/0!</v>
      </c>
      <c r="V35" s="3687"/>
      <c r="W35" s="3688"/>
      <c r="X35" s="3891"/>
      <c r="Y35" s="3892"/>
      <c r="Z35" s="3892"/>
      <c r="AA35" s="3892"/>
      <c r="AB35" s="3893"/>
      <c r="AC35" s="297"/>
      <c r="AD35" s="297"/>
      <c r="AE35" s="753"/>
      <c r="AG35" s="54"/>
      <c r="AH35" s="54"/>
      <c r="AI35" s="54"/>
      <c r="AJ35" s="54"/>
      <c r="AK35" s="54"/>
      <c r="AL35" s="54"/>
      <c r="AM35" s="54"/>
      <c r="AN35" s="54"/>
      <c r="AO35" s="54"/>
      <c r="AP35" s="54"/>
      <c r="AQ35" s="54"/>
      <c r="AR35" s="54"/>
      <c r="AS35" s="54"/>
      <c r="AT35" s="54"/>
      <c r="AU35" s="54"/>
      <c r="AV35" s="54"/>
      <c r="AX35" s="739"/>
      <c r="AY35" s="841" t="s">
        <v>291</v>
      </c>
      <c r="AZ35" s="4343" t="s">
        <v>366</v>
      </c>
      <c r="BA35" s="4014"/>
      <c r="BB35" s="4014"/>
      <c r="BC35" s="4014"/>
      <c r="BD35" s="4014"/>
      <c r="BE35" s="4014"/>
      <c r="BF35" s="4014"/>
      <c r="BG35" s="4014"/>
      <c r="BH35" s="4014"/>
      <c r="BI35" s="4014"/>
      <c r="BJ35" s="4015"/>
      <c r="BK35" s="3995">
        <v>122000</v>
      </c>
      <c r="BL35" s="3996"/>
      <c r="BM35" s="3996"/>
      <c r="BN35" s="3996"/>
      <c r="BO35" s="3996"/>
      <c r="BP35" s="3997"/>
      <c r="BQ35" s="3686">
        <v>4.0181917373066965E-3</v>
      </c>
      <c r="BR35" s="3687"/>
      <c r="BS35" s="3688"/>
      <c r="BT35" s="3992" t="s">
        <v>516</v>
      </c>
      <c r="BU35" s="3993"/>
      <c r="BV35" s="3993"/>
      <c r="BW35" s="3993"/>
      <c r="BX35" s="3994"/>
      <c r="BY35" s="297"/>
    </row>
    <row r="36" spans="2:77" ht="15" customHeight="1">
      <c r="B36" s="1508"/>
      <c r="C36" s="836" t="s">
        <v>293</v>
      </c>
      <c r="D36" s="4183"/>
      <c r="E36" s="3898"/>
      <c r="F36" s="3898"/>
      <c r="G36" s="3898"/>
      <c r="H36" s="3898"/>
      <c r="I36" s="3898"/>
      <c r="J36" s="3898"/>
      <c r="K36" s="3898"/>
      <c r="L36" s="3898"/>
      <c r="M36" s="3898"/>
      <c r="N36" s="3899"/>
      <c r="O36" s="3683"/>
      <c r="P36" s="3684"/>
      <c r="Q36" s="3684"/>
      <c r="R36" s="3684"/>
      <c r="S36" s="3684"/>
      <c r="T36" s="3685"/>
      <c r="U36" s="3686" t="e">
        <f t="shared" si="1"/>
        <v>#DIV/0!</v>
      </c>
      <c r="V36" s="3687"/>
      <c r="W36" s="3688"/>
      <c r="X36" s="3863"/>
      <c r="Y36" s="3864"/>
      <c r="Z36" s="3864"/>
      <c r="AA36" s="3864"/>
      <c r="AB36" s="3865"/>
      <c r="AC36" s="297"/>
      <c r="AD36" s="297"/>
      <c r="AE36" s="753"/>
      <c r="AG36" s="54"/>
      <c r="AH36" s="54"/>
      <c r="AI36" s="54"/>
      <c r="AJ36" s="54"/>
      <c r="AK36" s="54"/>
      <c r="AL36" s="54"/>
      <c r="AM36" s="54"/>
      <c r="AN36" s="54"/>
      <c r="AO36" s="54"/>
      <c r="AP36" s="54"/>
      <c r="AQ36" s="54"/>
      <c r="AR36" s="54"/>
      <c r="AS36" s="54"/>
      <c r="AT36" s="54"/>
      <c r="AU36" s="54"/>
      <c r="AV36" s="54"/>
      <c r="AX36" s="739"/>
      <c r="AY36" s="836" t="s">
        <v>293</v>
      </c>
      <c r="AZ36" s="4343"/>
      <c r="BA36" s="4014"/>
      <c r="BB36" s="4014"/>
      <c r="BC36" s="4014"/>
      <c r="BD36" s="4014"/>
      <c r="BE36" s="4014"/>
      <c r="BF36" s="4014"/>
      <c r="BG36" s="4014"/>
      <c r="BH36" s="4014"/>
      <c r="BI36" s="4014"/>
      <c r="BJ36" s="4015"/>
      <c r="BK36" s="3995"/>
      <c r="BL36" s="3996"/>
      <c r="BM36" s="3996"/>
      <c r="BN36" s="4101"/>
      <c r="BO36" s="4101"/>
      <c r="BP36" s="4102"/>
      <c r="BQ36" s="3686">
        <v>0</v>
      </c>
      <c r="BR36" s="3687"/>
      <c r="BS36" s="3688"/>
      <c r="BT36" s="4016"/>
      <c r="BU36" s="4017"/>
      <c r="BV36" s="4017"/>
      <c r="BW36" s="4017"/>
      <c r="BX36" s="4018"/>
      <c r="BY36" s="297"/>
    </row>
    <row r="37" spans="2:77" ht="15" customHeight="1" thickBot="1">
      <c r="C37" s="842" t="s">
        <v>508</v>
      </c>
      <c r="D37" s="4184"/>
      <c r="E37" s="4185"/>
      <c r="F37" s="4185"/>
      <c r="G37" s="4185"/>
      <c r="H37" s="4185"/>
      <c r="I37" s="4185"/>
      <c r="J37" s="4185"/>
      <c r="K37" s="4185"/>
      <c r="L37" s="4185"/>
      <c r="M37" s="4185"/>
      <c r="N37" s="4186"/>
      <c r="O37" s="3683"/>
      <c r="P37" s="3684"/>
      <c r="Q37" s="3684"/>
      <c r="R37" s="3684"/>
      <c r="S37" s="3684"/>
      <c r="T37" s="3685"/>
      <c r="U37" s="3686" t="e">
        <f t="shared" si="1"/>
        <v>#DIV/0!</v>
      </c>
      <c r="V37" s="3687"/>
      <c r="W37" s="3688"/>
      <c r="X37" s="3863"/>
      <c r="Y37" s="3864"/>
      <c r="Z37" s="3864"/>
      <c r="AA37" s="3864"/>
      <c r="AB37" s="3865"/>
      <c r="AC37" s="755"/>
      <c r="AD37" s="755"/>
      <c r="AE37" s="753"/>
      <c r="AK37" s="54"/>
      <c r="AL37" s="54"/>
      <c r="AM37" s="54"/>
      <c r="AN37" s="54"/>
      <c r="AO37" s="54"/>
      <c r="AP37" s="54"/>
      <c r="AQ37" s="54"/>
      <c r="AR37" s="54"/>
      <c r="AS37" s="54"/>
      <c r="AT37" s="54"/>
      <c r="AU37" s="54"/>
      <c r="AV37" s="54"/>
      <c r="AY37" s="842" t="s">
        <v>508</v>
      </c>
      <c r="AZ37" s="4344"/>
      <c r="BA37" s="4345"/>
      <c r="BB37" s="4345"/>
      <c r="BC37" s="4345"/>
      <c r="BD37" s="4345"/>
      <c r="BE37" s="4345"/>
      <c r="BF37" s="4345"/>
      <c r="BG37" s="4345"/>
      <c r="BH37" s="4345"/>
      <c r="BI37" s="4345"/>
      <c r="BJ37" s="4346"/>
      <c r="BK37" s="3995"/>
      <c r="BL37" s="3996"/>
      <c r="BM37" s="3996"/>
      <c r="BN37" s="3996"/>
      <c r="BO37" s="3996"/>
      <c r="BP37" s="3997"/>
      <c r="BQ37" s="3686">
        <v>0</v>
      </c>
      <c r="BR37" s="3687"/>
      <c r="BS37" s="3688"/>
      <c r="BT37" s="4016"/>
      <c r="BU37" s="4017"/>
      <c r="BV37" s="4017"/>
      <c r="BW37" s="4017"/>
      <c r="BX37" s="4018"/>
      <c r="BY37" s="755"/>
    </row>
    <row r="38" spans="2:77" ht="15.75" customHeight="1" thickTop="1">
      <c r="C38" s="3518" t="s">
        <v>432</v>
      </c>
      <c r="D38" s="3519"/>
      <c r="E38" s="3519"/>
      <c r="F38" s="3519"/>
      <c r="G38" s="3519"/>
      <c r="H38" s="3519"/>
      <c r="I38" s="3519"/>
      <c r="J38" s="3519"/>
      <c r="K38" s="3519"/>
      <c r="L38" s="3519"/>
      <c r="M38" s="3519"/>
      <c r="N38" s="3520"/>
      <c r="O38" s="3866">
        <f>SUM(O31:T37)</f>
        <v>0</v>
      </c>
      <c r="P38" s="3867"/>
      <c r="Q38" s="3867"/>
      <c r="R38" s="3867"/>
      <c r="S38" s="3867"/>
      <c r="T38" s="3868"/>
      <c r="U38" s="3870" t="e">
        <f t="shared" si="1"/>
        <v>#DIV/0!</v>
      </c>
      <c r="V38" s="3871"/>
      <c r="W38" s="3872"/>
      <c r="X38" s="3870"/>
      <c r="Y38" s="3871"/>
      <c r="Z38" s="3871"/>
      <c r="AA38" s="3871"/>
      <c r="AB38" s="3873"/>
      <c r="AC38" s="755"/>
      <c r="AD38" s="755"/>
      <c r="AE38" s="753"/>
      <c r="AK38" s="54"/>
      <c r="AL38" s="54"/>
      <c r="AM38" s="54"/>
      <c r="AN38" s="54"/>
      <c r="AO38" s="54"/>
      <c r="AP38" s="54"/>
      <c r="AQ38" s="54"/>
      <c r="AR38" s="54"/>
      <c r="AS38" s="54"/>
      <c r="AT38" s="54"/>
      <c r="AU38" s="54"/>
      <c r="AV38" s="54"/>
      <c r="AY38" s="3518" t="s">
        <v>432</v>
      </c>
      <c r="AZ38" s="3519"/>
      <c r="BA38" s="3519"/>
      <c r="BB38" s="3519"/>
      <c r="BC38" s="3519"/>
      <c r="BD38" s="3519"/>
      <c r="BE38" s="3519"/>
      <c r="BF38" s="3519"/>
      <c r="BG38" s="3519"/>
      <c r="BH38" s="3519"/>
      <c r="BI38" s="3519"/>
      <c r="BJ38" s="3520"/>
      <c r="BK38" s="4000">
        <v>1000000</v>
      </c>
      <c r="BL38" s="4001"/>
      <c r="BM38" s="4001"/>
      <c r="BN38" s="4001"/>
      <c r="BO38" s="4001"/>
      <c r="BP38" s="4002"/>
      <c r="BQ38" s="3870">
        <v>3.2935997846776206E-2</v>
      </c>
      <c r="BR38" s="3871"/>
      <c r="BS38" s="3872"/>
      <c r="BT38" s="3870"/>
      <c r="BU38" s="3871"/>
      <c r="BV38" s="3871"/>
      <c r="BW38" s="3871"/>
      <c r="BX38" s="3873"/>
      <c r="BY38" s="755"/>
    </row>
    <row r="39" spans="2:77">
      <c r="C39" s="54"/>
      <c r="D39" s="297" t="s">
        <v>400</v>
      </c>
      <c r="E39" s="297" t="s">
        <v>505</v>
      </c>
      <c r="F39" s="54"/>
      <c r="G39" s="54"/>
      <c r="H39" s="54"/>
      <c r="I39" s="54"/>
      <c r="J39" s="54"/>
      <c r="K39" s="54"/>
      <c r="L39" s="54"/>
      <c r="M39" s="54"/>
      <c r="N39" s="297"/>
      <c r="O39" s="759"/>
      <c r="P39" s="759"/>
      <c r="Q39" s="760"/>
      <c r="R39" s="760"/>
      <c r="S39" s="760"/>
      <c r="T39" s="760"/>
      <c r="U39" s="761"/>
      <c r="V39" s="761"/>
      <c r="W39" s="761"/>
      <c r="X39" s="761"/>
      <c r="Y39" s="761"/>
      <c r="Z39" s="761"/>
      <c r="AA39" s="761"/>
      <c r="AB39" s="297"/>
      <c r="AC39" s="755"/>
      <c r="AD39" s="755"/>
      <c r="AE39" s="753"/>
      <c r="AK39" s="54"/>
      <c r="AL39" s="54"/>
      <c r="AM39" s="54"/>
      <c r="AN39" s="54"/>
      <c r="AO39" s="54"/>
      <c r="AP39" s="54"/>
      <c r="AQ39" s="54"/>
      <c r="AR39" s="54"/>
      <c r="AS39" s="54"/>
      <c r="AT39" s="54"/>
      <c r="AU39" s="54"/>
      <c r="AV39" s="54"/>
      <c r="AY39" s="54"/>
      <c r="AZ39" s="297" t="s">
        <v>400</v>
      </c>
      <c r="BA39" s="297" t="s">
        <v>505</v>
      </c>
      <c r="BB39" s="758"/>
      <c r="BC39" s="758"/>
      <c r="BD39" s="758"/>
      <c r="BE39" s="758"/>
      <c r="BF39" s="758"/>
      <c r="BG39" s="54"/>
      <c r="BH39" s="54"/>
      <c r="BI39" s="54"/>
      <c r="BJ39" s="297"/>
      <c r="BK39" s="759"/>
      <c r="BL39" s="759"/>
      <c r="BM39" s="760"/>
      <c r="BN39" s="760"/>
      <c r="BO39" s="760"/>
      <c r="BP39" s="760"/>
      <c r="BQ39" s="761"/>
      <c r="BR39" s="761"/>
      <c r="BS39" s="761"/>
      <c r="BT39" s="761"/>
      <c r="BU39" s="761"/>
      <c r="BV39" s="761"/>
      <c r="BW39" s="761"/>
      <c r="BX39" s="297"/>
      <c r="BY39" s="755"/>
    </row>
    <row r="40" spans="2:77">
      <c r="C40" s="54"/>
      <c r="D40" s="755"/>
      <c r="E40" s="755" t="s">
        <v>506</v>
      </c>
      <c r="F40" s="54"/>
      <c r="G40" s="54"/>
      <c r="H40" s="54"/>
      <c r="I40" s="54"/>
      <c r="J40" s="54"/>
      <c r="K40" s="54"/>
      <c r="L40" s="54"/>
      <c r="M40" s="54"/>
      <c r="N40" s="297"/>
      <c r="O40" s="759"/>
      <c r="P40" s="759"/>
      <c r="Q40" s="760"/>
      <c r="R40" s="760"/>
      <c r="S40" s="760"/>
      <c r="T40" s="760"/>
      <c r="U40" s="761"/>
      <c r="V40" s="761"/>
      <c r="W40" s="761"/>
      <c r="X40" s="761"/>
      <c r="Y40" s="761"/>
      <c r="Z40" s="761"/>
      <c r="AA40" s="761"/>
      <c r="AB40" s="297"/>
      <c r="AC40" s="755"/>
      <c r="AD40" s="755"/>
      <c r="AE40" s="753"/>
      <c r="AK40" s="54"/>
      <c r="AL40" s="54"/>
      <c r="AM40" s="54"/>
      <c r="AN40" s="54"/>
      <c r="AO40" s="54"/>
      <c r="AP40" s="54"/>
      <c r="AQ40" s="54"/>
      <c r="AR40" s="54"/>
      <c r="AS40" s="54"/>
      <c r="AT40" s="54"/>
      <c r="AU40" s="54"/>
      <c r="AV40" s="54"/>
      <c r="AY40" s="54"/>
      <c r="AZ40" s="755"/>
      <c r="BA40" s="755" t="s">
        <v>506</v>
      </c>
      <c r="BB40" s="758"/>
      <c r="BC40" s="758"/>
      <c r="BD40" s="758"/>
      <c r="BE40" s="758"/>
      <c r="BF40" s="758"/>
      <c r="BG40" s="54"/>
      <c r="BH40" s="54"/>
      <c r="BI40" s="54"/>
      <c r="BJ40" s="297"/>
      <c r="BK40" s="759"/>
      <c r="BL40" s="759"/>
      <c r="BM40" s="760"/>
      <c r="BN40" s="760"/>
      <c r="BO40" s="760"/>
      <c r="BP40" s="760"/>
      <c r="BQ40" s="761"/>
      <c r="BR40" s="761"/>
      <c r="BS40" s="761"/>
      <c r="BT40" s="761"/>
      <c r="BU40" s="761"/>
      <c r="BV40" s="761"/>
      <c r="BW40" s="761"/>
      <c r="BX40" s="297"/>
      <c r="BY40" s="755"/>
    </row>
    <row r="41" spans="2:77" ht="11.25" customHeight="1">
      <c r="C41" s="54"/>
      <c r="D41" s="297"/>
      <c r="E41" s="54"/>
      <c r="F41" s="54"/>
      <c r="G41" s="54"/>
      <c r="H41" s="54"/>
      <c r="I41" s="54"/>
      <c r="J41" s="54"/>
      <c r="K41" s="54"/>
      <c r="L41" s="54"/>
      <c r="M41" s="54"/>
      <c r="N41" s="297"/>
      <c r="O41" s="759"/>
      <c r="P41" s="759"/>
      <c r="Q41" s="760"/>
      <c r="R41" s="760"/>
      <c r="S41" s="760"/>
      <c r="T41" s="760"/>
      <c r="U41" s="761"/>
      <c r="V41" s="761"/>
      <c r="W41" s="761"/>
      <c r="X41" s="761"/>
      <c r="Y41" s="761"/>
      <c r="Z41" s="761"/>
      <c r="AA41" s="761"/>
      <c r="AB41" s="297"/>
      <c r="AC41" s="755"/>
      <c r="AD41" s="755"/>
      <c r="AN41" s="54"/>
      <c r="AO41" s="54"/>
      <c r="AP41" s="54"/>
      <c r="AQ41" s="54"/>
      <c r="AR41" s="54"/>
      <c r="AS41" s="54"/>
      <c r="AT41" s="54"/>
      <c r="AU41" s="54"/>
      <c r="AV41" s="54"/>
      <c r="AY41" s="54"/>
      <c r="AZ41" s="297"/>
      <c r="BA41" s="758"/>
      <c r="BB41" s="758"/>
      <c r="BC41" s="758"/>
      <c r="BD41" s="758"/>
      <c r="BE41" s="758"/>
      <c r="BF41" s="758"/>
      <c r="BG41" s="54"/>
      <c r="BH41" s="54"/>
      <c r="BI41" s="54"/>
      <c r="BJ41" s="297"/>
      <c r="BK41" s="759"/>
      <c r="BL41" s="759"/>
      <c r="BM41" s="760"/>
      <c r="BN41" s="760"/>
      <c r="BO41" s="760"/>
      <c r="BP41" s="760"/>
      <c r="BQ41" s="761"/>
      <c r="BR41" s="761"/>
      <c r="BS41" s="761"/>
      <c r="BT41" s="761"/>
      <c r="BU41" s="761"/>
      <c r="BV41" s="761"/>
      <c r="BW41" s="761"/>
      <c r="BX41" s="297"/>
      <c r="BY41" s="755"/>
    </row>
    <row r="42" spans="2:77" ht="15" customHeight="1">
      <c r="C42" s="31" t="s">
        <v>1492</v>
      </c>
      <c r="N42" s="749"/>
      <c r="O42" s="749"/>
      <c r="P42" s="749"/>
      <c r="Q42" s="749"/>
      <c r="R42" s="749"/>
      <c r="S42" s="749"/>
      <c r="AC42" s="755"/>
      <c r="AD42" s="755"/>
      <c r="AN42" s="54"/>
      <c r="AO42" s="54"/>
      <c r="AP42" s="54"/>
      <c r="AQ42" s="54"/>
      <c r="AR42" s="54"/>
      <c r="AS42" s="54"/>
      <c r="AT42" s="54"/>
      <c r="AU42" s="54"/>
      <c r="AV42" s="54"/>
      <c r="AY42" s="31" t="s">
        <v>1102</v>
      </c>
      <c r="AZ42" s="740"/>
      <c r="BA42" s="740"/>
      <c r="BB42" s="740"/>
      <c r="BC42" s="740"/>
      <c r="BD42" s="740"/>
      <c r="BE42" s="740"/>
      <c r="BF42" s="740"/>
      <c r="BJ42" s="749"/>
      <c r="BK42" s="749"/>
      <c r="BL42" s="749"/>
      <c r="BM42" s="749"/>
      <c r="BN42" s="749"/>
      <c r="BO42" s="749"/>
      <c r="BQ42" s="801"/>
      <c r="BY42" s="755"/>
    </row>
    <row r="43" spans="2:77" ht="24.75" customHeight="1">
      <c r="C43" s="843" t="s">
        <v>280</v>
      </c>
      <c r="D43" s="3932" t="s">
        <v>281</v>
      </c>
      <c r="E43" s="3798"/>
      <c r="F43" s="3798"/>
      <c r="G43" s="3798"/>
      <c r="H43" s="3798"/>
      <c r="I43" s="3798"/>
      <c r="J43" s="3798"/>
      <c r="K43" s="3798"/>
      <c r="L43" s="3798"/>
      <c r="M43" s="3798"/>
      <c r="N43" s="3799"/>
      <c r="O43" s="3792" t="s">
        <v>1144</v>
      </c>
      <c r="P43" s="3793"/>
      <c r="Q43" s="3793"/>
      <c r="R43" s="3793"/>
      <c r="S43" s="3793"/>
      <c r="T43" s="3794"/>
      <c r="U43" s="3792" t="s">
        <v>1444</v>
      </c>
      <c r="V43" s="3798"/>
      <c r="W43" s="3799"/>
      <c r="X43" s="3792" t="s">
        <v>282</v>
      </c>
      <c r="Y43" s="3793"/>
      <c r="Z43" s="3793"/>
      <c r="AA43" s="3793"/>
      <c r="AB43" s="3928"/>
      <c r="AC43" s="755"/>
      <c r="AD43" s="1755"/>
      <c r="AN43" s="54"/>
      <c r="AO43" s="54"/>
      <c r="AP43" s="54"/>
      <c r="AQ43" s="54"/>
      <c r="AR43" s="54"/>
      <c r="AS43" s="54"/>
      <c r="AT43" s="54"/>
      <c r="AU43" s="54"/>
      <c r="AV43" s="54"/>
      <c r="AY43" s="843" t="s">
        <v>280</v>
      </c>
      <c r="AZ43" s="3932" t="s">
        <v>281</v>
      </c>
      <c r="BA43" s="3798"/>
      <c r="BB43" s="3798"/>
      <c r="BC43" s="3798"/>
      <c r="BD43" s="3798"/>
      <c r="BE43" s="3798"/>
      <c r="BF43" s="3798"/>
      <c r="BG43" s="3798"/>
      <c r="BH43" s="3798"/>
      <c r="BI43" s="3798"/>
      <c r="BJ43" s="3799"/>
      <c r="BK43" s="3792" t="s">
        <v>1144</v>
      </c>
      <c r="BL43" s="3793"/>
      <c r="BM43" s="3793"/>
      <c r="BN43" s="4347"/>
      <c r="BO43" s="3793"/>
      <c r="BP43" s="3794"/>
      <c r="BQ43" s="3792" t="s">
        <v>486</v>
      </c>
      <c r="BR43" s="3798"/>
      <c r="BS43" s="3799"/>
      <c r="BT43" s="3792" t="s">
        <v>282</v>
      </c>
      <c r="BU43" s="3793"/>
      <c r="BV43" s="3793"/>
      <c r="BW43" s="3793"/>
      <c r="BX43" s="3928"/>
      <c r="BY43" s="755"/>
    </row>
    <row r="44" spans="2:77" ht="15" customHeight="1">
      <c r="C44" s="844" t="s">
        <v>295</v>
      </c>
      <c r="D44" s="4183"/>
      <c r="E44" s="3898"/>
      <c r="F44" s="3898"/>
      <c r="G44" s="3898"/>
      <c r="H44" s="3898"/>
      <c r="I44" s="3898"/>
      <c r="J44" s="3898"/>
      <c r="K44" s="3898"/>
      <c r="L44" s="3898"/>
      <c r="M44" s="3898"/>
      <c r="N44" s="3899"/>
      <c r="O44" s="3683"/>
      <c r="P44" s="3684"/>
      <c r="Q44" s="3684"/>
      <c r="R44" s="3684"/>
      <c r="S44" s="3684"/>
      <c r="T44" s="3685"/>
      <c r="U44" s="3686" t="e">
        <f t="shared" ref="U44:U49" si="2">O44/$H$24</f>
        <v>#DIV/0!</v>
      </c>
      <c r="V44" s="3687"/>
      <c r="W44" s="3688"/>
      <c r="X44" s="3891"/>
      <c r="Y44" s="3892"/>
      <c r="Z44" s="3892"/>
      <c r="AA44" s="3892"/>
      <c r="AB44" s="3893"/>
      <c r="AC44" s="755"/>
      <c r="AE44" s="1757" t="s">
        <v>1892</v>
      </c>
      <c r="AN44" s="54"/>
      <c r="AO44" s="54"/>
      <c r="AP44" s="54"/>
      <c r="AQ44" s="54"/>
      <c r="AR44" s="54"/>
      <c r="AS44" s="54"/>
      <c r="AT44" s="54"/>
      <c r="AU44" s="54"/>
      <c r="AV44" s="54"/>
      <c r="AY44" s="844" t="s">
        <v>295</v>
      </c>
      <c r="AZ44" s="4343" t="s">
        <v>1107</v>
      </c>
      <c r="BA44" s="4014"/>
      <c r="BB44" s="4014"/>
      <c r="BC44" s="4014"/>
      <c r="BD44" s="4014"/>
      <c r="BE44" s="4014"/>
      <c r="BF44" s="4014"/>
      <c r="BG44" s="4014"/>
      <c r="BH44" s="4014"/>
      <c r="BI44" s="4014"/>
      <c r="BJ44" s="4015"/>
      <c r="BK44" s="3995">
        <v>2000000</v>
      </c>
      <c r="BL44" s="3996"/>
      <c r="BM44" s="3996"/>
      <c r="BN44" s="3996"/>
      <c r="BO44" s="3996"/>
      <c r="BP44" s="3997"/>
      <c r="BQ44" s="3686">
        <v>6.5871995693552413E-2</v>
      </c>
      <c r="BR44" s="3687"/>
      <c r="BS44" s="3688"/>
      <c r="BT44" s="3992" t="s">
        <v>512</v>
      </c>
      <c r="BU44" s="3993"/>
      <c r="BV44" s="3993"/>
      <c r="BW44" s="3993"/>
      <c r="BX44" s="3994"/>
      <c r="BY44" s="755"/>
    </row>
    <row r="45" spans="2:77" ht="15" customHeight="1">
      <c r="C45" s="837" t="s">
        <v>296</v>
      </c>
      <c r="D45" s="4183"/>
      <c r="E45" s="3898"/>
      <c r="F45" s="3898"/>
      <c r="G45" s="3898"/>
      <c r="H45" s="3898"/>
      <c r="I45" s="3898"/>
      <c r="J45" s="3898"/>
      <c r="K45" s="3898"/>
      <c r="L45" s="3898"/>
      <c r="M45" s="3898"/>
      <c r="N45" s="3899"/>
      <c r="O45" s="3683"/>
      <c r="P45" s="3684"/>
      <c r="Q45" s="3684"/>
      <c r="R45" s="3684"/>
      <c r="S45" s="3684"/>
      <c r="T45" s="3685"/>
      <c r="U45" s="3686" t="e">
        <f t="shared" si="2"/>
        <v>#DIV/0!</v>
      </c>
      <c r="V45" s="3687"/>
      <c r="W45" s="3688"/>
      <c r="X45" s="3891"/>
      <c r="Y45" s="3892"/>
      <c r="Z45" s="3892"/>
      <c r="AA45" s="3892"/>
      <c r="AB45" s="3893"/>
      <c r="AC45" s="755"/>
      <c r="AD45" s="755"/>
      <c r="AN45" s="54"/>
      <c r="AO45" s="54"/>
      <c r="AP45" s="54"/>
      <c r="AQ45" s="54"/>
      <c r="AR45" s="54"/>
      <c r="AS45" s="54"/>
      <c r="AT45" s="54"/>
      <c r="AU45" s="54"/>
      <c r="AV45" s="54"/>
      <c r="AY45" s="837" t="s">
        <v>296</v>
      </c>
      <c r="AZ45" s="4343"/>
      <c r="BA45" s="4014"/>
      <c r="BB45" s="4014"/>
      <c r="BC45" s="4014"/>
      <c r="BD45" s="4014"/>
      <c r="BE45" s="4014"/>
      <c r="BF45" s="4014"/>
      <c r="BG45" s="4014"/>
      <c r="BH45" s="4014"/>
      <c r="BI45" s="4014"/>
      <c r="BJ45" s="4015"/>
      <c r="BK45" s="3995"/>
      <c r="BL45" s="3996"/>
      <c r="BM45" s="3996"/>
      <c r="BN45" s="3996"/>
      <c r="BO45" s="3996"/>
      <c r="BP45" s="3997"/>
      <c r="BQ45" s="3686">
        <v>0</v>
      </c>
      <c r="BR45" s="3687"/>
      <c r="BS45" s="3688"/>
      <c r="BT45" s="3992"/>
      <c r="BU45" s="3993"/>
      <c r="BV45" s="3993"/>
      <c r="BW45" s="3993"/>
      <c r="BX45" s="3994"/>
      <c r="BY45" s="755"/>
    </row>
    <row r="46" spans="2:77" ht="15" customHeight="1">
      <c r="C46" s="837" t="s">
        <v>297</v>
      </c>
      <c r="D46" s="4183"/>
      <c r="E46" s="3898"/>
      <c r="F46" s="3898"/>
      <c r="G46" s="3898"/>
      <c r="H46" s="3898"/>
      <c r="I46" s="3898"/>
      <c r="J46" s="3898"/>
      <c r="K46" s="3898"/>
      <c r="L46" s="3898"/>
      <c r="M46" s="3898"/>
      <c r="N46" s="3899"/>
      <c r="O46" s="3683"/>
      <c r="P46" s="3684"/>
      <c r="Q46" s="3684"/>
      <c r="R46" s="3684"/>
      <c r="S46" s="3684"/>
      <c r="T46" s="3685"/>
      <c r="U46" s="3686" t="e">
        <f t="shared" si="2"/>
        <v>#DIV/0!</v>
      </c>
      <c r="V46" s="3687"/>
      <c r="W46" s="3688"/>
      <c r="X46" s="3891"/>
      <c r="Y46" s="3892"/>
      <c r="Z46" s="3892"/>
      <c r="AA46" s="3892"/>
      <c r="AB46" s="3893"/>
      <c r="AC46" s="755"/>
      <c r="AD46" s="755"/>
      <c r="AE46" s="753"/>
      <c r="AK46" s="54"/>
      <c r="AL46" s="54"/>
      <c r="AM46" s="54"/>
      <c r="AN46" s="54"/>
      <c r="AO46" s="54"/>
      <c r="AP46" s="54"/>
      <c r="AQ46" s="54"/>
      <c r="AR46" s="54"/>
      <c r="AS46" s="54"/>
      <c r="AT46" s="54"/>
      <c r="AU46" s="54"/>
      <c r="AV46" s="54"/>
      <c r="AY46" s="837" t="s">
        <v>297</v>
      </c>
      <c r="AZ46" s="4343"/>
      <c r="BA46" s="4014"/>
      <c r="BB46" s="4014"/>
      <c r="BC46" s="4014"/>
      <c r="BD46" s="4014"/>
      <c r="BE46" s="4014"/>
      <c r="BF46" s="4014"/>
      <c r="BG46" s="4014"/>
      <c r="BH46" s="4014"/>
      <c r="BI46" s="4014"/>
      <c r="BJ46" s="4015"/>
      <c r="BK46" s="3995"/>
      <c r="BL46" s="3996"/>
      <c r="BM46" s="3996"/>
      <c r="BN46" s="3996"/>
      <c r="BO46" s="3996"/>
      <c r="BP46" s="3997"/>
      <c r="BQ46" s="3686">
        <v>0</v>
      </c>
      <c r="BR46" s="3687"/>
      <c r="BS46" s="3688"/>
      <c r="BT46" s="3992"/>
      <c r="BU46" s="3993"/>
      <c r="BV46" s="3993"/>
      <c r="BW46" s="3993"/>
      <c r="BX46" s="3994"/>
      <c r="BY46" s="755"/>
    </row>
    <row r="47" spans="2:77" ht="15" customHeight="1">
      <c r="B47" s="1508"/>
      <c r="C47" s="837" t="s">
        <v>344</v>
      </c>
      <c r="D47" s="4183"/>
      <c r="E47" s="3898"/>
      <c r="F47" s="3898"/>
      <c r="G47" s="3898"/>
      <c r="H47" s="3898"/>
      <c r="I47" s="3898"/>
      <c r="J47" s="3898"/>
      <c r="K47" s="3898"/>
      <c r="L47" s="3898"/>
      <c r="M47" s="3898"/>
      <c r="N47" s="3899"/>
      <c r="O47" s="3683"/>
      <c r="P47" s="3684"/>
      <c r="Q47" s="3684"/>
      <c r="R47" s="3684"/>
      <c r="S47" s="3684"/>
      <c r="T47" s="3685"/>
      <c r="U47" s="3686" t="e">
        <f t="shared" si="2"/>
        <v>#DIV/0!</v>
      </c>
      <c r="V47" s="3687"/>
      <c r="W47" s="3688"/>
      <c r="X47" s="3891"/>
      <c r="Y47" s="3892"/>
      <c r="Z47" s="3892"/>
      <c r="AA47" s="3892"/>
      <c r="AB47" s="3893"/>
      <c r="AC47" s="755"/>
      <c r="AD47" s="755"/>
      <c r="AE47" s="753"/>
      <c r="AK47" s="54"/>
      <c r="AL47" s="54"/>
      <c r="AM47" s="54"/>
      <c r="AN47" s="54"/>
      <c r="AO47" s="54"/>
      <c r="AP47" s="54"/>
      <c r="AQ47" s="54"/>
      <c r="AR47" s="54"/>
      <c r="AS47" s="54"/>
      <c r="AT47" s="54"/>
      <c r="AU47" s="54"/>
      <c r="AV47" s="54"/>
      <c r="AX47" s="739"/>
      <c r="AY47" s="837" t="s">
        <v>344</v>
      </c>
      <c r="AZ47" s="4343"/>
      <c r="BA47" s="4014"/>
      <c r="BB47" s="4014"/>
      <c r="BC47" s="4014"/>
      <c r="BD47" s="4014"/>
      <c r="BE47" s="4014"/>
      <c r="BF47" s="4014"/>
      <c r="BG47" s="4014"/>
      <c r="BH47" s="4014"/>
      <c r="BI47" s="4014"/>
      <c r="BJ47" s="4015"/>
      <c r="BK47" s="3995"/>
      <c r="BL47" s="3996"/>
      <c r="BM47" s="3996"/>
      <c r="BN47" s="3996"/>
      <c r="BO47" s="3996"/>
      <c r="BP47" s="3997"/>
      <c r="BQ47" s="3686">
        <v>0</v>
      </c>
      <c r="BR47" s="3687"/>
      <c r="BS47" s="3688"/>
      <c r="BT47" s="3992"/>
      <c r="BU47" s="3993"/>
      <c r="BV47" s="3993"/>
      <c r="BW47" s="3993"/>
      <c r="BX47" s="3994"/>
      <c r="BY47" s="755"/>
    </row>
    <row r="48" spans="2:77" ht="15" customHeight="1" thickBot="1">
      <c r="B48" s="1508"/>
      <c r="C48" s="845" t="s">
        <v>509</v>
      </c>
      <c r="D48" s="4184"/>
      <c r="E48" s="4185"/>
      <c r="F48" s="4185"/>
      <c r="G48" s="4293"/>
      <c r="H48" s="4293"/>
      <c r="I48" s="4293"/>
      <c r="J48" s="4293"/>
      <c r="K48" s="4293"/>
      <c r="L48" s="4293"/>
      <c r="M48" s="4293"/>
      <c r="N48" s="4294"/>
      <c r="O48" s="4295"/>
      <c r="P48" s="4296"/>
      <c r="Q48" s="4296"/>
      <c r="R48" s="4296"/>
      <c r="S48" s="4296"/>
      <c r="T48" s="4297"/>
      <c r="U48" s="3686" t="e">
        <f t="shared" si="2"/>
        <v>#DIV/0!</v>
      </c>
      <c r="V48" s="3687"/>
      <c r="W48" s="3688"/>
      <c r="X48" s="4298"/>
      <c r="Y48" s="4299"/>
      <c r="Z48" s="4299"/>
      <c r="AA48" s="4299"/>
      <c r="AB48" s="4300"/>
      <c r="AC48" s="755"/>
      <c r="AD48" s="755"/>
      <c r="AE48" s="753"/>
      <c r="AK48" s="54"/>
      <c r="AL48" s="54"/>
      <c r="AM48" s="54"/>
      <c r="AN48" s="54"/>
      <c r="AO48" s="54"/>
      <c r="AP48" s="54"/>
      <c r="AQ48" s="54"/>
      <c r="AR48" s="54"/>
      <c r="AS48" s="54"/>
      <c r="AT48" s="54"/>
      <c r="AU48" s="54"/>
      <c r="AV48" s="54"/>
      <c r="AX48" s="739"/>
      <c r="AY48" s="845" t="s">
        <v>509</v>
      </c>
      <c r="AZ48" s="4344"/>
      <c r="BA48" s="4345"/>
      <c r="BB48" s="4345"/>
      <c r="BC48" s="4348"/>
      <c r="BD48" s="4348"/>
      <c r="BE48" s="4348"/>
      <c r="BF48" s="4348"/>
      <c r="BG48" s="4348"/>
      <c r="BH48" s="4348"/>
      <c r="BI48" s="4348"/>
      <c r="BJ48" s="4349"/>
      <c r="BK48" s="4350"/>
      <c r="BL48" s="4351"/>
      <c r="BM48" s="4351"/>
      <c r="BN48" s="4351"/>
      <c r="BO48" s="4351"/>
      <c r="BP48" s="4352"/>
      <c r="BQ48" s="4353">
        <v>0</v>
      </c>
      <c r="BR48" s="4354"/>
      <c r="BS48" s="4355"/>
      <c r="BT48" s="4356"/>
      <c r="BU48" s="4357"/>
      <c r="BV48" s="4357"/>
      <c r="BW48" s="4357"/>
      <c r="BX48" s="4358"/>
      <c r="BY48" s="755"/>
    </row>
    <row r="49" spans="2:77" ht="15.75" customHeight="1" thickTop="1">
      <c r="B49" s="1508"/>
      <c r="C49" s="3781" t="s">
        <v>41</v>
      </c>
      <c r="D49" s="3519"/>
      <c r="E49" s="3519"/>
      <c r="F49" s="3519"/>
      <c r="G49" s="3519"/>
      <c r="H49" s="3519"/>
      <c r="I49" s="3519"/>
      <c r="J49" s="3519"/>
      <c r="K49" s="3519"/>
      <c r="L49" s="3519"/>
      <c r="M49" s="3519"/>
      <c r="N49" s="3520"/>
      <c r="O49" s="3866">
        <f>SUM(O44:T48)</f>
        <v>0</v>
      </c>
      <c r="P49" s="3867"/>
      <c r="Q49" s="3867"/>
      <c r="R49" s="3867"/>
      <c r="S49" s="3867"/>
      <c r="T49" s="3868"/>
      <c r="U49" s="3870" t="e">
        <f t="shared" si="2"/>
        <v>#DIV/0!</v>
      </c>
      <c r="V49" s="3871"/>
      <c r="W49" s="3872"/>
      <c r="X49" s="3870"/>
      <c r="Y49" s="3871"/>
      <c r="Z49" s="3871"/>
      <c r="AA49" s="3871"/>
      <c r="AB49" s="3873"/>
      <c r="AC49" s="755"/>
      <c r="AD49" s="755"/>
      <c r="AE49" s="753"/>
      <c r="AK49" s="54"/>
      <c r="AL49" s="54"/>
      <c r="AM49" s="54"/>
      <c r="AN49" s="54"/>
      <c r="AO49" s="54"/>
      <c r="AP49" s="54"/>
      <c r="AQ49" s="54"/>
      <c r="AR49" s="54"/>
      <c r="AS49" s="54"/>
      <c r="AT49" s="54"/>
      <c r="AU49" s="54"/>
      <c r="AV49" s="54"/>
      <c r="AX49" s="739"/>
      <c r="AY49" s="3781" t="s">
        <v>41</v>
      </c>
      <c r="AZ49" s="3519"/>
      <c r="BA49" s="3519"/>
      <c r="BB49" s="3519"/>
      <c r="BC49" s="3519"/>
      <c r="BD49" s="3519"/>
      <c r="BE49" s="3519"/>
      <c r="BF49" s="3519"/>
      <c r="BG49" s="3519"/>
      <c r="BH49" s="3519"/>
      <c r="BI49" s="3519"/>
      <c r="BJ49" s="3520"/>
      <c r="BK49" s="4000">
        <v>2000000</v>
      </c>
      <c r="BL49" s="4001"/>
      <c r="BM49" s="4001"/>
      <c r="BN49" s="4001"/>
      <c r="BO49" s="4001"/>
      <c r="BP49" s="4002"/>
      <c r="BQ49" s="3870">
        <v>6.5871995693552413E-2</v>
      </c>
      <c r="BR49" s="3871"/>
      <c r="BS49" s="3872"/>
      <c r="BT49" s="3870"/>
      <c r="BU49" s="3871"/>
      <c r="BV49" s="3871"/>
      <c r="BW49" s="3871"/>
      <c r="BX49" s="3873"/>
      <c r="BY49" s="755"/>
    </row>
    <row r="50" spans="2:77">
      <c r="D50" s="297" t="s">
        <v>503</v>
      </c>
      <c r="E50" s="755" t="s">
        <v>504</v>
      </c>
      <c r="AC50" s="755"/>
      <c r="AD50" s="755"/>
      <c r="AE50" s="753"/>
      <c r="AK50" s="54"/>
      <c r="AL50" s="54"/>
      <c r="AM50" s="54"/>
      <c r="AN50" s="54"/>
      <c r="AO50" s="54"/>
      <c r="AP50" s="54"/>
      <c r="AQ50" s="54"/>
      <c r="AR50" s="54"/>
      <c r="AS50" s="54"/>
      <c r="AT50" s="54"/>
      <c r="AU50" s="54"/>
      <c r="AV50" s="54"/>
      <c r="AZ50" s="297" t="s">
        <v>503</v>
      </c>
      <c r="BA50" s="755" t="s">
        <v>504</v>
      </c>
      <c r="BY50" s="755"/>
    </row>
    <row r="51" spans="2:77">
      <c r="D51" s="297"/>
      <c r="E51" s="755" t="s">
        <v>506</v>
      </c>
      <c r="AC51" s="755"/>
      <c r="AD51" s="755"/>
      <c r="AE51" s="753"/>
      <c r="AK51" s="54"/>
      <c r="AL51" s="54"/>
      <c r="AM51" s="54"/>
      <c r="AN51" s="54"/>
      <c r="AO51" s="54"/>
      <c r="AP51" s="54"/>
      <c r="AQ51" s="54"/>
      <c r="AR51" s="54"/>
      <c r="AS51" s="54"/>
      <c r="AT51" s="54"/>
      <c r="AU51" s="54"/>
      <c r="AV51" s="54"/>
      <c r="AZ51" s="297"/>
      <c r="BA51" s="755" t="s">
        <v>506</v>
      </c>
      <c r="BY51" s="755"/>
    </row>
    <row r="52" spans="2:77" ht="10.5" customHeight="1">
      <c r="D52" s="297"/>
      <c r="E52" s="755"/>
      <c r="AD52" s="755"/>
      <c r="AE52" s="753"/>
      <c r="AK52" s="54"/>
      <c r="AL52" s="54"/>
      <c r="AM52" s="54"/>
      <c r="AN52" s="54"/>
      <c r="AO52" s="54"/>
      <c r="AP52" s="54"/>
      <c r="AQ52" s="54"/>
      <c r="AR52" s="54"/>
      <c r="AS52" s="54"/>
      <c r="AT52" s="54"/>
      <c r="AU52" s="54"/>
      <c r="AV52" s="54"/>
      <c r="AZ52" s="297"/>
      <c r="BA52" s="755"/>
    </row>
    <row r="53" spans="2:77" ht="13.5">
      <c r="C53" s="846" t="s">
        <v>1099</v>
      </c>
      <c r="D53" s="297"/>
      <c r="AC53" s="755"/>
      <c r="AD53" s="755"/>
      <c r="AE53" s="753"/>
      <c r="AK53" s="54"/>
      <c r="AL53" s="54"/>
      <c r="AM53" s="54"/>
      <c r="AN53" s="54"/>
      <c r="AO53" s="54"/>
      <c r="AP53" s="54"/>
      <c r="AQ53" s="54"/>
      <c r="AR53" s="54"/>
      <c r="AS53" s="54"/>
      <c r="AT53" s="54"/>
      <c r="AU53" s="54"/>
      <c r="AV53" s="54"/>
      <c r="AY53" s="846" t="s">
        <v>1099</v>
      </c>
      <c r="AZ53" s="297"/>
      <c r="BY53" s="755"/>
    </row>
    <row r="54" spans="2:77">
      <c r="C54" s="847" t="s">
        <v>1445</v>
      </c>
      <c r="D54" s="763"/>
      <c r="E54" s="763"/>
      <c r="F54" s="763"/>
      <c r="G54" s="763"/>
      <c r="H54" s="763"/>
      <c r="I54" s="763"/>
      <c r="J54" s="763"/>
      <c r="K54" s="763"/>
      <c r="L54" s="763"/>
      <c r="M54" s="763"/>
      <c r="N54" s="763"/>
      <c r="O54" s="763"/>
      <c r="P54" s="763"/>
      <c r="Q54" s="763"/>
      <c r="R54" s="763"/>
      <c r="S54" s="763"/>
      <c r="T54" s="764"/>
      <c r="U54" s="763"/>
      <c r="V54" s="763"/>
      <c r="W54" s="763"/>
      <c r="X54" s="763"/>
      <c r="Y54" s="763"/>
      <c r="Z54" s="763"/>
      <c r="AA54" s="763"/>
      <c r="AB54" s="765"/>
      <c r="AC54" s="755"/>
      <c r="AD54" s="755"/>
      <c r="AE54" s="753"/>
      <c r="AK54" s="54"/>
      <c r="AL54" s="54"/>
      <c r="AM54" s="54"/>
      <c r="AN54" s="54"/>
      <c r="AO54" s="54"/>
      <c r="AP54" s="54"/>
      <c r="AQ54" s="54"/>
      <c r="AR54" s="54"/>
      <c r="AS54" s="54"/>
      <c r="AT54" s="54"/>
      <c r="AU54" s="54"/>
      <c r="AV54" s="54"/>
      <c r="AY54" s="847" t="s">
        <v>1123</v>
      </c>
      <c r="AZ54" s="763"/>
      <c r="BA54" s="763"/>
      <c r="BB54" s="763"/>
      <c r="BC54" s="763"/>
      <c r="BD54" s="763"/>
      <c r="BE54" s="763"/>
      <c r="BF54" s="763"/>
      <c r="BG54" s="763"/>
      <c r="BH54" s="763"/>
      <c r="BI54" s="763"/>
      <c r="BJ54" s="763"/>
      <c r="BK54" s="763"/>
      <c r="BL54" s="763"/>
      <c r="BM54" s="763"/>
      <c r="BN54" s="763"/>
      <c r="BO54" s="763"/>
      <c r="BP54" s="764"/>
      <c r="BQ54" s="763"/>
      <c r="BR54" s="763"/>
      <c r="BS54" s="763"/>
      <c r="BT54" s="763"/>
      <c r="BU54" s="763"/>
      <c r="BV54" s="763"/>
      <c r="BW54" s="763"/>
      <c r="BX54" s="765"/>
      <c r="BY54" s="755"/>
    </row>
    <row r="55" spans="2:77" ht="33" customHeight="1">
      <c r="C55" s="3757" t="s">
        <v>120</v>
      </c>
      <c r="D55" s="3745"/>
      <c r="E55" s="3745"/>
      <c r="F55" s="3745"/>
      <c r="G55" s="3947" t="s">
        <v>1446</v>
      </c>
      <c r="H55" s="3948"/>
      <c r="I55" s="3948"/>
      <c r="J55" s="3948"/>
      <c r="K55" s="3948"/>
      <c r="L55" s="3948"/>
      <c r="M55" s="3949"/>
      <c r="N55" s="4086" t="s">
        <v>1145</v>
      </c>
      <c r="O55" s="3745"/>
      <c r="P55" s="3745"/>
      <c r="Q55" s="3745"/>
      <c r="R55" s="3932" t="s">
        <v>298</v>
      </c>
      <c r="S55" s="3798"/>
      <c r="T55" s="3798"/>
      <c r="U55" s="3799"/>
      <c r="V55" s="3947" t="s">
        <v>1451</v>
      </c>
      <c r="W55" s="3948"/>
      <c r="X55" s="3948"/>
      <c r="Y55" s="3948"/>
      <c r="Z55" s="3948"/>
      <c r="AA55" s="3948"/>
      <c r="AB55" s="3950"/>
      <c r="AC55" s="755"/>
      <c r="AD55" s="755"/>
      <c r="AE55" s="753"/>
      <c r="AK55" s="54"/>
      <c r="AL55" s="54"/>
      <c r="AM55" s="54"/>
      <c r="AN55" s="54"/>
      <c r="AO55" s="54"/>
      <c r="AP55" s="54"/>
      <c r="AQ55" s="54"/>
      <c r="AR55" s="54"/>
      <c r="AS55" s="54"/>
      <c r="AT55" s="54"/>
      <c r="AU55" s="54"/>
      <c r="AV55" s="54"/>
      <c r="AY55" s="3757" t="s">
        <v>120</v>
      </c>
      <c r="AZ55" s="3745"/>
      <c r="BA55" s="3745"/>
      <c r="BB55" s="3745"/>
      <c r="BC55" s="4028" t="s">
        <v>299</v>
      </c>
      <c r="BD55" s="3948"/>
      <c r="BE55" s="3948"/>
      <c r="BF55" s="3948"/>
      <c r="BG55" s="3948"/>
      <c r="BH55" s="3948"/>
      <c r="BI55" s="3949"/>
      <c r="BJ55" s="4086" t="s">
        <v>1145</v>
      </c>
      <c r="BK55" s="3745"/>
      <c r="BL55" s="3745"/>
      <c r="BM55" s="3745"/>
      <c r="BN55" s="3932" t="s">
        <v>298</v>
      </c>
      <c r="BO55" s="3798"/>
      <c r="BP55" s="3798"/>
      <c r="BQ55" s="3799"/>
      <c r="BR55" s="3947" t="s">
        <v>381</v>
      </c>
      <c r="BS55" s="3948"/>
      <c r="BT55" s="3948"/>
      <c r="BU55" s="3948"/>
      <c r="BV55" s="3948"/>
      <c r="BW55" s="3948"/>
      <c r="BX55" s="3950"/>
      <c r="BY55" s="755"/>
    </row>
    <row r="56" spans="2:77" ht="15" customHeight="1">
      <c r="C56" s="3678" t="s">
        <v>181</v>
      </c>
      <c r="D56" s="3679"/>
      <c r="E56" s="3679"/>
      <c r="F56" s="3679"/>
      <c r="G56" s="3877">
        <f t="shared" ref="G56:G62" si="3">ROUNDDOWN(H17,0)</f>
        <v>0</v>
      </c>
      <c r="H56" s="3877"/>
      <c r="I56" s="3877"/>
      <c r="J56" s="3877"/>
      <c r="K56" s="3877"/>
      <c r="L56" s="3877"/>
      <c r="M56" s="3877"/>
      <c r="N56" s="3862"/>
      <c r="O56" s="3862"/>
      <c r="P56" s="3862"/>
      <c r="Q56" s="3862"/>
      <c r="R56" s="3874"/>
      <c r="S56" s="3875"/>
      <c r="T56" s="3875"/>
      <c r="U56" s="3876"/>
      <c r="V56" s="3860">
        <f t="shared" ref="V56:V62" si="4">ROUNDDOWN(G56-N56,0)</f>
        <v>0</v>
      </c>
      <c r="W56" s="3860"/>
      <c r="X56" s="3860"/>
      <c r="Y56" s="3860"/>
      <c r="Z56" s="3860"/>
      <c r="AA56" s="3860"/>
      <c r="AB56" s="3861"/>
      <c r="AC56" s="755"/>
      <c r="AD56" s="755"/>
      <c r="AE56" s="753"/>
      <c r="AK56" s="54"/>
      <c r="AL56" s="54"/>
      <c r="AM56" s="54"/>
      <c r="AN56" s="54"/>
      <c r="AO56" s="54"/>
      <c r="AP56" s="54"/>
      <c r="AQ56" s="54"/>
      <c r="AR56" s="54"/>
      <c r="AS56" s="54"/>
      <c r="AT56" s="54"/>
      <c r="AU56" s="54"/>
      <c r="AV56" s="54"/>
      <c r="AY56" s="3678" t="s">
        <v>181</v>
      </c>
      <c r="AZ56" s="3679"/>
      <c r="BA56" s="3679"/>
      <c r="BB56" s="3679"/>
      <c r="BC56" s="4029">
        <v>15805054</v>
      </c>
      <c r="BD56" s="4029"/>
      <c r="BE56" s="4029"/>
      <c r="BF56" s="4029"/>
      <c r="BG56" s="4029"/>
      <c r="BH56" s="4029"/>
      <c r="BI56" s="4029"/>
      <c r="BJ56" s="4030">
        <v>878000</v>
      </c>
      <c r="BK56" s="4030"/>
      <c r="BL56" s="4030"/>
      <c r="BM56" s="4030"/>
      <c r="BN56" s="4034" t="s">
        <v>511</v>
      </c>
      <c r="BO56" s="4035"/>
      <c r="BP56" s="4035"/>
      <c r="BQ56" s="4036"/>
      <c r="BR56" s="4032">
        <v>14927054</v>
      </c>
      <c r="BS56" s="4032"/>
      <c r="BT56" s="4032"/>
      <c r="BU56" s="4032"/>
      <c r="BV56" s="4032"/>
      <c r="BW56" s="4032"/>
      <c r="BX56" s="4033"/>
      <c r="BY56" s="755"/>
    </row>
    <row r="57" spans="2:77" ht="15" customHeight="1">
      <c r="C57" s="3678" t="s">
        <v>182</v>
      </c>
      <c r="D57" s="3679"/>
      <c r="E57" s="3679"/>
      <c r="F57" s="3679"/>
      <c r="G57" s="3877">
        <f t="shared" si="3"/>
        <v>0</v>
      </c>
      <c r="H57" s="3877"/>
      <c r="I57" s="3877"/>
      <c r="J57" s="3877"/>
      <c r="K57" s="3877"/>
      <c r="L57" s="3877"/>
      <c r="M57" s="3877"/>
      <c r="N57" s="3862"/>
      <c r="O57" s="3862"/>
      <c r="P57" s="3862"/>
      <c r="Q57" s="3862"/>
      <c r="R57" s="3859"/>
      <c r="S57" s="3859"/>
      <c r="T57" s="3859"/>
      <c r="U57" s="3859"/>
      <c r="V57" s="3860">
        <f t="shared" si="4"/>
        <v>0</v>
      </c>
      <c r="W57" s="3860"/>
      <c r="X57" s="3860"/>
      <c r="Y57" s="3860"/>
      <c r="Z57" s="3860"/>
      <c r="AA57" s="3860"/>
      <c r="AB57" s="3861"/>
      <c r="AC57" s="755"/>
      <c r="AD57" s="755"/>
      <c r="AE57" s="753"/>
      <c r="AK57" s="54"/>
      <c r="AL57" s="54"/>
      <c r="AM57" s="54"/>
      <c r="AN57" s="54"/>
      <c r="AO57" s="54"/>
      <c r="AP57" s="54"/>
      <c r="AQ57" s="54"/>
      <c r="AR57" s="54"/>
      <c r="AS57" s="54"/>
      <c r="AT57" s="54"/>
      <c r="AU57" s="54"/>
      <c r="AV57" s="54"/>
      <c r="AY57" s="3678" t="s">
        <v>182</v>
      </c>
      <c r="AZ57" s="3679"/>
      <c r="BA57" s="3679"/>
      <c r="BB57" s="3679"/>
      <c r="BC57" s="4029">
        <v>1480054</v>
      </c>
      <c r="BD57" s="4029"/>
      <c r="BE57" s="4029"/>
      <c r="BF57" s="4029"/>
      <c r="BG57" s="4029"/>
      <c r="BH57" s="4029"/>
      <c r="BI57" s="4029"/>
      <c r="BJ57" s="4030">
        <v>0</v>
      </c>
      <c r="BK57" s="4030"/>
      <c r="BL57" s="4030"/>
      <c r="BM57" s="4030"/>
      <c r="BN57" s="4031"/>
      <c r="BO57" s="4031"/>
      <c r="BP57" s="4031"/>
      <c r="BQ57" s="4031"/>
      <c r="BR57" s="4032">
        <v>1480054</v>
      </c>
      <c r="BS57" s="4032"/>
      <c r="BT57" s="4032"/>
      <c r="BU57" s="4032"/>
      <c r="BV57" s="4032"/>
      <c r="BW57" s="4032"/>
      <c r="BX57" s="4033"/>
      <c r="BY57" s="755"/>
    </row>
    <row r="58" spans="2:77" ht="15" customHeight="1">
      <c r="C58" s="3678" t="s">
        <v>183</v>
      </c>
      <c r="D58" s="3679"/>
      <c r="E58" s="3679"/>
      <c r="F58" s="3679"/>
      <c r="G58" s="3877">
        <f t="shared" si="3"/>
        <v>0</v>
      </c>
      <c r="H58" s="3877"/>
      <c r="I58" s="3877"/>
      <c r="J58" s="3877"/>
      <c r="K58" s="3877"/>
      <c r="L58" s="3877"/>
      <c r="M58" s="3877"/>
      <c r="N58" s="3862"/>
      <c r="O58" s="3862"/>
      <c r="P58" s="3862"/>
      <c r="Q58" s="3862"/>
      <c r="R58" s="3859"/>
      <c r="S58" s="3859"/>
      <c r="T58" s="3859"/>
      <c r="U58" s="3859"/>
      <c r="V58" s="3860">
        <f t="shared" si="4"/>
        <v>0</v>
      </c>
      <c r="W58" s="3860"/>
      <c r="X58" s="3860"/>
      <c r="Y58" s="3860"/>
      <c r="Z58" s="3860"/>
      <c r="AA58" s="3860"/>
      <c r="AB58" s="3861"/>
      <c r="AC58" s="755"/>
      <c r="AD58" s="755"/>
      <c r="AE58" s="753"/>
      <c r="AK58" s="54"/>
      <c r="AL58" s="54"/>
      <c r="AM58" s="54"/>
      <c r="AN58" s="54"/>
      <c r="AO58" s="54"/>
      <c r="AP58" s="54"/>
      <c r="AQ58" s="54"/>
      <c r="AR58" s="54"/>
      <c r="AS58" s="54"/>
      <c r="AT58" s="54"/>
      <c r="AU58" s="54"/>
      <c r="AV58" s="54"/>
      <c r="AY58" s="3678" t="s">
        <v>183</v>
      </c>
      <c r="AZ58" s="3679"/>
      <c r="BA58" s="3679"/>
      <c r="BB58" s="3679"/>
      <c r="BC58" s="4029">
        <v>6154000</v>
      </c>
      <c r="BD58" s="4029"/>
      <c r="BE58" s="4029"/>
      <c r="BF58" s="4029"/>
      <c r="BG58" s="4029"/>
      <c r="BH58" s="4029"/>
      <c r="BI58" s="4029"/>
      <c r="BJ58" s="4030">
        <v>2122000</v>
      </c>
      <c r="BK58" s="4030"/>
      <c r="BL58" s="4030"/>
      <c r="BM58" s="4030"/>
      <c r="BN58" s="4031" t="s">
        <v>510</v>
      </c>
      <c r="BO58" s="4031"/>
      <c r="BP58" s="4031"/>
      <c r="BQ58" s="4031"/>
      <c r="BR58" s="4032">
        <v>4032000</v>
      </c>
      <c r="BS58" s="4032"/>
      <c r="BT58" s="4032"/>
      <c r="BU58" s="4032"/>
      <c r="BV58" s="4032"/>
      <c r="BW58" s="4032"/>
      <c r="BX58" s="4033"/>
      <c r="BY58" s="755"/>
    </row>
    <row r="59" spans="2:77" ht="15" customHeight="1">
      <c r="C59" s="3678" t="s">
        <v>184</v>
      </c>
      <c r="D59" s="3679"/>
      <c r="E59" s="3679"/>
      <c r="F59" s="3679"/>
      <c r="G59" s="3877">
        <f t="shared" si="3"/>
        <v>0</v>
      </c>
      <c r="H59" s="3877"/>
      <c r="I59" s="3877"/>
      <c r="J59" s="3877"/>
      <c r="K59" s="3877"/>
      <c r="L59" s="3877"/>
      <c r="M59" s="3877"/>
      <c r="N59" s="3862"/>
      <c r="O59" s="3862"/>
      <c r="P59" s="3862"/>
      <c r="Q59" s="3862"/>
      <c r="R59" s="3859"/>
      <c r="S59" s="3859"/>
      <c r="T59" s="3859"/>
      <c r="U59" s="3859"/>
      <c r="V59" s="3860">
        <f t="shared" si="4"/>
        <v>0</v>
      </c>
      <c r="W59" s="3860"/>
      <c r="X59" s="3860"/>
      <c r="Y59" s="3860"/>
      <c r="Z59" s="3860"/>
      <c r="AA59" s="3860"/>
      <c r="AB59" s="3861"/>
      <c r="AC59" s="755"/>
      <c r="AD59" s="755"/>
      <c r="AE59" s="753"/>
      <c r="AK59" s="54"/>
      <c r="AL59" s="54"/>
      <c r="AM59" s="54"/>
      <c r="AN59" s="54"/>
      <c r="AO59" s="54"/>
      <c r="AP59" s="54"/>
      <c r="AQ59" s="54"/>
      <c r="AR59" s="54"/>
      <c r="AS59" s="54"/>
      <c r="AT59" s="54"/>
      <c r="AU59" s="54"/>
      <c r="AV59" s="54"/>
      <c r="AY59" s="3678" t="s">
        <v>184</v>
      </c>
      <c r="AZ59" s="3679"/>
      <c r="BA59" s="3679"/>
      <c r="BB59" s="3679"/>
      <c r="BC59" s="4029">
        <v>560200</v>
      </c>
      <c r="BD59" s="4029"/>
      <c r="BE59" s="4029"/>
      <c r="BF59" s="4029"/>
      <c r="BG59" s="4029"/>
      <c r="BH59" s="4029"/>
      <c r="BI59" s="4029"/>
      <c r="BJ59" s="4030">
        <v>0</v>
      </c>
      <c r="BK59" s="4030"/>
      <c r="BL59" s="4030"/>
      <c r="BM59" s="4030"/>
      <c r="BN59" s="4031"/>
      <c r="BO59" s="4031"/>
      <c r="BP59" s="4031"/>
      <c r="BQ59" s="4031"/>
      <c r="BR59" s="4032">
        <v>560200</v>
      </c>
      <c r="BS59" s="4032"/>
      <c r="BT59" s="4032"/>
      <c r="BU59" s="4032"/>
      <c r="BV59" s="4032"/>
      <c r="BW59" s="4032"/>
      <c r="BX59" s="4033"/>
      <c r="BY59" s="755"/>
    </row>
    <row r="60" spans="2:77" ht="15" customHeight="1">
      <c r="C60" s="3678" t="s">
        <v>302</v>
      </c>
      <c r="D60" s="3679"/>
      <c r="E60" s="3679"/>
      <c r="F60" s="3679"/>
      <c r="G60" s="3877">
        <f t="shared" si="3"/>
        <v>0</v>
      </c>
      <c r="H60" s="3877"/>
      <c r="I60" s="3877"/>
      <c r="J60" s="3877"/>
      <c r="K60" s="3877"/>
      <c r="L60" s="3877"/>
      <c r="M60" s="3877"/>
      <c r="N60" s="3862"/>
      <c r="O60" s="3862"/>
      <c r="P60" s="3862"/>
      <c r="Q60" s="3862"/>
      <c r="R60" s="3859"/>
      <c r="S60" s="3859"/>
      <c r="T60" s="3859"/>
      <c r="U60" s="3859"/>
      <c r="V60" s="3860">
        <f t="shared" si="4"/>
        <v>0</v>
      </c>
      <c r="W60" s="3860"/>
      <c r="X60" s="3860"/>
      <c r="Y60" s="3860"/>
      <c r="Z60" s="3860"/>
      <c r="AA60" s="3860"/>
      <c r="AB60" s="3861"/>
      <c r="AC60" s="755"/>
      <c r="AD60" s="755"/>
      <c r="AE60" s="753"/>
      <c r="AK60" s="54"/>
      <c r="AL60" s="54"/>
      <c r="AM60" s="54"/>
      <c r="AN60" s="54"/>
      <c r="AO60" s="54"/>
      <c r="AP60" s="54"/>
      <c r="AQ60" s="54"/>
      <c r="AR60" s="54"/>
      <c r="AS60" s="54"/>
      <c r="AT60" s="54"/>
      <c r="AU60" s="54"/>
      <c r="AV60" s="54"/>
      <c r="AY60" s="3678" t="s">
        <v>302</v>
      </c>
      <c r="AZ60" s="3679"/>
      <c r="BA60" s="3679"/>
      <c r="BB60" s="3679"/>
      <c r="BC60" s="4029">
        <v>784000</v>
      </c>
      <c r="BD60" s="4029"/>
      <c r="BE60" s="4029"/>
      <c r="BF60" s="4029"/>
      <c r="BG60" s="4029"/>
      <c r="BH60" s="4029"/>
      <c r="BI60" s="4029"/>
      <c r="BJ60" s="4030">
        <v>0</v>
      </c>
      <c r="BK60" s="4030"/>
      <c r="BL60" s="4030"/>
      <c r="BM60" s="4030"/>
      <c r="BN60" s="4031"/>
      <c r="BO60" s="4031"/>
      <c r="BP60" s="4031"/>
      <c r="BQ60" s="4031"/>
      <c r="BR60" s="4032">
        <v>784000</v>
      </c>
      <c r="BS60" s="4032"/>
      <c r="BT60" s="4032"/>
      <c r="BU60" s="4032"/>
      <c r="BV60" s="4032"/>
      <c r="BW60" s="4032"/>
      <c r="BX60" s="4033"/>
      <c r="BY60" s="755"/>
    </row>
    <row r="61" spans="2:77" ht="15" customHeight="1">
      <c r="C61" s="3678" t="s">
        <v>276</v>
      </c>
      <c r="D61" s="3679"/>
      <c r="E61" s="3679"/>
      <c r="F61" s="3679"/>
      <c r="G61" s="3877">
        <f t="shared" si="3"/>
        <v>0</v>
      </c>
      <c r="H61" s="3877"/>
      <c r="I61" s="3877"/>
      <c r="J61" s="3877"/>
      <c r="K61" s="3877"/>
      <c r="L61" s="3877"/>
      <c r="M61" s="3877"/>
      <c r="N61" s="3862"/>
      <c r="O61" s="3862"/>
      <c r="P61" s="3862"/>
      <c r="Q61" s="3862"/>
      <c r="R61" s="3859"/>
      <c r="S61" s="3859"/>
      <c r="T61" s="3859"/>
      <c r="U61" s="3859"/>
      <c r="V61" s="3860">
        <f t="shared" si="4"/>
        <v>0</v>
      </c>
      <c r="W61" s="3860"/>
      <c r="X61" s="3860"/>
      <c r="Y61" s="3860"/>
      <c r="Z61" s="3860"/>
      <c r="AA61" s="3860"/>
      <c r="AB61" s="3861"/>
      <c r="AC61" s="755"/>
      <c r="AD61" s="755"/>
      <c r="AE61" s="753"/>
      <c r="AK61" s="54"/>
      <c r="AL61" s="54"/>
      <c r="AM61" s="54"/>
      <c r="AN61" s="54"/>
      <c r="AO61" s="54"/>
      <c r="AP61" s="54"/>
      <c r="AQ61" s="54"/>
      <c r="AR61" s="54"/>
      <c r="AS61" s="54"/>
      <c r="AT61" s="54"/>
      <c r="AU61" s="54"/>
      <c r="AV61" s="54"/>
      <c r="AY61" s="3678" t="s">
        <v>276</v>
      </c>
      <c r="AZ61" s="3679"/>
      <c r="BA61" s="3679"/>
      <c r="BB61" s="3679"/>
      <c r="BC61" s="4029">
        <v>0</v>
      </c>
      <c r="BD61" s="4029"/>
      <c r="BE61" s="4029"/>
      <c r="BF61" s="4029"/>
      <c r="BG61" s="4029"/>
      <c r="BH61" s="4029"/>
      <c r="BI61" s="4029"/>
      <c r="BJ61" s="4030">
        <v>0</v>
      </c>
      <c r="BK61" s="4030"/>
      <c r="BL61" s="4030"/>
      <c r="BM61" s="4030"/>
      <c r="BN61" s="4031"/>
      <c r="BO61" s="4031"/>
      <c r="BP61" s="4031"/>
      <c r="BQ61" s="4031"/>
      <c r="BR61" s="4032">
        <v>0</v>
      </c>
      <c r="BS61" s="4032"/>
      <c r="BT61" s="4032"/>
      <c r="BU61" s="4032"/>
      <c r="BV61" s="4032"/>
      <c r="BW61" s="4032"/>
      <c r="BX61" s="4033"/>
      <c r="BY61" s="755"/>
    </row>
    <row r="62" spans="2:77" ht="15" customHeight="1" thickBot="1">
      <c r="C62" s="3680" t="s">
        <v>180</v>
      </c>
      <c r="D62" s="3681"/>
      <c r="E62" s="3681"/>
      <c r="F62" s="3681"/>
      <c r="G62" s="3877">
        <f t="shared" si="3"/>
        <v>0</v>
      </c>
      <c r="H62" s="3877"/>
      <c r="I62" s="3877"/>
      <c r="J62" s="3877"/>
      <c r="K62" s="3877"/>
      <c r="L62" s="3877"/>
      <c r="M62" s="3877"/>
      <c r="N62" s="3900"/>
      <c r="O62" s="3900"/>
      <c r="P62" s="3900"/>
      <c r="Q62" s="3900"/>
      <c r="R62" s="3901"/>
      <c r="S62" s="3901"/>
      <c r="T62" s="3901"/>
      <c r="U62" s="3901"/>
      <c r="V62" s="3902">
        <f t="shared" si="4"/>
        <v>0</v>
      </c>
      <c r="W62" s="3902"/>
      <c r="X62" s="3902"/>
      <c r="Y62" s="3902"/>
      <c r="Z62" s="3902"/>
      <c r="AA62" s="3902"/>
      <c r="AB62" s="3903"/>
      <c r="AC62" s="755"/>
      <c r="AD62" s="755"/>
      <c r="AE62" s="753"/>
      <c r="AK62" s="54"/>
      <c r="AL62" s="54"/>
      <c r="AM62" s="54"/>
      <c r="AN62" s="54"/>
      <c r="AO62" s="54"/>
      <c r="AP62" s="54"/>
      <c r="AQ62" s="54"/>
      <c r="AR62" s="54"/>
      <c r="AS62" s="54"/>
      <c r="AT62" s="54"/>
      <c r="AU62" s="54"/>
      <c r="AV62" s="54"/>
      <c r="AY62" s="3680" t="s">
        <v>180</v>
      </c>
      <c r="AZ62" s="3681"/>
      <c r="BA62" s="3681"/>
      <c r="BB62" s="3681"/>
      <c r="BC62" s="4029">
        <v>5578608</v>
      </c>
      <c r="BD62" s="4029"/>
      <c r="BE62" s="4029"/>
      <c r="BF62" s="4029"/>
      <c r="BG62" s="4029"/>
      <c r="BH62" s="4029"/>
      <c r="BI62" s="4029"/>
      <c r="BJ62" s="4037">
        <v>0</v>
      </c>
      <c r="BK62" s="4037"/>
      <c r="BL62" s="4037"/>
      <c r="BM62" s="4037"/>
      <c r="BN62" s="4038"/>
      <c r="BO62" s="4038"/>
      <c r="BP62" s="4038"/>
      <c r="BQ62" s="4038"/>
      <c r="BR62" s="4039">
        <v>5578608</v>
      </c>
      <c r="BS62" s="4039"/>
      <c r="BT62" s="4039"/>
      <c r="BU62" s="4039"/>
      <c r="BV62" s="4039"/>
      <c r="BW62" s="4039"/>
      <c r="BX62" s="4040"/>
      <c r="BY62" s="755"/>
    </row>
    <row r="63" spans="2:77" ht="15.75" customHeight="1" thickTop="1">
      <c r="C63" s="3904" t="s">
        <v>257</v>
      </c>
      <c r="D63" s="3905"/>
      <c r="E63" s="3905"/>
      <c r="F63" s="3905"/>
      <c r="G63" s="3866">
        <f>SUM(G56:M62)</f>
        <v>0</v>
      </c>
      <c r="H63" s="3867"/>
      <c r="I63" s="3867"/>
      <c r="J63" s="3867"/>
      <c r="K63" s="3867"/>
      <c r="L63" s="3867"/>
      <c r="M63" s="3868"/>
      <c r="N63" s="3787">
        <f>SUM(N56:Q62)</f>
        <v>0</v>
      </c>
      <c r="O63" s="3787"/>
      <c r="P63" s="3787"/>
      <c r="Q63" s="3787"/>
      <c r="R63" s="3869"/>
      <c r="S63" s="3869"/>
      <c r="T63" s="3869"/>
      <c r="U63" s="3869"/>
      <c r="V63" s="3787">
        <f>SUM(V56:AB62)</f>
        <v>0</v>
      </c>
      <c r="W63" s="3787"/>
      <c r="X63" s="3787"/>
      <c r="Y63" s="3787"/>
      <c r="Z63" s="3787"/>
      <c r="AA63" s="3787"/>
      <c r="AB63" s="3791"/>
      <c r="AC63" s="755"/>
      <c r="AD63" s="755"/>
      <c r="AE63" s="798" t="s">
        <v>1201</v>
      </c>
      <c r="AK63" s="54"/>
      <c r="AL63" s="54"/>
      <c r="AM63" s="54"/>
      <c r="AN63" s="54"/>
      <c r="AO63" s="54"/>
      <c r="AP63" s="54"/>
      <c r="AQ63" s="54"/>
      <c r="AR63" s="54"/>
      <c r="AS63" s="54"/>
      <c r="AT63" s="54"/>
      <c r="AU63" s="54"/>
      <c r="AV63" s="54"/>
      <c r="AY63" s="3904" t="s">
        <v>257</v>
      </c>
      <c r="AZ63" s="3905"/>
      <c r="BA63" s="3905"/>
      <c r="BB63" s="3905"/>
      <c r="BC63" s="4000">
        <v>30361916</v>
      </c>
      <c r="BD63" s="4001"/>
      <c r="BE63" s="4001"/>
      <c r="BF63" s="4001"/>
      <c r="BG63" s="4001"/>
      <c r="BH63" s="4001"/>
      <c r="BI63" s="4002"/>
      <c r="BJ63" s="4041">
        <v>3000000</v>
      </c>
      <c r="BK63" s="4041"/>
      <c r="BL63" s="4041"/>
      <c r="BM63" s="4041"/>
      <c r="BN63" s="4042"/>
      <c r="BO63" s="4042"/>
      <c r="BP63" s="4042"/>
      <c r="BQ63" s="4042"/>
      <c r="BR63" s="4041">
        <v>27361916</v>
      </c>
      <c r="BS63" s="4041"/>
      <c r="BT63" s="4041"/>
      <c r="BU63" s="4041"/>
      <c r="BV63" s="4041"/>
      <c r="BW63" s="4041"/>
      <c r="BX63" s="4043"/>
      <c r="BY63" s="755"/>
    </row>
    <row r="64" spans="2:77" ht="15.75" customHeight="1">
      <c r="C64" s="1506"/>
      <c r="D64" s="1506"/>
      <c r="E64" s="1506"/>
      <c r="F64" s="1506"/>
      <c r="G64" s="1692"/>
      <c r="H64" s="1692"/>
      <c r="I64" s="1692"/>
      <c r="J64" s="1692"/>
      <c r="K64" s="1692"/>
      <c r="L64" s="1692"/>
      <c r="M64" s="1692"/>
      <c r="N64" s="1692"/>
      <c r="O64" s="1692"/>
      <c r="P64" s="1692"/>
      <c r="Q64" s="1692"/>
      <c r="R64" s="1715"/>
      <c r="S64" s="1715"/>
      <c r="T64" s="1715"/>
      <c r="U64" s="1715"/>
      <c r="V64" s="1692"/>
      <c r="W64" s="1692"/>
      <c r="X64" s="1692"/>
      <c r="Y64" s="1692"/>
      <c r="Z64" s="1692"/>
      <c r="AA64" s="1692"/>
      <c r="AB64" s="1692"/>
      <c r="AC64" s="755"/>
      <c r="AD64" s="755"/>
      <c r="AE64" s="753"/>
      <c r="AK64" s="54"/>
      <c r="AL64" s="54"/>
      <c r="AM64" s="54"/>
      <c r="AN64" s="54"/>
      <c r="AO64" s="54"/>
      <c r="AP64" s="54"/>
      <c r="AQ64" s="54"/>
      <c r="AR64" s="54"/>
      <c r="AS64" s="54"/>
      <c r="AT64" s="54"/>
      <c r="AU64" s="54"/>
      <c r="AV64" s="54"/>
      <c r="AY64" s="330"/>
      <c r="AZ64" s="330"/>
      <c r="BA64" s="330"/>
      <c r="BB64" s="330"/>
      <c r="BC64" s="848"/>
      <c r="BD64" s="848"/>
      <c r="BE64" s="848"/>
      <c r="BF64" s="848"/>
      <c r="BG64" s="848"/>
      <c r="BH64" s="848"/>
      <c r="BI64" s="848"/>
      <c r="BJ64" s="848"/>
      <c r="BK64" s="848"/>
      <c r="BL64" s="848"/>
      <c r="BM64" s="848"/>
      <c r="BN64" s="849"/>
      <c r="BO64" s="849"/>
      <c r="BP64" s="849"/>
      <c r="BQ64" s="849"/>
      <c r="BR64" s="848"/>
      <c r="BS64" s="848"/>
      <c r="BT64" s="848"/>
      <c r="BU64" s="848"/>
      <c r="BV64" s="848"/>
      <c r="BW64" s="848"/>
      <c r="BX64" s="848"/>
      <c r="BY64" s="755"/>
    </row>
    <row r="65" spans="2:77" ht="15.75" customHeight="1">
      <c r="C65" s="1506"/>
      <c r="D65" s="1506"/>
      <c r="E65" s="1506"/>
      <c r="F65" s="1506"/>
      <c r="G65" s="1692"/>
      <c r="H65" s="1692"/>
      <c r="I65" s="1692"/>
      <c r="J65" s="1692"/>
      <c r="K65" s="1692"/>
      <c r="L65" s="1692"/>
      <c r="M65" s="1692"/>
      <c r="N65" s="1692"/>
      <c r="O65" s="1692"/>
      <c r="P65" s="1692"/>
      <c r="Q65" s="1692"/>
      <c r="R65" s="1688"/>
      <c r="S65" s="4194" t="s">
        <v>393</v>
      </c>
      <c r="T65" s="4194"/>
      <c r="U65" s="4194"/>
      <c r="V65" s="4195" t="s">
        <v>490</v>
      </c>
      <c r="W65" s="4195"/>
      <c r="X65" s="4195"/>
      <c r="Y65" s="4195"/>
      <c r="Z65" s="4195"/>
      <c r="AA65" s="4195"/>
      <c r="AB65" s="4195"/>
      <c r="AC65" s="4195"/>
      <c r="AD65" s="755"/>
      <c r="AE65" s="753"/>
      <c r="AK65" s="54"/>
      <c r="AL65" s="54"/>
      <c r="AM65" s="54"/>
      <c r="AN65" s="54"/>
      <c r="AO65" s="54"/>
      <c r="AP65" s="54"/>
      <c r="AQ65" s="54"/>
      <c r="AR65" s="54"/>
      <c r="AS65" s="54"/>
      <c r="AT65" s="54"/>
      <c r="AU65" s="54"/>
      <c r="AV65" s="54"/>
      <c r="AY65" s="330"/>
      <c r="AZ65" s="330"/>
      <c r="BA65" s="330"/>
      <c r="BB65" s="330"/>
      <c r="BC65" s="848"/>
      <c r="BD65" s="848"/>
      <c r="BE65" s="848"/>
      <c r="BF65" s="848"/>
      <c r="BG65" s="848"/>
      <c r="BH65" s="848"/>
      <c r="BI65" s="848"/>
      <c r="BJ65" s="848"/>
      <c r="BK65" s="848"/>
      <c r="BL65" s="848"/>
      <c r="BM65" s="848"/>
      <c r="BN65" s="771"/>
      <c r="BO65" s="4194" t="s">
        <v>393</v>
      </c>
      <c r="BP65" s="4194"/>
      <c r="BQ65" s="4194"/>
      <c r="BR65" s="4359" t="s">
        <v>490</v>
      </c>
      <c r="BS65" s="4359"/>
      <c r="BT65" s="4359"/>
      <c r="BU65" s="4359"/>
      <c r="BV65" s="4359"/>
      <c r="BW65" s="4359"/>
      <c r="BX65" s="4359"/>
      <c r="BY65" s="4359"/>
    </row>
    <row r="66" spans="2:77" ht="17.25" customHeight="1">
      <c r="B66" s="673" t="s">
        <v>1872</v>
      </c>
      <c r="C66" s="1506"/>
      <c r="D66" s="1506"/>
      <c r="E66" s="1506"/>
      <c r="F66" s="1506"/>
      <c r="G66" s="1692"/>
      <c r="H66" s="1692"/>
      <c r="I66" s="1692"/>
      <c r="J66" s="1692"/>
      <c r="K66" s="1692"/>
      <c r="L66" s="1692"/>
      <c r="M66" s="1692"/>
      <c r="N66" s="1692"/>
      <c r="O66" s="1692"/>
      <c r="P66" s="1692"/>
      <c r="Q66" s="1692"/>
      <c r="R66" s="1688"/>
      <c r="AD66" s="755"/>
      <c r="AE66" s="753"/>
      <c r="AK66" s="54"/>
      <c r="AL66" s="54"/>
      <c r="AM66" s="54"/>
      <c r="AN66" s="54"/>
      <c r="AO66" s="54"/>
      <c r="AP66" s="54"/>
      <c r="AQ66" s="54"/>
      <c r="AR66" s="54"/>
      <c r="AS66" s="54"/>
      <c r="AT66" s="54"/>
      <c r="AU66" s="54"/>
      <c r="AV66" s="54"/>
      <c r="AX66" s="673" t="s">
        <v>1118</v>
      </c>
      <c r="AY66" s="330"/>
      <c r="AZ66" s="330"/>
      <c r="BA66" s="330"/>
      <c r="BB66" s="330"/>
      <c r="BC66" s="848"/>
      <c r="BD66" s="848"/>
      <c r="BE66" s="848"/>
      <c r="BF66" s="848"/>
      <c r="BG66" s="848"/>
      <c r="BH66" s="848"/>
      <c r="BI66" s="848"/>
      <c r="BJ66" s="848"/>
      <c r="BK66" s="848"/>
      <c r="BL66" s="848"/>
      <c r="BM66" s="848"/>
      <c r="BN66" s="771"/>
    </row>
    <row r="67" spans="2:77" ht="18.75">
      <c r="B67" s="4187" t="s">
        <v>1160</v>
      </c>
      <c r="C67" s="4187"/>
      <c r="D67" s="4187"/>
      <c r="E67" s="4187"/>
      <c r="F67" s="4187"/>
      <c r="G67" s="4187"/>
      <c r="H67" s="4187"/>
      <c r="I67" s="4187"/>
      <c r="J67" s="4187"/>
      <c r="K67" s="4187"/>
      <c r="L67" s="4187"/>
      <c r="M67" s="4187"/>
      <c r="N67" s="4187"/>
      <c r="O67" s="4187"/>
      <c r="P67" s="4187"/>
      <c r="Q67" s="4187"/>
      <c r="R67" s="4187"/>
      <c r="S67" s="4187"/>
      <c r="T67" s="4187"/>
      <c r="U67" s="4187"/>
      <c r="V67" s="4187"/>
      <c r="W67" s="4187"/>
      <c r="X67" s="4187"/>
      <c r="Y67" s="4187"/>
      <c r="Z67" s="4187"/>
      <c r="AA67" s="4187"/>
      <c r="AB67" s="4187"/>
      <c r="AC67" s="4187"/>
      <c r="AD67" s="755"/>
      <c r="AE67" s="753"/>
      <c r="AK67" s="54"/>
      <c r="AL67" s="54"/>
      <c r="AM67" s="54"/>
      <c r="AN67" s="54"/>
      <c r="AO67" s="54"/>
      <c r="AP67" s="54"/>
      <c r="AQ67" s="54"/>
      <c r="AR67" s="54"/>
      <c r="AS67" s="54"/>
      <c r="AT67" s="54"/>
      <c r="AU67" s="54"/>
      <c r="AV67" s="54"/>
      <c r="AX67" s="4187" t="s">
        <v>1160</v>
      </c>
      <c r="AY67" s="4187"/>
      <c r="AZ67" s="4187"/>
      <c r="BA67" s="4187"/>
      <c r="BB67" s="4187"/>
      <c r="BC67" s="4187"/>
      <c r="BD67" s="4187"/>
      <c r="BE67" s="4187"/>
      <c r="BF67" s="4187"/>
      <c r="BG67" s="4187"/>
      <c r="BH67" s="4187"/>
      <c r="BI67" s="4187"/>
      <c r="BJ67" s="4187"/>
      <c r="BK67" s="4187"/>
      <c r="BL67" s="4187"/>
      <c r="BM67" s="4187"/>
      <c r="BN67" s="4187"/>
      <c r="BO67" s="4187"/>
      <c r="BP67" s="4187"/>
      <c r="BQ67" s="4187"/>
      <c r="BR67" s="4187"/>
      <c r="BS67" s="4187"/>
      <c r="BT67" s="4187"/>
      <c r="BU67" s="4187"/>
      <c r="BV67" s="4187"/>
      <c r="BW67" s="4187"/>
      <c r="BX67" s="4187"/>
      <c r="BY67" s="4187"/>
    </row>
    <row r="68" spans="2:77" ht="14.25" customHeight="1">
      <c r="C68" s="29" t="s">
        <v>1109</v>
      </c>
      <c r="S68" s="4327"/>
      <c r="T68" s="4327"/>
      <c r="U68" s="4327"/>
      <c r="V68" s="4335"/>
      <c r="W68" s="4335"/>
      <c r="X68" s="4335"/>
      <c r="Y68" s="4335"/>
      <c r="Z68" s="4335"/>
      <c r="AA68" s="4335"/>
      <c r="AB68" s="4335"/>
      <c r="AC68" s="4335"/>
      <c r="AD68" s="775"/>
      <c r="AE68" s="777"/>
      <c r="AY68" s="29" t="s">
        <v>1109</v>
      </c>
      <c r="BO68" s="4327"/>
      <c r="BP68" s="4327"/>
      <c r="BQ68" s="4327"/>
      <c r="BR68" s="4359"/>
      <c r="BS68" s="4359"/>
      <c r="BT68" s="4359"/>
      <c r="BU68" s="4359"/>
      <c r="BV68" s="4359"/>
      <c r="BW68" s="4359"/>
      <c r="BX68" s="4359"/>
      <c r="BY68" s="4359"/>
    </row>
    <row r="69" spans="2:77" ht="13.5" customHeight="1">
      <c r="C69" s="4278" t="s">
        <v>1447</v>
      </c>
      <c r="D69" s="4279"/>
      <c r="E69" s="4279"/>
      <c r="F69" s="4279"/>
      <c r="G69" s="4279"/>
      <c r="H69" s="4279"/>
      <c r="I69" s="4279"/>
      <c r="J69" s="4279"/>
      <c r="K69" s="4279"/>
      <c r="L69" s="4279"/>
      <c r="M69" s="4279"/>
      <c r="N69" s="4279"/>
      <c r="O69" s="4279"/>
      <c r="P69" s="4279"/>
      <c r="Q69" s="4279"/>
      <c r="R69" s="4279"/>
      <c r="S69" s="4279"/>
      <c r="T69" s="4279"/>
      <c r="U69" s="4279"/>
      <c r="V69" s="4279"/>
      <c r="W69" s="4279"/>
      <c r="X69" s="4279"/>
      <c r="Y69" s="4279"/>
      <c r="Z69" s="4279"/>
      <c r="AA69" s="4279"/>
      <c r="AB69" s="4280"/>
      <c r="AD69" s="775"/>
      <c r="AE69" s="777"/>
      <c r="AY69" s="4278" t="s">
        <v>1116</v>
      </c>
      <c r="AZ69" s="4279"/>
      <c r="BA69" s="4279"/>
      <c r="BB69" s="4279"/>
      <c r="BC69" s="4279"/>
      <c r="BD69" s="4279"/>
      <c r="BE69" s="4279"/>
      <c r="BF69" s="4279"/>
      <c r="BG69" s="4279"/>
      <c r="BH69" s="4279"/>
      <c r="BI69" s="4279"/>
      <c r="BJ69" s="4279"/>
      <c r="BK69" s="4279"/>
      <c r="BL69" s="4279"/>
      <c r="BM69" s="4279"/>
      <c r="BN69" s="4279"/>
      <c r="BO69" s="4279"/>
      <c r="BP69" s="4279"/>
      <c r="BQ69" s="4279"/>
      <c r="BR69" s="4279"/>
      <c r="BS69" s="4279"/>
      <c r="BT69" s="4279"/>
      <c r="BU69" s="4279"/>
      <c r="BV69" s="4279"/>
      <c r="BW69" s="4279"/>
      <c r="BX69" s="4280"/>
    </row>
    <row r="70" spans="2:77">
      <c r="C70" s="4281" t="s">
        <v>1453</v>
      </c>
      <c r="D70" s="4282"/>
      <c r="E70" s="4282"/>
      <c r="F70" s="4282"/>
      <c r="G70" s="4282"/>
      <c r="H70" s="4282"/>
      <c r="I70" s="4282"/>
      <c r="J70" s="4282"/>
      <c r="K70" s="4282"/>
      <c r="L70" s="4282"/>
      <c r="M70" s="4282"/>
      <c r="N70" s="4282"/>
      <c r="O70" s="4282"/>
      <c r="P70" s="4283"/>
      <c r="Q70" s="4290" t="s">
        <v>382</v>
      </c>
      <c r="R70" s="4291"/>
      <c r="S70" s="4291"/>
      <c r="T70" s="4291"/>
      <c r="U70" s="4291"/>
      <c r="V70" s="4291"/>
      <c r="W70" s="4291"/>
      <c r="X70" s="4291"/>
      <c r="Y70" s="4291"/>
      <c r="Z70" s="4291"/>
      <c r="AA70" s="4291"/>
      <c r="AB70" s="4292"/>
      <c r="AD70" s="775"/>
      <c r="AE70" s="777"/>
      <c r="AY70" s="4281" t="s">
        <v>1157</v>
      </c>
      <c r="AZ70" s="4282"/>
      <c r="BA70" s="4282"/>
      <c r="BB70" s="4282"/>
      <c r="BC70" s="4282"/>
      <c r="BD70" s="4282"/>
      <c r="BE70" s="4282"/>
      <c r="BF70" s="4282"/>
      <c r="BG70" s="4282"/>
      <c r="BH70" s="4282"/>
      <c r="BI70" s="4282"/>
      <c r="BJ70" s="4282"/>
      <c r="BK70" s="4282"/>
      <c r="BL70" s="4283"/>
      <c r="BM70" s="4290" t="s">
        <v>382</v>
      </c>
      <c r="BN70" s="4291"/>
      <c r="BO70" s="4291"/>
      <c r="BP70" s="4291"/>
      <c r="BQ70" s="4291"/>
      <c r="BR70" s="4291"/>
      <c r="BS70" s="4291"/>
      <c r="BT70" s="4291"/>
      <c r="BU70" s="4291"/>
      <c r="BV70" s="4291"/>
      <c r="BW70" s="4291"/>
      <c r="BX70" s="4292"/>
    </row>
    <row r="71" spans="2:77" ht="15" customHeight="1">
      <c r="C71" s="4284"/>
      <c r="D71" s="4285"/>
      <c r="E71" s="4285"/>
      <c r="F71" s="4285"/>
      <c r="G71" s="4285"/>
      <c r="H71" s="4285"/>
      <c r="I71" s="4285"/>
      <c r="J71" s="4285"/>
      <c r="K71" s="4285"/>
      <c r="L71" s="4285"/>
      <c r="M71" s="4285"/>
      <c r="N71" s="4285"/>
      <c r="O71" s="4285"/>
      <c r="P71" s="4286"/>
      <c r="Q71" s="4272" t="s">
        <v>116</v>
      </c>
      <c r="R71" s="4273"/>
      <c r="S71" s="4273"/>
      <c r="T71" s="4274"/>
      <c r="U71" s="4272" t="s">
        <v>115</v>
      </c>
      <c r="V71" s="4273"/>
      <c r="W71" s="4273"/>
      <c r="X71" s="4274"/>
      <c r="Y71" s="4275" t="s">
        <v>114</v>
      </c>
      <c r="Z71" s="4276"/>
      <c r="AA71" s="4276"/>
      <c r="AB71" s="4277"/>
      <c r="AD71" s="775"/>
      <c r="AE71" s="777"/>
      <c r="AY71" s="4284"/>
      <c r="AZ71" s="4285"/>
      <c r="BA71" s="4285"/>
      <c r="BB71" s="4285"/>
      <c r="BC71" s="4285"/>
      <c r="BD71" s="4285"/>
      <c r="BE71" s="4285"/>
      <c r="BF71" s="4285"/>
      <c r="BG71" s="4285"/>
      <c r="BH71" s="4285"/>
      <c r="BI71" s="4285"/>
      <c r="BJ71" s="4285"/>
      <c r="BK71" s="4285"/>
      <c r="BL71" s="4286"/>
      <c r="BM71" s="4272" t="s">
        <v>116</v>
      </c>
      <c r="BN71" s="4273"/>
      <c r="BO71" s="4273"/>
      <c r="BP71" s="4274"/>
      <c r="BQ71" s="4272" t="s">
        <v>115</v>
      </c>
      <c r="BR71" s="4273"/>
      <c r="BS71" s="4273"/>
      <c r="BT71" s="4274"/>
      <c r="BU71" s="4275" t="s">
        <v>114</v>
      </c>
      <c r="BV71" s="4276"/>
      <c r="BW71" s="4276"/>
      <c r="BX71" s="4277"/>
    </row>
    <row r="72" spans="2:77" ht="12" customHeight="1">
      <c r="C72" s="4287"/>
      <c r="D72" s="4288"/>
      <c r="E72" s="4288"/>
      <c r="F72" s="4288"/>
      <c r="G72" s="4288"/>
      <c r="H72" s="4288"/>
      <c r="I72" s="4288"/>
      <c r="J72" s="4288"/>
      <c r="K72" s="4288"/>
      <c r="L72" s="4288"/>
      <c r="M72" s="4288"/>
      <c r="N72" s="4288"/>
      <c r="O72" s="4288"/>
      <c r="P72" s="4289"/>
      <c r="Q72" s="3701">
        <f>V56</f>
        <v>0</v>
      </c>
      <c r="R72" s="3702"/>
      <c r="S72" s="3702"/>
      <c r="T72" s="3829"/>
      <c r="U72" s="3701">
        <f>V57</f>
        <v>0</v>
      </c>
      <c r="V72" s="3702"/>
      <c r="W72" s="3702"/>
      <c r="X72" s="3829"/>
      <c r="Y72" s="3701">
        <f>V58</f>
        <v>0</v>
      </c>
      <c r="Z72" s="3702"/>
      <c r="AA72" s="3702"/>
      <c r="AB72" s="3703"/>
      <c r="AD72" s="775"/>
      <c r="AE72" s="777"/>
      <c r="AY72" s="4287"/>
      <c r="AZ72" s="4288"/>
      <c r="BA72" s="4288"/>
      <c r="BB72" s="4288"/>
      <c r="BC72" s="4288"/>
      <c r="BD72" s="4288"/>
      <c r="BE72" s="4288"/>
      <c r="BF72" s="4288"/>
      <c r="BG72" s="4288"/>
      <c r="BH72" s="4288"/>
      <c r="BI72" s="4288"/>
      <c r="BJ72" s="4288"/>
      <c r="BK72" s="4288"/>
      <c r="BL72" s="4289"/>
      <c r="BM72" s="4047">
        <v>14927054</v>
      </c>
      <c r="BN72" s="4048"/>
      <c r="BO72" s="4048"/>
      <c r="BP72" s="4060"/>
      <c r="BQ72" s="4047">
        <v>1480054</v>
      </c>
      <c r="BR72" s="4048"/>
      <c r="BS72" s="4048"/>
      <c r="BT72" s="4060"/>
      <c r="BU72" s="4047">
        <v>4032000</v>
      </c>
      <c r="BV72" s="4048"/>
      <c r="BW72" s="4048"/>
      <c r="BX72" s="4049"/>
    </row>
    <row r="73" spans="2:77" ht="13.5" customHeight="1">
      <c r="C73" s="850">
        <v>1</v>
      </c>
      <c r="D73" s="4302"/>
      <c r="E73" s="4303"/>
      <c r="F73" s="4303"/>
      <c r="G73" s="4303"/>
      <c r="H73" s="4303"/>
      <c r="I73" s="4303"/>
      <c r="J73" s="4303"/>
      <c r="K73" s="4303"/>
      <c r="L73" s="4303"/>
      <c r="M73" s="4303"/>
      <c r="N73" s="4303"/>
      <c r="O73" s="4304"/>
      <c r="P73" s="4329" t="s">
        <v>370</v>
      </c>
      <c r="Q73" s="3825"/>
      <c r="R73" s="3826"/>
      <c r="S73" s="3826"/>
      <c r="T73" s="3827"/>
      <c r="U73" s="3825"/>
      <c r="V73" s="3826"/>
      <c r="W73" s="3826"/>
      <c r="X73" s="3827"/>
      <c r="Y73" s="3825"/>
      <c r="Z73" s="3826"/>
      <c r="AA73" s="3826"/>
      <c r="AB73" s="3828"/>
      <c r="AD73" s="775"/>
      <c r="AE73" s="777"/>
      <c r="AY73" s="850">
        <v>1</v>
      </c>
      <c r="AZ73" s="4360" t="s">
        <v>475</v>
      </c>
      <c r="BA73" s="4361"/>
      <c r="BB73" s="4361"/>
      <c r="BC73" s="4361"/>
      <c r="BD73" s="4361"/>
      <c r="BE73" s="4361"/>
      <c r="BF73" s="4361"/>
      <c r="BG73" s="4361"/>
      <c r="BH73" s="4361"/>
      <c r="BI73" s="4361"/>
      <c r="BJ73" s="4361"/>
      <c r="BK73" s="4362"/>
      <c r="BL73" s="4329" t="s">
        <v>370</v>
      </c>
      <c r="BM73" s="3466">
        <v>8.9999999999999993E-3</v>
      </c>
      <c r="BN73" s="3467"/>
      <c r="BO73" s="3467"/>
      <c r="BP73" s="3468"/>
      <c r="BQ73" s="3466">
        <v>0.01</v>
      </c>
      <c r="BR73" s="3467"/>
      <c r="BS73" s="3467"/>
      <c r="BT73" s="3468"/>
      <c r="BU73" s="3466">
        <v>0.01</v>
      </c>
      <c r="BV73" s="3467"/>
      <c r="BW73" s="3467"/>
      <c r="BX73" s="3469"/>
    </row>
    <row r="74" spans="2:77" ht="13.5" customHeight="1">
      <c r="C74" s="851">
        <v>2</v>
      </c>
      <c r="D74" s="4302"/>
      <c r="E74" s="4303"/>
      <c r="F74" s="4303"/>
      <c r="G74" s="4303"/>
      <c r="H74" s="4303"/>
      <c r="I74" s="4303"/>
      <c r="J74" s="4303"/>
      <c r="K74" s="4303"/>
      <c r="L74" s="4303"/>
      <c r="M74" s="4303"/>
      <c r="N74" s="4303"/>
      <c r="O74" s="4304"/>
      <c r="P74" s="4330"/>
      <c r="Q74" s="3825"/>
      <c r="R74" s="3826"/>
      <c r="S74" s="3826"/>
      <c r="T74" s="3827"/>
      <c r="U74" s="3825"/>
      <c r="V74" s="3826"/>
      <c r="W74" s="3826"/>
      <c r="X74" s="3827"/>
      <c r="Y74" s="3825"/>
      <c r="Z74" s="3826"/>
      <c r="AA74" s="3826"/>
      <c r="AB74" s="3828"/>
      <c r="AD74" s="775"/>
      <c r="AE74" s="798" t="s">
        <v>1460</v>
      </c>
      <c r="AY74" s="851">
        <v>2</v>
      </c>
      <c r="AZ74" s="4360" t="s">
        <v>142</v>
      </c>
      <c r="BA74" s="4361"/>
      <c r="BB74" s="4361"/>
      <c r="BC74" s="4361"/>
      <c r="BD74" s="4361"/>
      <c r="BE74" s="4361"/>
      <c r="BF74" s="4361"/>
      <c r="BG74" s="4361"/>
      <c r="BH74" s="4361"/>
      <c r="BI74" s="4361"/>
      <c r="BJ74" s="4361"/>
      <c r="BK74" s="4362"/>
      <c r="BL74" s="4330"/>
      <c r="BM74" s="3466">
        <v>0.01</v>
      </c>
      <c r="BN74" s="3467"/>
      <c r="BO74" s="3467"/>
      <c r="BP74" s="3468"/>
      <c r="BQ74" s="3466"/>
      <c r="BR74" s="3467"/>
      <c r="BS74" s="3467"/>
      <c r="BT74" s="3468"/>
      <c r="BU74" s="3466"/>
      <c r="BV74" s="3467"/>
      <c r="BW74" s="3467"/>
      <c r="BX74" s="3469"/>
    </row>
    <row r="75" spans="2:77" ht="13.5" customHeight="1">
      <c r="C75" s="851">
        <v>3</v>
      </c>
      <c r="D75" s="4302"/>
      <c r="E75" s="4303"/>
      <c r="F75" s="4303"/>
      <c r="G75" s="4303"/>
      <c r="H75" s="4303"/>
      <c r="I75" s="4303"/>
      <c r="J75" s="4303"/>
      <c r="K75" s="4303"/>
      <c r="L75" s="4303"/>
      <c r="M75" s="4303"/>
      <c r="N75" s="4303"/>
      <c r="O75" s="4304"/>
      <c r="P75" s="4330"/>
      <c r="Q75" s="3825"/>
      <c r="R75" s="3826"/>
      <c r="S75" s="3826"/>
      <c r="T75" s="3827"/>
      <c r="U75" s="3825"/>
      <c r="V75" s="3826"/>
      <c r="W75" s="3826"/>
      <c r="X75" s="3827"/>
      <c r="Y75" s="3825"/>
      <c r="Z75" s="3826"/>
      <c r="AA75" s="3826"/>
      <c r="AB75" s="3828"/>
      <c r="AD75" s="775"/>
      <c r="AE75" s="777"/>
      <c r="AY75" s="851">
        <v>3</v>
      </c>
      <c r="AZ75" s="4360" t="s">
        <v>141</v>
      </c>
      <c r="BA75" s="4361"/>
      <c r="BB75" s="4361"/>
      <c r="BC75" s="4361"/>
      <c r="BD75" s="4361"/>
      <c r="BE75" s="4361"/>
      <c r="BF75" s="4361"/>
      <c r="BG75" s="4361"/>
      <c r="BH75" s="4361"/>
      <c r="BI75" s="4361"/>
      <c r="BJ75" s="4361"/>
      <c r="BK75" s="4362"/>
      <c r="BL75" s="4330"/>
      <c r="BM75" s="3466">
        <v>0.02</v>
      </c>
      <c r="BN75" s="3467"/>
      <c r="BO75" s="3467"/>
      <c r="BP75" s="3468"/>
      <c r="BQ75" s="3466"/>
      <c r="BR75" s="3467"/>
      <c r="BS75" s="3467"/>
      <c r="BT75" s="3468"/>
      <c r="BU75" s="3466"/>
      <c r="BV75" s="3467"/>
      <c r="BW75" s="3467"/>
      <c r="BX75" s="3469"/>
    </row>
    <row r="76" spans="2:77" ht="13.5" customHeight="1">
      <c r="C76" s="851">
        <v>4</v>
      </c>
      <c r="D76" s="4302"/>
      <c r="E76" s="4303"/>
      <c r="F76" s="4303"/>
      <c r="G76" s="4303"/>
      <c r="H76" s="4303"/>
      <c r="I76" s="4303"/>
      <c r="J76" s="4303"/>
      <c r="K76" s="4303"/>
      <c r="L76" s="4303"/>
      <c r="M76" s="4303"/>
      <c r="N76" s="4303"/>
      <c r="O76" s="4304"/>
      <c r="P76" s="4330"/>
      <c r="Q76" s="3825"/>
      <c r="R76" s="3826"/>
      <c r="S76" s="3826"/>
      <c r="T76" s="3827"/>
      <c r="U76" s="3825"/>
      <c r="V76" s="3826"/>
      <c r="W76" s="3826"/>
      <c r="X76" s="3827"/>
      <c r="Y76" s="3825"/>
      <c r="Z76" s="3826"/>
      <c r="AA76" s="3826"/>
      <c r="AB76" s="3828"/>
      <c r="AD76" s="775"/>
      <c r="AE76" s="777"/>
      <c r="AY76" s="851">
        <v>4</v>
      </c>
      <c r="AZ76" s="4360" t="s">
        <v>478</v>
      </c>
      <c r="BA76" s="4361"/>
      <c r="BB76" s="4361"/>
      <c r="BC76" s="4361"/>
      <c r="BD76" s="4361"/>
      <c r="BE76" s="4361"/>
      <c r="BF76" s="4361"/>
      <c r="BG76" s="4361"/>
      <c r="BH76" s="4361"/>
      <c r="BI76" s="4361"/>
      <c r="BJ76" s="4361"/>
      <c r="BK76" s="4362"/>
      <c r="BL76" s="4330"/>
      <c r="BM76" s="3466"/>
      <c r="BN76" s="3467"/>
      <c r="BO76" s="3467"/>
      <c r="BP76" s="3468"/>
      <c r="BQ76" s="3466"/>
      <c r="BR76" s="3467"/>
      <c r="BS76" s="3467"/>
      <c r="BT76" s="3468"/>
      <c r="BU76" s="3466">
        <v>0.02</v>
      </c>
      <c r="BV76" s="3467"/>
      <c r="BW76" s="3467"/>
      <c r="BX76" s="3469"/>
    </row>
    <row r="77" spans="2:77" ht="13.5" customHeight="1">
      <c r="C77" s="851">
        <v>5</v>
      </c>
      <c r="D77" s="4302"/>
      <c r="E77" s="4303"/>
      <c r="F77" s="4303"/>
      <c r="G77" s="4303"/>
      <c r="H77" s="4303"/>
      <c r="I77" s="4303"/>
      <c r="J77" s="4303"/>
      <c r="K77" s="4303"/>
      <c r="L77" s="4303"/>
      <c r="M77" s="4303"/>
      <c r="N77" s="4303"/>
      <c r="O77" s="4304"/>
      <c r="P77" s="4330"/>
      <c r="Q77" s="3825"/>
      <c r="R77" s="3826"/>
      <c r="S77" s="3826"/>
      <c r="T77" s="3827"/>
      <c r="U77" s="3825"/>
      <c r="V77" s="3826"/>
      <c r="W77" s="3826"/>
      <c r="X77" s="3827"/>
      <c r="Y77" s="3825"/>
      <c r="Z77" s="3826"/>
      <c r="AA77" s="3826"/>
      <c r="AB77" s="3828"/>
      <c r="AD77" s="775"/>
      <c r="AE77" s="777"/>
      <c r="AY77" s="851">
        <v>5</v>
      </c>
      <c r="AZ77" s="4360" t="s">
        <v>476</v>
      </c>
      <c r="BA77" s="4361"/>
      <c r="BB77" s="4361"/>
      <c r="BC77" s="4361"/>
      <c r="BD77" s="4361"/>
      <c r="BE77" s="4361"/>
      <c r="BF77" s="4361"/>
      <c r="BG77" s="4361"/>
      <c r="BH77" s="4361"/>
      <c r="BI77" s="4361"/>
      <c r="BJ77" s="4361"/>
      <c r="BK77" s="4362"/>
      <c r="BL77" s="4330"/>
      <c r="BM77" s="3466">
        <v>0.01</v>
      </c>
      <c r="BN77" s="3467"/>
      <c r="BO77" s="3467"/>
      <c r="BP77" s="3468"/>
      <c r="BQ77" s="3466"/>
      <c r="BR77" s="3467"/>
      <c r="BS77" s="3467"/>
      <c r="BT77" s="3468"/>
      <c r="BU77" s="3466"/>
      <c r="BV77" s="3467"/>
      <c r="BW77" s="3467"/>
      <c r="BX77" s="3469"/>
    </row>
    <row r="78" spans="2:77" ht="13.5" customHeight="1">
      <c r="C78" s="851">
        <v>6</v>
      </c>
      <c r="D78" s="4302"/>
      <c r="E78" s="4303"/>
      <c r="F78" s="4303"/>
      <c r="G78" s="4303"/>
      <c r="H78" s="4303"/>
      <c r="I78" s="4303"/>
      <c r="J78" s="4303"/>
      <c r="K78" s="4303"/>
      <c r="L78" s="4303"/>
      <c r="M78" s="4303"/>
      <c r="N78" s="4303"/>
      <c r="O78" s="4304"/>
      <c r="P78" s="4330"/>
      <c r="Q78" s="3825"/>
      <c r="R78" s="3826"/>
      <c r="S78" s="3826"/>
      <c r="T78" s="3827"/>
      <c r="U78" s="3825"/>
      <c r="V78" s="3826"/>
      <c r="W78" s="3826"/>
      <c r="X78" s="3827"/>
      <c r="Y78" s="3825"/>
      <c r="Z78" s="3826"/>
      <c r="AA78" s="3826"/>
      <c r="AB78" s="3828"/>
      <c r="AD78" s="775"/>
      <c r="AE78" s="777"/>
      <c r="AY78" s="851">
        <v>6</v>
      </c>
      <c r="AZ78" s="4360" t="s">
        <v>477</v>
      </c>
      <c r="BA78" s="4361"/>
      <c r="BB78" s="4361"/>
      <c r="BC78" s="4361"/>
      <c r="BD78" s="4361"/>
      <c r="BE78" s="4361"/>
      <c r="BF78" s="4361"/>
      <c r="BG78" s="4361"/>
      <c r="BH78" s="4361"/>
      <c r="BI78" s="4361"/>
      <c r="BJ78" s="4361"/>
      <c r="BK78" s="4362"/>
      <c r="BL78" s="4330"/>
      <c r="BM78" s="3466">
        <v>0.02</v>
      </c>
      <c r="BN78" s="3467"/>
      <c r="BO78" s="3467"/>
      <c r="BP78" s="3468"/>
      <c r="BQ78" s="3466"/>
      <c r="BR78" s="3467"/>
      <c r="BS78" s="3467"/>
      <c r="BT78" s="3468"/>
      <c r="BU78" s="3466"/>
      <c r="BV78" s="3467"/>
      <c r="BW78" s="3467"/>
      <c r="BX78" s="3469"/>
    </row>
    <row r="79" spans="2:77" ht="13.5" customHeight="1">
      <c r="C79" s="851">
        <v>7</v>
      </c>
      <c r="D79" s="4302"/>
      <c r="E79" s="4303"/>
      <c r="F79" s="4303"/>
      <c r="G79" s="4303"/>
      <c r="H79" s="4303"/>
      <c r="I79" s="4303"/>
      <c r="J79" s="4303"/>
      <c r="K79" s="4303"/>
      <c r="L79" s="4303"/>
      <c r="M79" s="4303"/>
      <c r="N79" s="4303"/>
      <c r="O79" s="4304"/>
      <c r="P79" s="4330"/>
      <c r="Q79" s="3825"/>
      <c r="R79" s="3826"/>
      <c r="S79" s="3826"/>
      <c r="T79" s="3827"/>
      <c r="U79" s="3825"/>
      <c r="V79" s="3826"/>
      <c r="W79" s="3826"/>
      <c r="X79" s="3827"/>
      <c r="Y79" s="3825"/>
      <c r="Z79" s="3826"/>
      <c r="AA79" s="3826"/>
      <c r="AB79" s="3828"/>
      <c r="AD79" s="775"/>
      <c r="AE79" s="777"/>
      <c r="AY79" s="851">
        <v>7</v>
      </c>
      <c r="AZ79" s="4360"/>
      <c r="BA79" s="4361"/>
      <c r="BB79" s="4361"/>
      <c r="BC79" s="4361"/>
      <c r="BD79" s="4361"/>
      <c r="BE79" s="4361"/>
      <c r="BF79" s="4361"/>
      <c r="BG79" s="4361"/>
      <c r="BH79" s="4361"/>
      <c r="BI79" s="4361"/>
      <c r="BJ79" s="4361"/>
      <c r="BK79" s="4362"/>
      <c r="BL79" s="4330"/>
      <c r="BM79" s="3466"/>
      <c r="BN79" s="3467"/>
      <c r="BO79" s="3467"/>
      <c r="BP79" s="3468"/>
      <c r="BQ79" s="3466"/>
      <c r="BR79" s="3467"/>
      <c r="BS79" s="3467"/>
      <c r="BT79" s="3468"/>
      <c r="BU79" s="3466"/>
      <c r="BV79" s="3467"/>
      <c r="BW79" s="3467"/>
      <c r="BX79" s="3469"/>
    </row>
    <row r="80" spans="2:77" ht="13.5" customHeight="1">
      <c r="C80" s="851">
        <v>8</v>
      </c>
      <c r="D80" s="4302"/>
      <c r="E80" s="4303"/>
      <c r="F80" s="4303"/>
      <c r="G80" s="4303"/>
      <c r="H80" s="4303"/>
      <c r="I80" s="4303"/>
      <c r="J80" s="4303"/>
      <c r="K80" s="4303"/>
      <c r="L80" s="4303"/>
      <c r="M80" s="4303"/>
      <c r="N80" s="4303"/>
      <c r="O80" s="4304"/>
      <c r="P80" s="4330"/>
      <c r="Q80" s="3825"/>
      <c r="R80" s="3826"/>
      <c r="S80" s="3826"/>
      <c r="T80" s="3827"/>
      <c r="U80" s="3825"/>
      <c r="V80" s="3826"/>
      <c r="W80" s="3826"/>
      <c r="X80" s="3827"/>
      <c r="Y80" s="3825"/>
      <c r="Z80" s="3826"/>
      <c r="AA80" s="3826"/>
      <c r="AB80" s="3828"/>
      <c r="AD80" s="775"/>
      <c r="AE80" s="777"/>
      <c r="AY80" s="851">
        <v>8</v>
      </c>
      <c r="AZ80" s="4360"/>
      <c r="BA80" s="4361"/>
      <c r="BB80" s="4361"/>
      <c r="BC80" s="4361"/>
      <c r="BD80" s="4361"/>
      <c r="BE80" s="4361"/>
      <c r="BF80" s="4361"/>
      <c r="BG80" s="4361"/>
      <c r="BH80" s="4361"/>
      <c r="BI80" s="4361"/>
      <c r="BJ80" s="4361"/>
      <c r="BK80" s="4362"/>
      <c r="BL80" s="4330"/>
      <c r="BM80" s="3466"/>
      <c r="BN80" s="3467"/>
      <c r="BO80" s="3467"/>
      <c r="BP80" s="3468"/>
      <c r="BQ80" s="3466"/>
      <c r="BR80" s="3467"/>
      <c r="BS80" s="3467"/>
      <c r="BT80" s="3468"/>
      <c r="BU80" s="3466"/>
      <c r="BV80" s="3467"/>
      <c r="BW80" s="3467"/>
      <c r="BX80" s="3469"/>
    </row>
    <row r="81" spans="2:76" ht="13.5" customHeight="1">
      <c r="C81" s="851">
        <v>9</v>
      </c>
      <c r="D81" s="4302"/>
      <c r="E81" s="4303"/>
      <c r="F81" s="4303"/>
      <c r="G81" s="4303"/>
      <c r="H81" s="4303"/>
      <c r="I81" s="4303"/>
      <c r="J81" s="4303"/>
      <c r="K81" s="4303"/>
      <c r="L81" s="4303"/>
      <c r="M81" s="4303"/>
      <c r="N81" s="4303"/>
      <c r="O81" s="4304"/>
      <c r="P81" s="4330"/>
      <c r="Q81" s="3825"/>
      <c r="R81" s="3826"/>
      <c r="S81" s="3826"/>
      <c r="T81" s="3827"/>
      <c r="U81" s="3825"/>
      <c r="V81" s="3826"/>
      <c r="W81" s="3826"/>
      <c r="X81" s="3827"/>
      <c r="Y81" s="3825"/>
      <c r="Z81" s="3826"/>
      <c r="AA81" s="3826"/>
      <c r="AB81" s="3828"/>
      <c r="AD81" s="775"/>
      <c r="AE81" s="3670" t="s">
        <v>1883</v>
      </c>
      <c r="AF81" s="3670"/>
      <c r="AG81" s="3670"/>
      <c r="AH81" s="3670"/>
      <c r="AI81" s="3670"/>
      <c r="AJ81" s="3670"/>
      <c r="AK81" s="3670"/>
      <c r="AL81" s="3670"/>
      <c r="AM81" s="3670"/>
      <c r="AN81" s="3670"/>
      <c r="AO81" s="3670"/>
      <c r="AP81" s="3670"/>
      <c r="AY81" s="851">
        <v>9</v>
      </c>
      <c r="AZ81" s="4360"/>
      <c r="BA81" s="4361"/>
      <c r="BB81" s="4361"/>
      <c r="BC81" s="4361"/>
      <c r="BD81" s="4361"/>
      <c r="BE81" s="4361"/>
      <c r="BF81" s="4361"/>
      <c r="BG81" s="4361"/>
      <c r="BH81" s="4361"/>
      <c r="BI81" s="4361"/>
      <c r="BJ81" s="4361"/>
      <c r="BK81" s="4362"/>
      <c r="BL81" s="4330"/>
      <c r="BM81" s="3466"/>
      <c r="BN81" s="3467"/>
      <c r="BO81" s="3467"/>
      <c r="BP81" s="3468"/>
      <c r="BQ81" s="3466"/>
      <c r="BR81" s="3467"/>
      <c r="BS81" s="3467"/>
      <c r="BT81" s="3468"/>
      <c r="BU81" s="3466"/>
      <c r="BV81" s="3467"/>
      <c r="BW81" s="3467"/>
      <c r="BX81" s="3469"/>
    </row>
    <row r="82" spans="2:76" ht="13.5" customHeight="1">
      <c r="C82" s="851">
        <v>10</v>
      </c>
      <c r="D82" s="4302"/>
      <c r="E82" s="4303"/>
      <c r="F82" s="4303"/>
      <c r="G82" s="4303"/>
      <c r="H82" s="4303"/>
      <c r="I82" s="4303"/>
      <c r="J82" s="4303"/>
      <c r="K82" s="4303"/>
      <c r="L82" s="4303"/>
      <c r="M82" s="4303"/>
      <c r="N82" s="4303"/>
      <c r="O82" s="4304"/>
      <c r="P82" s="4330"/>
      <c r="Q82" s="3825"/>
      <c r="R82" s="3826"/>
      <c r="S82" s="3826"/>
      <c r="T82" s="3827"/>
      <c r="U82" s="3825"/>
      <c r="V82" s="3826"/>
      <c r="W82" s="3826"/>
      <c r="X82" s="3827"/>
      <c r="Y82" s="3825"/>
      <c r="Z82" s="3826"/>
      <c r="AA82" s="3826"/>
      <c r="AB82" s="3828"/>
      <c r="AD82" s="775"/>
      <c r="AE82" s="3670"/>
      <c r="AF82" s="3670"/>
      <c r="AG82" s="3670"/>
      <c r="AH82" s="3670"/>
      <c r="AI82" s="3670"/>
      <c r="AJ82" s="3670"/>
      <c r="AK82" s="3670"/>
      <c r="AL82" s="3670"/>
      <c r="AM82" s="3670"/>
      <c r="AN82" s="3670"/>
      <c r="AO82" s="3670"/>
      <c r="AP82" s="3670"/>
      <c r="AY82" s="851">
        <v>10</v>
      </c>
      <c r="AZ82" s="4360"/>
      <c r="BA82" s="4361"/>
      <c r="BB82" s="4361"/>
      <c r="BC82" s="4361"/>
      <c r="BD82" s="4361"/>
      <c r="BE82" s="4361"/>
      <c r="BF82" s="4361"/>
      <c r="BG82" s="4361"/>
      <c r="BH82" s="4361"/>
      <c r="BI82" s="4361"/>
      <c r="BJ82" s="4361"/>
      <c r="BK82" s="4362"/>
      <c r="BL82" s="4330"/>
      <c r="BM82" s="3466"/>
      <c r="BN82" s="3467"/>
      <c r="BO82" s="3467"/>
      <c r="BP82" s="3468"/>
      <c r="BQ82" s="3466"/>
      <c r="BR82" s="3467"/>
      <c r="BS82" s="3467"/>
      <c r="BT82" s="3468"/>
      <c r="BU82" s="3466"/>
      <c r="BV82" s="3467"/>
      <c r="BW82" s="3467"/>
      <c r="BX82" s="3469"/>
    </row>
    <row r="83" spans="2:76" ht="13.5" customHeight="1">
      <c r="C83" s="851">
        <v>11</v>
      </c>
      <c r="D83" s="4302"/>
      <c r="E83" s="4303"/>
      <c r="F83" s="4303"/>
      <c r="G83" s="4303"/>
      <c r="H83" s="4303"/>
      <c r="I83" s="4303"/>
      <c r="J83" s="4303"/>
      <c r="K83" s="4303"/>
      <c r="L83" s="4303"/>
      <c r="M83" s="4303"/>
      <c r="N83" s="4303"/>
      <c r="O83" s="4304"/>
      <c r="P83" s="4330"/>
      <c r="Q83" s="3825"/>
      <c r="R83" s="3826"/>
      <c r="S83" s="3826"/>
      <c r="T83" s="3827"/>
      <c r="U83" s="3825"/>
      <c r="V83" s="3826"/>
      <c r="W83" s="3826"/>
      <c r="X83" s="3827"/>
      <c r="Y83" s="3825"/>
      <c r="Z83" s="3826"/>
      <c r="AA83" s="3826"/>
      <c r="AB83" s="3828"/>
      <c r="AD83" s="775"/>
      <c r="AE83" s="777"/>
      <c r="AY83" s="851">
        <v>11</v>
      </c>
      <c r="AZ83" s="4360"/>
      <c r="BA83" s="4361"/>
      <c r="BB83" s="4361"/>
      <c r="BC83" s="4361"/>
      <c r="BD83" s="4361"/>
      <c r="BE83" s="4361"/>
      <c r="BF83" s="4361"/>
      <c r="BG83" s="4361"/>
      <c r="BH83" s="4361"/>
      <c r="BI83" s="4361"/>
      <c r="BJ83" s="4361"/>
      <c r="BK83" s="4362"/>
      <c r="BL83" s="4330"/>
      <c r="BM83" s="3466"/>
      <c r="BN83" s="3467"/>
      <c r="BO83" s="3467"/>
      <c r="BP83" s="3468"/>
      <c r="BQ83" s="3466"/>
      <c r="BR83" s="3467"/>
      <c r="BS83" s="3467"/>
      <c r="BT83" s="3468"/>
      <c r="BU83" s="3466"/>
      <c r="BV83" s="3467"/>
      <c r="BW83" s="3467"/>
      <c r="BX83" s="3469"/>
    </row>
    <row r="84" spans="2:76" ht="13.5" customHeight="1">
      <c r="C84" s="851">
        <v>12</v>
      </c>
      <c r="D84" s="4302"/>
      <c r="E84" s="4303"/>
      <c r="F84" s="4303"/>
      <c r="G84" s="4303"/>
      <c r="H84" s="4303"/>
      <c r="I84" s="4303"/>
      <c r="J84" s="4303"/>
      <c r="K84" s="4303"/>
      <c r="L84" s="4303"/>
      <c r="M84" s="4303"/>
      <c r="N84" s="4303"/>
      <c r="O84" s="4304"/>
      <c r="P84" s="4330"/>
      <c r="Q84" s="3825"/>
      <c r="R84" s="3826"/>
      <c r="S84" s="3826"/>
      <c r="T84" s="3827"/>
      <c r="U84" s="3825"/>
      <c r="V84" s="3826"/>
      <c r="W84" s="3826"/>
      <c r="X84" s="3827"/>
      <c r="Y84" s="3825"/>
      <c r="Z84" s="3826"/>
      <c r="AA84" s="3826"/>
      <c r="AB84" s="3828"/>
      <c r="AD84" s="775"/>
      <c r="AE84" s="777"/>
      <c r="AY84" s="851">
        <v>12</v>
      </c>
      <c r="AZ84" s="4360"/>
      <c r="BA84" s="4361"/>
      <c r="BB84" s="4361"/>
      <c r="BC84" s="4361"/>
      <c r="BD84" s="4361"/>
      <c r="BE84" s="4361"/>
      <c r="BF84" s="4361"/>
      <c r="BG84" s="4361"/>
      <c r="BH84" s="4361"/>
      <c r="BI84" s="4361"/>
      <c r="BJ84" s="4361"/>
      <c r="BK84" s="4362"/>
      <c r="BL84" s="4330"/>
      <c r="BM84" s="3466"/>
      <c r="BN84" s="3467"/>
      <c r="BO84" s="3467"/>
      <c r="BP84" s="3468"/>
      <c r="BQ84" s="3466"/>
      <c r="BR84" s="3467"/>
      <c r="BS84" s="3467"/>
      <c r="BT84" s="3468"/>
      <c r="BU84" s="3466"/>
      <c r="BV84" s="3467"/>
      <c r="BW84" s="3467"/>
      <c r="BX84" s="3469"/>
    </row>
    <row r="85" spans="2:76" ht="13.5" customHeight="1">
      <c r="C85" s="852">
        <v>13</v>
      </c>
      <c r="D85" s="4332"/>
      <c r="E85" s="4333"/>
      <c r="F85" s="4333"/>
      <c r="G85" s="4333"/>
      <c r="H85" s="4333"/>
      <c r="I85" s="4333"/>
      <c r="J85" s="4333"/>
      <c r="K85" s="4333"/>
      <c r="L85" s="4333"/>
      <c r="M85" s="4333"/>
      <c r="N85" s="4333"/>
      <c r="O85" s="4334"/>
      <c r="P85" s="4331"/>
      <c r="Q85" s="3988"/>
      <c r="R85" s="3989"/>
      <c r="S85" s="3989"/>
      <c r="T85" s="3990"/>
      <c r="U85" s="3988"/>
      <c r="V85" s="3989"/>
      <c r="W85" s="3989"/>
      <c r="X85" s="3990"/>
      <c r="Y85" s="3988"/>
      <c r="Z85" s="3989"/>
      <c r="AA85" s="3989"/>
      <c r="AB85" s="3991"/>
      <c r="AD85" s="775"/>
      <c r="AE85" s="777"/>
      <c r="AY85" s="852">
        <v>13</v>
      </c>
      <c r="AZ85" s="4363"/>
      <c r="BA85" s="4364"/>
      <c r="BB85" s="4364"/>
      <c r="BC85" s="4364"/>
      <c r="BD85" s="4364"/>
      <c r="BE85" s="4364"/>
      <c r="BF85" s="4364"/>
      <c r="BG85" s="4364"/>
      <c r="BH85" s="4364"/>
      <c r="BI85" s="4364"/>
      <c r="BJ85" s="4364"/>
      <c r="BK85" s="4365"/>
      <c r="BL85" s="4331"/>
      <c r="BM85" s="3473"/>
      <c r="BN85" s="3474"/>
      <c r="BO85" s="3474"/>
      <c r="BP85" s="3475"/>
      <c r="BQ85" s="3473"/>
      <c r="BR85" s="3474"/>
      <c r="BS85" s="3474"/>
      <c r="BT85" s="3475"/>
      <c r="BU85" s="3473"/>
      <c r="BV85" s="3474"/>
      <c r="BW85" s="3474"/>
      <c r="BX85" s="3476"/>
    </row>
    <row r="86" spans="2:76" ht="13.5" customHeight="1">
      <c r="C86" s="3958" t="s">
        <v>1133</v>
      </c>
      <c r="D86" s="3959"/>
      <c r="E86" s="3959"/>
      <c r="F86" s="3959"/>
      <c r="G86" s="3959"/>
      <c r="H86" s="3959"/>
      <c r="I86" s="3959"/>
      <c r="J86" s="3959"/>
      <c r="K86" s="3959"/>
      <c r="L86" s="3959"/>
      <c r="M86" s="3959"/>
      <c r="N86" s="3959"/>
      <c r="O86" s="3959"/>
      <c r="P86" s="3960"/>
      <c r="Q86" s="3961">
        <f>(ROUNDDOWN(SUM(Q73:T85),3))</f>
        <v>0</v>
      </c>
      <c r="R86" s="3962"/>
      <c r="S86" s="3962"/>
      <c r="T86" s="3963"/>
      <c r="U86" s="3961">
        <f>(ROUNDDOWN(SUM(U73:X85),3))</f>
        <v>0</v>
      </c>
      <c r="V86" s="3962"/>
      <c r="W86" s="3962"/>
      <c r="X86" s="3963"/>
      <c r="Y86" s="3961">
        <f>(ROUNDDOWN(SUM(Y73:AB85),3))</f>
        <v>0</v>
      </c>
      <c r="Z86" s="3962"/>
      <c r="AA86" s="3962"/>
      <c r="AB86" s="3964"/>
      <c r="AD86" s="775"/>
      <c r="AE86" s="777"/>
      <c r="AY86" s="3958" t="s">
        <v>1133</v>
      </c>
      <c r="AZ86" s="3959"/>
      <c r="BA86" s="3959"/>
      <c r="BB86" s="3959"/>
      <c r="BC86" s="3959"/>
      <c r="BD86" s="3959"/>
      <c r="BE86" s="3959"/>
      <c r="BF86" s="3959"/>
      <c r="BG86" s="3959"/>
      <c r="BH86" s="3959"/>
      <c r="BI86" s="3959"/>
      <c r="BJ86" s="3959"/>
      <c r="BK86" s="3959"/>
      <c r="BL86" s="3960"/>
      <c r="BM86" s="4050">
        <v>6.9000000000000006E-2</v>
      </c>
      <c r="BN86" s="4051"/>
      <c r="BO86" s="4051"/>
      <c r="BP86" s="4052"/>
      <c r="BQ86" s="4050">
        <v>0.01</v>
      </c>
      <c r="BR86" s="4051"/>
      <c r="BS86" s="4051"/>
      <c r="BT86" s="4052"/>
      <c r="BU86" s="4050">
        <v>0.03</v>
      </c>
      <c r="BV86" s="4051"/>
      <c r="BW86" s="4051"/>
      <c r="BX86" s="4053"/>
    </row>
    <row r="87" spans="2:76" ht="14.25" customHeight="1">
      <c r="C87" s="3484" t="s">
        <v>1134</v>
      </c>
      <c r="D87" s="3485"/>
      <c r="E87" s="3485"/>
      <c r="F87" s="3485"/>
      <c r="G87" s="3485"/>
      <c r="H87" s="3485"/>
      <c r="I87" s="3485"/>
      <c r="J87" s="3485"/>
      <c r="K87" s="3485"/>
      <c r="L87" s="3485"/>
      <c r="M87" s="3485"/>
      <c r="N87" s="3485"/>
      <c r="O87" s="3485"/>
      <c r="P87" s="3486"/>
      <c r="Q87" s="3965">
        <f>1-Q86</f>
        <v>1</v>
      </c>
      <c r="R87" s="3966"/>
      <c r="S87" s="3966"/>
      <c r="T87" s="3967"/>
      <c r="U87" s="3965">
        <f>1-U86</f>
        <v>1</v>
      </c>
      <c r="V87" s="3966"/>
      <c r="W87" s="3966"/>
      <c r="X87" s="3967"/>
      <c r="Y87" s="3965">
        <f>1-Y86</f>
        <v>1</v>
      </c>
      <c r="Z87" s="3966"/>
      <c r="AA87" s="3966"/>
      <c r="AB87" s="3968"/>
      <c r="AD87" s="775"/>
      <c r="AE87" s="777"/>
      <c r="AY87" s="3484" t="s">
        <v>1134</v>
      </c>
      <c r="AZ87" s="3485"/>
      <c r="BA87" s="3485"/>
      <c r="BB87" s="3485"/>
      <c r="BC87" s="3485"/>
      <c r="BD87" s="3485"/>
      <c r="BE87" s="3485"/>
      <c r="BF87" s="3485"/>
      <c r="BG87" s="3485"/>
      <c r="BH87" s="3485"/>
      <c r="BI87" s="3485"/>
      <c r="BJ87" s="3485"/>
      <c r="BK87" s="3485"/>
      <c r="BL87" s="3486"/>
      <c r="BM87" s="3487">
        <v>0.93100000000000005</v>
      </c>
      <c r="BN87" s="3488"/>
      <c r="BO87" s="3488"/>
      <c r="BP87" s="3489"/>
      <c r="BQ87" s="3487">
        <v>0.99</v>
      </c>
      <c r="BR87" s="3488"/>
      <c r="BS87" s="3488"/>
      <c r="BT87" s="3489"/>
      <c r="BU87" s="3487">
        <v>0.97</v>
      </c>
      <c r="BV87" s="3488"/>
      <c r="BW87" s="3488"/>
      <c r="BX87" s="3490"/>
    </row>
    <row r="88" spans="2:76" ht="15" customHeight="1">
      <c r="C88" s="3491" t="s">
        <v>1448</v>
      </c>
      <c r="D88" s="3492"/>
      <c r="E88" s="3492"/>
      <c r="F88" s="3492"/>
      <c r="G88" s="3492"/>
      <c r="H88" s="3492"/>
      <c r="I88" s="3492"/>
      <c r="J88" s="3492"/>
      <c r="K88" s="3492"/>
      <c r="L88" s="3492"/>
      <c r="M88" s="3492"/>
      <c r="N88" s="3492"/>
      <c r="O88" s="3492"/>
      <c r="P88" s="3493"/>
      <c r="Q88" s="3701">
        <f>ROUNDDOWN(Q72*Q87,0)</f>
        <v>0</v>
      </c>
      <c r="R88" s="3702"/>
      <c r="S88" s="3702"/>
      <c r="T88" s="3829"/>
      <c r="U88" s="3701">
        <f>ROUNDDOWN(U72*U87,0)</f>
        <v>0</v>
      </c>
      <c r="V88" s="3702"/>
      <c r="W88" s="3702"/>
      <c r="X88" s="3829"/>
      <c r="Y88" s="3701">
        <f>ROUNDDOWN(Y72*Y87,0)</f>
        <v>0</v>
      </c>
      <c r="Z88" s="3702"/>
      <c r="AA88" s="3702"/>
      <c r="AB88" s="3703"/>
      <c r="AD88" s="4301"/>
      <c r="AE88" s="4301"/>
      <c r="AY88" s="3491" t="s">
        <v>1135</v>
      </c>
      <c r="AZ88" s="3492"/>
      <c r="BA88" s="3492"/>
      <c r="BB88" s="3492"/>
      <c r="BC88" s="3492"/>
      <c r="BD88" s="3492"/>
      <c r="BE88" s="3492"/>
      <c r="BF88" s="3492"/>
      <c r="BG88" s="3492"/>
      <c r="BH88" s="3492"/>
      <c r="BI88" s="3492"/>
      <c r="BJ88" s="3492"/>
      <c r="BK88" s="3492"/>
      <c r="BL88" s="3493"/>
      <c r="BM88" s="4047">
        <v>13897087</v>
      </c>
      <c r="BN88" s="4048"/>
      <c r="BO88" s="4048"/>
      <c r="BP88" s="4060"/>
      <c r="BQ88" s="4047">
        <v>1465253</v>
      </c>
      <c r="BR88" s="4048"/>
      <c r="BS88" s="4048"/>
      <c r="BT88" s="4060"/>
      <c r="BU88" s="4047">
        <v>3911040</v>
      </c>
      <c r="BV88" s="4048"/>
      <c r="BW88" s="4048"/>
      <c r="BX88" s="4049"/>
    </row>
    <row r="89" spans="2:76" ht="15" customHeight="1">
      <c r="C89" s="3491" t="s">
        <v>1449</v>
      </c>
      <c r="D89" s="3492"/>
      <c r="E89" s="3492"/>
      <c r="F89" s="3492"/>
      <c r="G89" s="3492"/>
      <c r="H89" s="3492"/>
      <c r="I89" s="3492"/>
      <c r="J89" s="3492"/>
      <c r="K89" s="3492"/>
      <c r="L89" s="3492"/>
      <c r="M89" s="3492"/>
      <c r="N89" s="3492"/>
      <c r="O89" s="3492"/>
      <c r="P89" s="3493"/>
      <c r="Q89" s="3701">
        <f>Q72-Q88</f>
        <v>0</v>
      </c>
      <c r="R89" s="3702"/>
      <c r="S89" s="3702"/>
      <c r="T89" s="3829"/>
      <c r="U89" s="3701">
        <f>U72-U88</f>
        <v>0</v>
      </c>
      <c r="V89" s="3702"/>
      <c r="W89" s="3702"/>
      <c r="X89" s="3829"/>
      <c r="Y89" s="3701">
        <f>Y72-Y88</f>
        <v>0</v>
      </c>
      <c r="Z89" s="3702"/>
      <c r="AA89" s="3702"/>
      <c r="AB89" s="3703"/>
      <c r="AD89" s="853"/>
      <c r="AE89" s="853"/>
      <c r="AY89" s="3491" t="s">
        <v>1136</v>
      </c>
      <c r="AZ89" s="3492"/>
      <c r="BA89" s="3492"/>
      <c r="BB89" s="3492"/>
      <c r="BC89" s="3492"/>
      <c r="BD89" s="3492"/>
      <c r="BE89" s="3492"/>
      <c r="BF89" s="3492"/>
      <c r="BG89" s="3492"/>
      <c r="BH89" s="3492"/>
      <c r="BI89" s="3492"/>
      <c r="BJ89" s="3492"/>
      <c r="BK89" s="3492"/>
      <c r="BL89" s="3493"/>
      <c r="BM89" s="4047">
        <v>1029967</v>
      </c>
      <c r="BN89" s="4048"/>
      <c r="BO89" s="4048"/>
      <c r="BP89" s="4060"/>
      <c r="BQ89" s="4047">
        <v>14801</v>
      </c>
      <c r="BR89" s="4048"/>
      <c r="BS89" s="4048"/>
      <c r="BT89" s="4060"/>
      <c r="BU89" s="4047">
        <v>120960</v>
      </c>
      <c r="BV89" s="4048"/>
      <c r="BW89" s="4048"/>
      <c r="BX89" s="4049"/>
    </row>
    <row r="90" spans="2:76" ht="15" customHeight="1" thickBot="1">
      <c r="C90" s="3972" t="s">
        <v>1137</v>
      </c>
      <c r="D90" s="3973"/>
      <c r="E90" s="3973"/>
      <c r="F90" s="3973"/>
      <c r="G90" s="3973"/>
      <c r="H90" s="3973"/>
      <c r="I90" s="3973"/>
      <c r="J90" s="3973"/>
      <c r="K90" s="3973"/>
      <c r="L90" s="3973"/>
      <c r="M90" s="3973"/>
      <c r="N90" s="3973"/>
      <c r="O90" s="3973"/>
      <c r="P90" s="3974"/>
      <c r="Q90" s="3975">
        <f>Q89+U89+Y89</f>
        <v>0</v>
      </c>
      <c r="R90" s="3976"/>
      <c r="S90" s="3976"/>
      <c r="T90" s="3976"/>
      <c r="U90" s="3976"/>
      <c r="V90" s="3976"/>
      <c r="W90" s="3976"/>
      <c r="X90" s="3976"/>
      <c r="Y90" s="3976"/>
      <c r="Z90" s="3976"/>
      <c r="AA90" s="3976"/>
      <c r="AB90" s="3977"/>
      <c r="AD90" s="1751"/>
      <c r="AE90" s="1751"/>
      <c r="AF90" s="1752"/>
      <c r="AG90" s="1752"/>
      <c r="AH90" s="1752"/>
      <c r="AI90" s="1752"/>
      <c r="AJ90" s="1752"/>
      <c r="AK90" s="1752"/>
      <c r="AL90" s="1752"/>
      <c r="AM90" s="1752"/>
      <c r="AN90" s="1752"/>
      <c r="AO90" s="1752"/>
      <c r="AP90" s="1752"/>
      <c r="AQ90" s="1752"/>
      <c r="AR90" s="1752"/>
      <c r="AS90" s="1752"/>
      <c r="AT90" s="1752"/>
      <c r="AU90" s="1752"/>
      <c r="AV90" s="1752"/>
      <c r="AY90" s="3972" t="s">
        <v>1137</v>
      </c>
      <c r="AZ90" s="3973"/>
      <c r="BA90" s="3973"/>
      <c r="BB90" s="3973"/>
      <c r="BC90" s="3973"/>
      <c r="BD90" s="3973"/>
      <c r="BE90" s="3973"/>
      <c r="BF90" s="3973"/>
      <c r="BG90" s="3973"/>
      <c r="BH90" s="3973"/>
      <c r="BI90" s="3973"/>
      <c r="BJ90" s="3973"/>
      <c r="BK90" s="3973"/>
      <c r="BL90" s="3974"/>
      <c r="BM90" s="4061">
        <v>1165728</v>
      </c>
      <c r="BN90" s="4062"/>
      <c r="BO90" s="4062"/>
      <c r="BP90" s="4062"/>
      <c r="BQ90" s="4062"/>
      <c r="BR90" s="4062"/>
      <c r="BS90" s="4062"/>
      <c r="BT90" s="4062"/>
      <c r="BU90" s="4062"/>
      <c r="BV90" s="4062"/>
      <c r="BW90" s="4062"/>
      <c r="BX90" s="4063"/>
    </row>
    <row r="91" spans="2:76" ht="12.75" customHeight="1" thickTop="1">
      <c r="C91" s="4319" t="s">
        <v>1188</v>
      </c>
      <c r="D91" s="4320"/>
      <c r="E91" s="4320"/>
      <c r="F91" s="4320"/>
      <c r="G91" s="4320"/>
      <c r="H91" s="4320"/>
      <c r="I91" s="4320"/>
      <c r="J91" s="4320"/>
      <c r="K91" s="4320"/>
      <c r="L91" s="4320"/>
      <c r="M91" s="4320"/>
      <c r="N91" s="4320"/>
      <c r="O91" s="4320"/>
      <c r="P91" s="4320"/>
      <c r="Q91" s="4323" t="e">
        <f>ROUNDUP(Q90/G63,3)</f>
        <v>#DIV/0!</v>
      </c>
      <c r="R91" s="4323"/>
      <c r="S91" s="4323"/>
      <c r="T91" s="4323"/>
      <c r="U91" s="4323"/>
      <c r="V91" s="4323"/>
      <c r="W91" s="4324"/>
      <c r="X91" s="3766" t="e">
        <f>IF(AND(Q91&lt;=5%,Q91&gt;=0%),("　　　"),("Ｎ　Ｇ"))</f>
        <v>#DIV/0!</v>
      </c>
      <c r="Y91" s="3336"/>
      <c r="Z91" s="3336"/>
      <c r="AA91" s="3336"/>
      <c r="AB91" s="3337"/>
      <c r="AD91" s="4328" t="s">
        <v>1884</v>
      </c>
      <c r="AE91" s="4328"/>
      <c r="AF91" s="4328"/>
      <c r="AG91" s="4328"/>
      <c r="AH91" s="4328"/>
      <c r="AI91" s="4328"/>
      <c r="AJ91" s="4328"/>
      <c r="AK91" s="4328"/>
      <c r="AL91" s="4328"/>
      <c r="AM91" s="4328"/>
      <c r="AN91" s="4328"/>
      <c r="AO91" s="4328"/>
      <c r="AP91" s="4328"/>
      <c r="AQ91" s="4328"/>
      <c r="AR91" s="4328"/>
      <c r="AS91" s="4328"/>
      <c r="AT91" s="4328"/>
      <c r="AU91" s="4328"/>
      <c r="AV91" s="4328"/>
      <c r="AY91" s="4319" t="s">
        <v>1188</v>
      </c>
      <c r="AZ91" s="4320"/>
      <c r="BA91" s="4320"/>
      <c r="BB91" s="4320"/>
      <c r="BC91" s="4320"/>
      <c r="BD91" s="4320"/>
      <c r="BE91" s="4320"/>
      <c r="BF91" s="4320"/>
      <c r="BG91" s="4320"/>
      <c r="BH91" s="4320"/>
      <c r="BI91" s="4320"/>
      <c r="BJ91" s="4320"/>
      <c r="BK91" s="4320"/>
      <c r="BL91" s="4320"/>
      <c r="BM91" s="4366">
        <v>3.9E-2</v>
      </c>
      <c r="BN91" s="4366"/>
      <c r="BO91" s="4366"/>
      <c r="BP91" s="4366"/>
      <c r="BQ91" s="4366"/>
      <c r="BR91" s="4366"/>
      <c r="BS91" s="4367"/>
      <c r="BT91" s="3766" t="s">
        <v>1246</v>
      </c>
      <c r="BU91" s="3336"/>
      <c r="BV91" s="3336"/>
      <c r="BW91" s="3336"/>
      <c r="BX91" s="3337"/>
    </row>
    <row r="92" spans="2:76" ht="12.75" customHeight="1">
      <c r="C92" s="4321"/>
      <c r="D92" s="4322"/>
      <c r="E92" s="4322"/>
      <c r="F92" s="4322"/>
      <c r="G92" s="4322"/>
      <c r="H92" s="4322"/>
      <c r="I92" s="4322"/>
      <c r="J92" s="4322"/>
      <c r="K92" s="4322"/>
      <c r="L92" s="4322"/>
      <c r="M92" s="4322"/>
      <c r="N92" s="4322"/>
      <c r="O92" s="4322"/>
      <c r="P92" s="4322"/>
      <c r="Q92" s="4325"/>
      <c r="R92" s="4325"/>
      <c r="S92" s="4325"/>
      <c r="T92" s="4325"/>
      <c r="U92" s="4325"/>
      <c r="V92" s="4325"/>
      <c r="W92" s="4326"/>
      <c r="X92" s="3767"/>
      <c r="Y92" s="3338"/>
      <c r="Z92" s="3338"/>
      <c r="AA92" s="3338"/>
      <c r="AB92" s="3339"/>
      <c r="AD92" s="4328"/>
      <c r="AE92" s="4328"/>
      <c r="AF92" s="4328"/>
      <c r="AG92" s="4328"/>
      <c r="AH92" s="4328"/>
      <c r="AI92" s="4328"/>
      <c r="AJ92" s="4328"/>
      <c r="AK92" s="4328"/>
      <c r="AL92" s="4328"/>
      <c r="AM92" s="4328"/>
      <c r="AN92" s="4328"/>
      <c r="AO92" s="4328"/>
      <c r="AP92" s="4328"/>
      <c r="AQ92" s="4328"/>
      <c r="AR92" s="4328"/>
      <c r="AS92" s="4328"/>
      <c r="AT92" s="4328"/>
      <c r="AU92" s="4328"/>
      <c r="AV92" s="4328"/>
      <c r="AY92" s="4321"/>
      <c r="AZ92" s="4322"/>
      <c r="BA92" s="4322"/>
      <c r="BB92" s="4322"/>
      <c r="BC92" s="4322"/>
      <c r="BD92" s="4322"/>
      <c r="BE92" s="4322"/>
      <c r="BF92" s="4322"/>
      <c r="BG92" s="4322"/>
      <c r="BH92" s="4322"/>
      <c r="BI92" s="4322"/>
      <c r="BJ92" s="4322"/>
      <c r="BK92" s="4322"/>
      <c r="BL92" s="4322"/>
      <c r="BM92" s="4368"/>
      <c r="BN92" s="4368"/>
      <c r="BO92" s="4368"/>
      <c r="BP92" s="4368"/>
      <c r="BQ92" s="4368"/>
      <c r="BR92" s="4368"/>
      <c r="BS92" s="4369"/>
      <c r="BT92" s="3767"/>
      <c r="BU92" s="3338"/>
      <c r="BV92" s="3338"/>
      <c r="BW92" s="3338"/>
      <c r="BX92" s="3339"/>
    </row>
    <row r="93" spans="2:76" ht="6.75" customHeight="1">
      <c r="C93" s="854"/>
      <c r="D93" s="854"/>
      <c r="E93" s="854"/>
      <c r="F93" s="854"/>
      <c r="G93" s="854"/>
      <c r="H93" s="854"/>
      <c r="I93" s="854"/>
      <c r="P93" s="854"/>
      <c r="Q93" s="1672"/>
      <c r="R93" s="1672"/>
      <c r="S93" s="1672"/>
      <c r="T93" s="1672"/>
      <c r="U93" s="1672"/>
      <c r="V93" s="1672"/>
      <c r="W93" s="1672"/>
      <c r="X93" s="1672"/>
      <c r="Y93" s="1672"/>
      <c r="Z93" s="1672"/>
      <c r="AA93" s="1672"/>
      <c r="AB93" s="1672"/>
      <c r="AD93" s="4328"/>
      <c r="AE93" s="4328"/>
      <c r="AF93" s="4328"/>
      <c r="AG93" s="4328"/>
      <c r="AH93" s="4328"/>
      <c r="AI93" s="4328"/>
      <c r="AJ93" s="4328"/>
      <c r="AK93" s="4328"/>
      <c r="AL93" s="4328"/>
      <c r="AM93" s="4328"/>
      <c r="AN93" s="4328"/>
      <c r="AO93" s="4328"/>
      <c r="AP93" s="4328"/>
      <c r="AQ93" s="4328"/>
      <c r="AR93" s="4328"/>
      <c r="AS93" s="4328"/>
      <c r="AT93" s="4328"/>
      <c r="AU93" s="4328"/>
      <c r="AV93" s="4328"/>
      <c r="AY93" s="854"/>
      <c r="AZ93" s="854"/>
      <c r="BA93" s="854"/>
      <c r="BB93" s="854"/>
      <c r="BC93" s="854"/>
      <c r="BD93" s="854"/>
      <c r="BE93" s="854"/>
      <c r="BL93" s="854"/>
      <c r="BM93" s="855"/>
      <c r="BN93" s="855"/>
      <c r="BO93" s="855"/>
      <c r="BP93" s="855"/>
      <c r="BQ93" s="855"/>
      <c r="BR93" s="855"/>
      <c r="BS93" s="855"/>
      <c r="BT93" s="855"/>
      <c r="BU93" s="855"/>
      <c r="BV93" s="855"/>
      <c r="BW93" s="855"/>
      <c r="BX93" s="855"/>
    </row>
    <row r="94" spans="2:76" ht="9" customHeight="1">
      <c r="C94" s="854"/>
      <c r="D94" s="856"/>
      <c r="E94" s="854"/>
      <c r="F94" s="854"/>
      <c r="G94" s="854"/>
      <c r="H94" s="854"/>
      <c r="I94" s="854"/>
      <c r="J94" s="854"/>
      <c r="K94" s="854"/>
      <c r="L94" s="854"/>
      <c r="M94" s="854"/>
      <c r="N94" s="854"/>
      <c r="O94" s="854"/>
      <c r="P94" s="854"/>
      <c r="Q94" s="1672"/>
      <c r="R94" s="1672"/>
      <c r="S94" s="1672"/>
      <c r="T94" s="1672"/>
      <c r="U94" s="1672"/>
      <c r="V94" s="1672"/>
      <c r="W94" s="1672"/>
      <c r="X94" s="1672"/>
      <c r="Y94" s="1672"/>
      <c r="Z94" s="1672"/>
      <c r="AA94" s="1672"/>
      <c r="AB94" s="1672"/>
      <c r="AD94" s="853"/>
      <c r="AE94" s="853"/>
      <c r="AY94" s="854"/>
      <c r="AZ94" s="856"/>
      <c r="BA94" s="854"/>
      <c r="BB94" s="854"/>
      <c r="BC94" s="854"/>
      <c r="BD94" s="854"/>
      <c r="BE94" s="854"/>
      <c r="BF94" s="854"/>
      <c r="BG94" s="854"/>
      <c r="BH94" s="854"/>
      <c r="BI94" s="854"/>
      <c r="BJ94" s="854"/>
      <c r="BK94" s="854"/>
      <c r="BL94" s="854"/>
      <c r="BM94" s="855"/>
      <c r="BN94" s="855"/>
      <c r="BO94" s="855"/>
      <c r="BP94" s="855"/>
      <c r="BQ94" s="855"/>
      <c r="BR94" s="855"/>
      <c r="BS94" s="855"/>
      <c r="BT94" s="855"/>
      <c r="BU94" s="855"/>
      <c r="BV94" s="855"/>
      <c r="BW94" s="855"/>
      <c r="BX94" s="855"/>
    </row>
    <row r="95" spans="2:76" ht="12.75" customHeight="1">
      <c r="B95" s="642" t="s">
        <v>1493</v>
      </c>
      <c r="D95" s="38"/>
      <c r="E95" s="6"/>
      <c r="F95" s="38"/>
      <c r="G95" s="38"/>
      <c r="H95" s="38"/>
      <c r="I95" s="38"/>
      <c r="J95" s="38"/>
      <c r="K95" s="38"/>
      <c r="L95" s="38"/>
      <c r="M95" s="38"/>
      <c r="N95" s="38"/>
      <c r="O95" s="38"/>
      <c r="P95" s="38"/>
      <c r="Q95" s="38"/>
      <c r="R95" s="38"/>
      <c r="S95" s="38"/>
      <c r="T95" s="38"/>
      <c r="U95" s="38"/>
      <c r="V95" s="38"/>
      <c r="W95" s="644"/>
      <c r="X95" s="644"/>
      <c r="Y95" s="644"/>
      <c r="Z95" s="644"/>
      <c r="AA95" s="644"/>
      <c r="AB95" s="644"/>
      <c r="AD95" s="853"/>
      <c r="AE95" s="853"/>
      <c r="AX95" s="642" t="s">
        <v>1113</v>
      </c>
      <c r="AZ95" s="38"/>
      <c r="BA95" s="273"/>
      <c r="BB95" s="38"/>
      <c r="BC95" s="38"/>
      <c r="BD95" s="38"/>
      <c r="BE95" s="38"/>
      <c r="BF95" s="38"/>
      <c r="BG95" s="38"/>
      <c r="BH95" s="38"/>
      <c r="BI95" s="38"/>
      <c r="BJ95" s="38"/>
      <c r="BK95" s="38"/>
      <c r="BL95" s="38"/>
      <c r="BM95" s="38"/>
      <c r="BN95" s="38"/>
      <c r="BO95" s="38"/>
      <c r="BP95" s="38"/>
      <c r="BQ95" s="38"/>
      <c r="BR95" s="38"/>
      <c r="BS95" s="644"/>
      <c r="BT95" s="644"/>
      <c r="BU95" s="644"/>
      <c r="BV95" s="644"/>
      <c r="BW95" s="644"/>
      <c r="BX95" s="644"/>
    </row>
    <row r="96" spans="2:76">
      <c r="C96" s="3373" t="s">
        <v>250</v>
      </c>
      <c r="D96" s="3374"/>
      <c r="E96" s="3374"/>
      <c r="F96" s="3375"/>
      <c r="G96" s="3382" t="s">
        <v>408</v>
      </c>
      <c r="H96" s="3383"/>
      <c r="I96" s="3383"/>
      <c r="J96" s="3383"/>
      <c r="K96" s="3383"/>
      <c r="L96" s="3384"/>
      <c r="M96" s="3382" t="s">
        <v>252</v>
      </c>
      <c r="N96" s="3384"/>
      <c r="O96" s="3382" t="s">
        <v>488</v>
      </c>
      <c r="P96" s="3383"/>
      <c r="Q96" s="3383"/>
      <c r="R96" s="3383"/>
      <c r="S96" s="3383"/>
      <c r="T96" s="3384"/>
      <c r="U96" s="3382" t="s">
        <v>253</v>
      </c>
      <c r="V96" s="3384"/>
      <c r="W96" s="3382" t="s">
        <v>138</v>
      </c>
      <c r="X96" s="3383"/>
      <c r="Y96" s="3383"/>
      <c r="Z96" s="3383"/>
      <c r="AA96" s="3383"/>
      <c r="AB96" s="3391"/>
      <c r="AD96" s="853"/>
      <c r="AE96" s="853"/>
      <c r="AY96" s="3373" t="s">
        <v>250</v>
      </c>
      <c r="AZ96" s="3374"/>
      <c r="BA96" s="3374"/>
      <c r="BB96" s="3375"/>
      <c r="BC96" s="3382" t="s">
        <v>408</v>
      </c>
      <c r="BD96" s="3383"/>
      <c r="BE96" s="3383"/>
      <c r="BF96" s="3383"/>
      <c r="BG96" s="3383"/>
      <c r="BH96" s="3384"/>
      <c r="BI96" s="3382" t="s">
        <v>252</v>
      </c>
      <c r="BJ96" s="3384"/>
      <c r="BK96" s="3382" t="s">
        <v>488</v>
      </c>
      <c r="BL96" s="3383"/>
      <c r="BM96" s="3383"/>
      <c r="BN96" s="3383"/>
      <c r="BO96" s="3383"/>
      <c r="BP96" s="3384"/>
      <c r="BQ96" s="3382" t="s">
        <v>253</v>
      </c>
      <c r="BR96" s="3384"/>
      <c r="BS96" s="3382" t="s">
        <v>138</v>
      </c>
      <c r="BT96" s="3383"/>
      <c r="BU96" s="3383"/>
      <c r="BV96" s="3383"/>
      <c r="BW96" s="3383"/>
      <c r="BX96" s="3391"/>
    </row>
    <row r="97" spans="3:76" ht="11.25" customHeight="1">
      <c r="C97" s="3376"/>
      <c r="D97" s="3377"/>
      <c r="E97" s="3377"/>
      <c r="F97" s="3378"/>
      <c r="G97" s="3385"/>
      <c r="H97" s="3386"/>
      <c r="I97" s="3386"/>
      <c r="J97" s="3386"/>
      <c r="K97" s="3386"/>
      <c r="L97" s="3387"/>
      <c r="M97" s="3385"/>
      <c r="N97" s="3387"/>
      <c r="O97" s="3385"/>
      <c r="P97" s="3386"/>
      <c r="Q97" s="3386"/>
      <c r="R97" s="3386"/>
      <c r="S97" s="3386"/>
      <c r="T97" s="3387"/>
      <c r="U97" s="3385"/>
      <c r="V97" s="3387"/>
      <c r="W97" s="3385"/>
      <c r="X97" s="3386"/>
      <c r="Y97" s="3386"/>
      <c r="Z97" s="3386"/>
      <c r="AA97" s="3386"/>
      <c r="AB97" s="3392"/>
      <c r="AD97" s="853"/>
      <c r="AE97" s="853"/>
      <c r="AY97" s="3376"/>
      <c r="AZ97" s="3377"/>
      <c r="BA97" s="3377"/>
      <c r="BB97" s="3378"/>
      <c r="BC97" s="3385"/>
      <c r="BD97" s="3386"/>
      <c r="BE97" s="3386"/>
      <c r="BF97" s="3386"/>
      <c r="BG97" s="3386"/>
      <c r="BH97" s="3387"/>
      <c r="BI97" s="3385"/>
      <c r="BJ97" s="3387"/>
      <c r="BK97" s="3385"/>
      <c r="BL97" s="3386"/>
      <c r="BM97" s="3386"/>
      <c r="BN97" s="3386"/>
      <c r="BO97" s="3386"/>
      <c r="BP97" s="3387"/>
      <c r="BQ97" s="3385"/>
      <c r="BR97" s="3387"/>
      <c r="BS97" s="3385"/>
      <c r="BT97" s="3386"/>
      <c r="BU97" s="3386"/>
      <c r="BV97" s="3386"/>
      <c r="BW97" s="3386"/>
      <c r="BX97" s="3392"/>
    </row>
    <row r="98" spans="3:76">
      <c r="C98" s="3379"/>
      <c r="D98" s="3380"/>
      <c r="E98" s="3380"/>
      <c r="F98" s="3381"/>
      <c r="G98" s="3388"/>
      <c r="H98" s="3389"/>
      <c r="I98" s="3389"/>
      <c r="J98" s="3389"/>
      <c r="K98" s="3389"/>
      <c r="L98" s="3390"/>
      <c r="M98" s="3388"/>
      <c r="N98" s="3390"/>
      <c r="O98" s="3388"/>
      <c r="P98" s="3389"/>
      <c r="Q98" s="3389"/>
      <c r="R98" s="3389"/>
      <c r="S98" s="3389"/>
      <c r="T98" s="3390"/>
      <c r="U98" s="3388"/>
      <c r="V98" s="3390"/>
      <c r="W98" s="3388"/>
      <c r="X98" s="3389"/>
      <c r="Y98" s="3389"/>
      <c r="Z98" s="3389"/>
      <c r="AA98" s="3389"/>
      <c r="AB98" s="3393"/>
      <c r="AD98" s="853"/>
      <c r="AE98" s="853"/>
      <c r="AY98" s="3379"/>
      <c r="AZ98" s="3380"/>
      <c r="BA98" s="3380"/>
      <c r="BB98" s="3381"/>
      <c r="BC98" s="3388"/>
      <c r="BD98" s="3389"/>
      <c r="BE98" s="3389"/>
      <c r="BF98" s="3389"/>
      <c r="BG98" s="3389"/>
      <c r="BH98" s="3390"/>
      <c r="BI98" s="3388"/>
      <c r="BJ98" s="3390"/>
      <c r="BK98" s="3388"/>
      <c r="BL98" s="3389"/>
      <c r="BM98" s="3389"/>
      <c r="BN98" s="3389"/>
      <c r="BO98" s="3389"/>
      <c r="BP98" s="3390"/>
      <c r="BQ98" s="3388"/>
      <c r="BR98" s="3390"/>
      <c r="BS98" s="3388"/>
      <c r="BT98" s="3389"/>
      <c r="BU98" s="3389"/>
      <c r="BV98" s="3389"/>
      <c r="BW98" s="3389"/>
      <c r="BX98" s="3393"/>
    </row>
    <row r="99" spans="3:76" ht="13.5" customHeight="1">
      <c r="C99" s="3678" t="s">
        <v>181</v>
      </c>
      <c r="D99" s="3679"/>
      <c r="E99" s="3679"/>
      <c r="F99" s="3679"/>
      <c r="G99" s="3689">
        <f t="shared" ref="G99:G105" si="5">G56</f>
        <v>0</v>
      </c>
      <c r="H99" s="3690"/>
      <c r="I99" s="3690"/>
      <c r="J99" s="3690"/>
      <c r="K99" s="3690"/>
      <c r="L99" s="3691"/>
      <c r="M99" s="3695" t="s">
        <v>368</v>
      </c>
      <c r="N99" s="3696"/>
      <c r="O99" s="3689">
        <f>(ROUNDDOWN(Q72*Q87,0))</f>
        <v>0</v>
      </c>
      <c r="P99" s="3690"/>
      <c r="Q99" s="3690"/>
      <c r="R99" s="3690"/>
      <c r="S99" s="3690"/>
      <c r="T99" s="3691"/>
      <c r="U99" s="3695" t="s">
        <v>303</v>
      </c>
      <c r="V99" s="3696"/>
      <c r="W99" s="3692">
        <f t="shared" ref="W99:W105" si="6">G99-O99</f>
        <v>0</v>
      </c>
      <c r="X99" s="3693"/>
      <c r="Y99" s="3693"/>
      <c r="Z99" s="3693"/>
      <c r="AA99" s="3693"/>
      <c r="AB99" s="3694"/>
      <c r="AD99" s="853"/>
      <c r="AE99" s="853"/>
      <c r="AY99" s="3678" t="s">
        <v>181</v>
      </c>
      <c r="AZ99" s="3679"/>
      <c r="BA99" s="3679"/>
      <c r="BB99" s="3679"/>
      <c r="BC99" s="3397">
        <v>15805054</v>
      </c>
      <c r="BD99" s="3398"/>
      <c r="BE99" s="3398"/>
      <c r="BF99" s="3398"/>
      <c r="BG99" s="3398"/>
      <c r="BH99" s="3399"/>
      <c r="BI99" s="3197" t="s">
        <v>303</v>
      </c>
      <c r="BJ99" s="3198"/>
      <c r="BK99" s="3397">
        <v>13897087</v>
      </c>
      <c r="BL99" s="3398"/>
      <c r="BM99" s="3398"/>
      <c r="BN99" s="3398"/>
      <c r="BO99" s="3398"/>
      <c r="BP99" s="3399"/>
      <c r="BQ99" s="3197" t="s">
        <v>303</v>
      </c>
      <c r="BR99" s="3198"/>
      <c r="BS99" s="3405">
        <v>1907967</v>
      </c>
      <c r="BT99" s="3406"/>
      <c r="BU99" s="3406"/>
      <c r="BV99" s="3406"/>
      <c r="BW99" s="3406"/>
      <c r="BX99" s="4064"/>
    </row>
    <row r="100" spans="3:76" ht="13.5" customHeight="1">
      <c r="C100" s="3678" t="s">
        <v>182</v>
      </c>
      <c r="D100" s="3679"/>
      <c r="E100" s="3679"/>
      <c r="F100" s="3679"/>
      <c r="G100" s="3689">
        <f t="shared" si="5"/>
        <v>0</v>
      </c>
      <c r="H100" s="3690"/>
      <c r="I100" s="3690"/>
      <c r="J100" s="3690"/>
      <c r="K100" s="3690"/>
      <c r="L100" s="3691"/>
      <c r="M100" s="3695" t="s">
        <v>103</v>
      </c>
      <c r="N100" s="3696"/>
      <c r="O100" s="3689">
        <f>(ROUNDDOWN(U72*U87,0))</f>
        <v>0</v>
      </c>
      <c r="P100" s="3690"/>
      <c r="Q100" s="3690"/>
      <c r="R100" s="3690"/>
      <c r="S100" s="3690"/>
      <c r="T100" s="3691"/>
      <c r="U100" s="3695" t="s">
        <v>304</v>
      </c>
      <c r="V100" s="3696"/>
      <c r="W100" s="3692">
        <f t="shared" si="6"/>
        <v>0</v>
      </c>
      <c r="X100" s="3693"/>
      <c r="Y100" s="3693"/>
      <c r="Z100" s="3693"/>
      <c r="AA100" s="3693"/>
      <c r="AB100" s="3694"/>
      <c r="AD100" s="853"/>
      <c r="AE100" s="853"/>
      <c r="AY100" s="3678" t="s">
        <v>182</v>
      </c>
      <c r="AZ100" s="3679"/>
      <c r="BA100" s="3679"/>
      <c r="BB100" s="3679"/>
      <c r="BC100" s="3397">
        <v>1480054</v>
      </c>
      <c r="BD100" s="3398"/>
      <c r="BE100" s="3398"/>
      <c r="BF100" s="3398"/>
      <c r="BG100" s="3398"/>
      <c r="BH100" s="3399"/>
      <c r="BI100" s="3197" t="s">
        <v>103</v>
      </c>
      <c r="BJ100" s="3198"/>
      <c r="BK100" s="3397">
        <v>1465253</v>
      </c>
      <c r="BL100" s="3398"/>
      <c r="BM100" s="3398"/>
      <c r="BN100" s="3398"/>
      <c r="BO100" s="3398"/>
      <c r="BP100" s="3399"/>
      <c r="BQ100" s="3197" t="s">
        <v>303</v>
      </c>
      <c r="BR100" s="3198"/>
      <c r="BS100" s="3405">
        <v>14801</v>
      </c>
      <c r="BT100" s="3406"/>
      <c r="BU100" s="3406"/>
      <c r="BV100" s="3406"/>
      <c r="BW100" s="3406"/>
      <c r="BX100" s="4064"/>
    </row>
    <row r="101" spans="3:76" ht="13.5" customHeight="1">
      <c r="C101" s="3678" t="s">
        <v>183</v>
      </c>
      <c r="D101" s="3679"/>
      <c r="E101" s="3679"/>
      <c r="F101" s="3679"/>
      <c r="G101" s="3689">
        <f t="shared" si="5"/>
        <v>0</v>
      </c>
      <c r="H101" s="3690"/>
      <c r="I101" s="3690"/>
      <c r="J101" s="3690"/>
      <c r="K101" s="3690"/>
      <c r="L101" s="3691"/>
      <c r="M101" s="3695" t="s">
        <v>304</v>
      </c>
      <c r="N101" s="3696"/>
      <c r="O101" s="3689">
        <f>(ROUNDDOWN(Y72*Y87,0))</f>
        <v>0</v>
      </c>
      <c r="P101" s="3690"/>
      <c r="Q101" s="3690"/>
      <c r="R101" s="3690"/>
      <c r="S101" s="3690"/>
      <c r="T101" s="3691"/>
      <c r="U101" s="3695" t="s">
        <v>304</v>
      </c>
      <c r="V101" s="3696"/>
      <c r="W101" s="3692">
        <f t="shared" si="6"/>
        <v>0</v>
      </c>
      <c r="X101" s="3693"/>
      <c r="Y101" s="3693"/>
      <c r="Z101" s="3693"/>
      <c r="AA101" s="3693"/>
      <c r="AB101" s="3694"/>
      <c r="AD101" s="853"/>
      <c r="AE101" s="4157" t="s">
        <v>1338</v>
      </c>
      <c r="AF101" s="4158"/>
      <c r="AG101" s="4158"/>
      <c r="AH101" s="4158"/>
      <c r="AI101" s="4158"/>
      <c r="AJ101" s="4158"/>
      <c r="AK101" s="4158"/>
      <c r="AL101" s="4158"/>
      <c r="AM101" s="4158"/>
      <c r="AN101" s="4158"/>
      <c r="AO101" s="4159"/>
      <c r="AY101" s="3678" t="s">
        <v>183</v>
      </c>
      <c r="AZ101" s="3679"/>
      <c r="BA101" s="3679"/>
      <c r="BB101" s="3679"/>
      <c r="BC101" s="3397">
        <v>6154000</v>
      </c>
      <c r="BD101" s="3398"/>
      <c r="BE101" s="3398"/>
      <c r="BF101" s="3398"/>
      <c r="BG101" s="3398"/>
      <c r="BH101" s="3399"/>
      <c r="BI101" s="3197" t="s">
        <v>303</v>
      </c>
      <c r="BJ101" s="3198"/>
      <c r="BK101" s="3397">
        <v>3911040</v>
      </c>
      <c r="BL101" s="3398"/>
      <c r="BM101" s="3398"/>
      <c r="BN101" s="3398"/>
      <c r="BO101" s="3398"/>
      <c r="BP101" s="3399"/>
      <c r="BQ101" s="3197" t="s">
        <v>303</v>
      </c>
      <c r="BR101" s="3198"/>
      <c r="BS101" s="3405">
        <v>2242960</v>
      </c>
      <c r="BT101" s="3406"/>
      <c r="BU101" s="3406"/>
      <c r="BV101" s="3406"/>
      <c r="BW101" s="3406"/>
      <c r="BX101" s="4064"/>
    </row>
    <row r="102" spans="3:76" ht="13.5" customHeight="1">
      <c r="C102" s="3678" t="s">
        <v>184</v>
      </c>
      <c r="D102" s="3679"/>
      <c r="E102" s="3679"/>
      <c r="F102" s="3679"/>
      <c r="G102" s="3689">
        <f t="shared" si="5"/>
        <v>0</v>
      </c>
      <c r="H102" s="3690"/>
      <c r="I102" s="3690"/>
      <c r="J102" s="3690"/>
      <c r="K102" s="3690"/>
      <c r="L102" s="3691"/>
      <c r="M102" s="3695" t="s">
        <v>304</v>
      </c>
      <c r="N102" s="3696"/>
      <c r="O102" s="3689">
        <f>ROUNDDOWN(V59,0)</f>
        <v>0</v>
      </c>
      <c r="P102" s="3690"/>
      <c r="Q102" s="3690"/>
      <c r="R102" s="3690"/>
      <c r="S102" s="3690"/>
      <c r="T102" s="3691"/>
      <c r="U102" s="3695" t="s">
        <v>304</v>
      </c>
      <c r="V102" s="3696"/>
      <c r="W102" s="3692">
        <f t="shared" si="6"/>
        <v>0</v>
      </c>
      <c r="X102" s="3693"/>
      <c r="Y102" s="3693"/>
      <c r="Z102" s="3693"/>
      <c r="AA102" s="3693"/>
      <c r="AB102" s="3694"/>
      <c r="AD102" s="853"/>
      <c r="AE102" s="4160"/>
      <c r="AF102" s="4161"/>
      <c r="AG102" s="4161"/>
      <c r="AH102" s="4161"/>
      <c r="AI102" s="4161"/>
      <c r="AJ102" s="4161"/>
      <c r="AK102" s="4161"/>
      <c r="AL102" s="4161"/>
      <c r="AM102" s="4161"/>
      <c r="AN102" s="4161"/>
      <c r="AO102" s="4162"/>
      <c r="AY102" s="3678" t="s">
        <v>184</v>
      </c>
      <c r="AZ102" s="3679"/>
      <c r="BA102" s="3679"/>
      <c r="BB102" s="3679"/>
      <c r="BC102" s="3397">
        <v>560200</v>
      </c>
      <c r="BD102" s="3398"/>
      <c r="BE102" s="3398"/>
      <c r="BF102" s="3398"/>
      <c r="BG102" s="3398"/>
      <c r="BH102" s="3399"/>
      <c r="BI102" s="3197" t="s">
        <v>303</v>
      </c>
      <c r="BJ102" s="3198"/>
      <c r="BK102" s="3397">
        <v>560200</v>
      </c>
      <c r="BL102" s="3398"/>
      <c r="BM102" s="3398"/>
      <c r="BN102" s="3398"/>
      <c r="BO102" s="3398"/>
      <c r="BP102" s="3399"/>
      <c r="BQ102" s="3197" t="s">
        <v>303</v>
      </c>
      <c r="BR102" s="3198"/>
      <c r="BS102" s="3405">
        <v>0</v>
      </c>
      <c r="BT102" s="3406"/>
      <c r="BU102" s="3406"/>
      <c r="BV102" s="3406"/>
      <c r="BW102" s="3406"/>
      <c r="BX102" s="4064"/>
    </row>
    <row r="103" spans="3:76" ht="13.5" customHeight="1">
      <c r="C103" s="3678" t="s">
        <v>302</v>
      </c>
      <c r="D103" s="3679"/>
      <c r="E103" s="3679"/>
      <c r="F103" s="3679"/>
      <c r="G103" s="3689">
        <f t="shared" si="5"/>
        <v>0</v>
      </c>
      <c r="H103" s="3690"/>
      <c r="I103" s="3690"/>
      <c r="J103" s="3690"/>
      <c r="K103" s="3690"/>
      <c r="L103" s="3691"/>
      <c r="M103" s="3695" t="s">
        <v>304</v>
      </c>
      <c r="N103" s="3696"/>
      <c r="O103" s="3689">
        <f>ROUNDDOWN(V60,0)</f>
        <v>0</v>
      </c>
      <c r="P103" s="3690"/>
      <c r="Q103" s="3690"/>
      <c r="R103" s="3690"/>
      <c r="S103" s="3690"/>
      <c r="T103" s="3691"/>
      <c r="U103" s="3695" t="s">
        <v>304</v>
      </c>
      <c r="V103" s="3696"/>
      <c r="W103" s="3692">
        <f t="shared" si="6"/>
        <v>0</v>
      </c>
      <c r="X103" s="3693"/>
      <c r="Y103" s="3693"/>
      <c r="Z103" s="3693"/>
      <c r="AA103" s="3693"/>
      <c r="AB103" s="3694"/>
      <c r="AD103" s="853"/>
      <c r="AE103" s="853"/>
      <c r="AY103" s="3678" t="s">
        <v>302</v>
      </c>
      <c r="AZ103" s="3679"/>
      <c r="BA103" s="3679"/>
      <c r="BB103" s="3679"/>
      <c r="BC103" s="3397">
        <v>784000</v>
      </c>
      <c r="BD103" s="3398"/>
      <c r="BE103" s="3398"/>
      <c r="BF103" s="3398"/>
      <c r="BG103" s="3398"/>
      <c r="BH103" s="3399"/>
      <c r="BI103" s="3197" t="s">
        <v>303</v>
      </c>
      <c r="BJ103" s="3198"/>
      <c r="BK103" s="3397">
        <v>784000</v>
      </c>
      <c r="BL103" s="3398"/>
      <c r="BM103" s="3398"/>
      <c r="BN103" s="3398"/>
      <c r="BO103" s="3398"/>
      <c r="BP103" s="3399"/>
      <c r="BQ103" s="3197" t="s">
        <v>303</v>
      </c>
      <c r="BR103" s="3198"/>
      <c r="BS103" s="3405">
        <v>0</v>
      </c>
      <c r="BT103" s="3406"/>
      <c r="BU103" s="3406"/>
      <c r="BV103" s="3406"/>
      <c r="BW103" s="3406"/>
      <c r="BX103" s="4064"/>
    </row>
    <row r="104" spans="3:76" ht="13.5" customHeight="1">
      <c r="C104" s="3678" t="s">
        <v>276</v>
      </c>
      <c r="D104" s="3679"/>
      <c r="E104" s="3679"/>
      <c r="F104" s="3679"/>
      <c r="G104" s="3689">
        <f t="shared" si="5"/>
        <v>0</v>
      </c>
      <c r="H104" s="3690"/>
      <c r="I104" s="3690"/>
      <c r="J104" s="3690"/>
      <c r="K104" s="3690"/>
      <c r="L104" s="3691"/>
      <c r="M104" s="3514"/>
      <c r="N104" s="3515"/>
      <c r="O104" s="3689">
        <f>ROUNDDOWN(V61,0)</f>
        <v>0</v>
      </c>
      <c r="P104" s="3690"/>
      <c r="Q104" s="3690"/>
      <c r="R104" s="3690"/>
      <c r="S104" s="3690"/>
      <c r="T104" s="3691"/>
      <c r="U104" s="3514"/>
      <c r="V104" s="3515"/>
      <c r="W104" s="3692">
        <f t="shared" si="6"/>
        <v>0</v>
      </c>
      <c r="X104" s="3693"/>
      <c r="Y104" s="3693"/>
      <c r="Z104" s="3693"/>
      <c r="AA104" s="3693"/>
      <c r="AB104" s="3694"/>
      <c r="AD104" s="853"/>
      <c r="AE104" s="853"/>
      <c r="AY104" s="3678" t="s">
        <v>276</v>
      </c>
      <c r="AZ104" s="3679"/>
      <c r="BA104" s="3679"/>
      <c r="BB104" s="3679"/>
      <c r="BC104" s="3397">
        <v>0</v>
      </c>
      <c r="BD104" s="3398"/>
      <c r="BE104" s="3398"/>
      <c r="BF104" s="3398"/>
      <c r="BG104" s="3398"/>
      <c r="BH104" s="3399"/>
      <c r="BI104" s="3204"/>
      <c r="BJ104" s="3205"/>
      <c r="BK104" s="3397">
        <v>0</v>
      </c>
      <c r="BL104" s="3398"/>
      <c r="BM104" s="3398"/>
      <c r="BN104" s="3398"/>
      <c r="BO104" s="3398"/>
      <c r="BP104" s="3399"/>
      <c r="BQ104" s="3514"/>
      <c r="BR104" s="3515"/>
      <c r="BS104" s="3405">
        <v>0</v>
      </c>
      <c r="BT104" s="3406"/>
      <c r="BU104" s="3406"/>
      <c r="BV104" s="3406"/>
      <c r="BW104" s="3406"/>
      <c r="BX104" s="4064"/>
    </row>
    <row r="105" spans="3:76" ht="13.5" customHeight="1" thickBot="1">
      <c r="C105" s="3680" t="s">
        <v>180</v>
      </c>
      <c r="D105" s="3681"/>
      <c r="E105" s="3681"/>
      <c r="F105" s="3681"/>
      <c r="G105" s="3839">
        <f t="shared" si="5"/>
        <v>0</v>
      </c>
      <c r="H105" s="3840"/>
      <c r="I105" s="3840"/>
      <c r="J105" s="3840"/>
      <c r="K105" s="3840"/>
      <c r="L105" s="3841"/>
      <c r="M105" s="3842"/>
      <c r="N105" s="3843"/>
      <c r="O105" s="3839">
        <f>ROUNDDOWN(V62,0)</f>
        <v>0</v>
      </c>
      <c r="P105" s="3840"/>
      <c r="Q105" s="3840"/>
      <c r="R105" s="3840"/>
      <c r="S105" s="3840"/>
      <c r="T105" s="3841"/>
      <c r="U105" s="3842"/>
      <c r="V105" s="3843"/>
      <c r="W105" s="3692">
        <f t="shared" si="6"/>
        <v>0</v>
      </c>
      <c r="X105" s="3693"/>
      <c r="Y105" s="3693"/>
      <c r="Z105" s="3693"/>
      <c r="AA105" s="3693"/>
      <c r="AB105" s="3694"/>
      <c r="AD105" s="853"/>
      <c r="AE105" s="853"/>
      <c r="AY105" s="3680" t="s">
        <v>180</v>
      </c>
      <c r="AZ105" s="3681"/>
      <c r="BA105" s="3681"/>
      <c r="BB105" s="3681"/>
      <c r="BC105" s="3414">
        <v>5578608</v>
      </c>
      <c r="BD105" s="3415"/>
      <c r="BE105" s="3415"/>
      <c r="BF105" s="3415"/>
      <c r="BG105" s="3415"/>
      <c r="BH105" s="3416"/>
      <c r="BI105" s="3516"/>
      <c r="BJ105" s="3517"/>
      <c r="BK105" s="3414">
        <v>5578608</v>
      </c>
      <c r="BL105" s="3415"/>
      <c r="BM105" s="3415"/>
      <c r="BN105" s="3415"/>
      <c r="BO105" s="3415"/>
      <c r="BP105" s="3416"/>
      <c r="BQ105" s="3516"/>
      <c r="BR105" s="3517"/>
      <c r="BS105" s="3405">
        <v>0</v>
      </c>
      <c r="BT105" s="3406"/>
      <c r="BU105" s="3406"/>
      <c r="BV105" s="3406"/>
      <c r="BW105" s="3406"/>
      <c r="BX105" s="4064"/>
    </row>
    <row r="106" spans="3:76" ht="15" customHeight="1" thickTop="1">
      <c r="C106" s="3518" t="s">
        <v>409</v>
      </c>
      <c r="D106" s="3519"/>
      <c r="E106" s="3519"/>
      <c r="F106" s="3520"/>
      <c r="G106" s="3844">
        <f>SUM(G99:L105)</f>
        <v>0</v>
      </c>
      <c r="H106" s="3845"/>
      <c r="I106" s="3845"/>
      <c r="J106" s="3845"/>
      <c r="K106" s="3845"/>
      <c r="L106" s="3846"/>
      <c r="M106" s="3847"/>
      <c r="N106" s="3848"/>
      <c r="O106" s="3844">
        <f>SUM(O99:T105)</f>
        <v>0</v>
      </c>
      <c r="P106" s="3845"/>
      <c r="Q106" s="3845"/>
      <c r="R106" s="3845"/>
      <c r="S106" s="3845"/>
      <c r="T106" s="3846"/>
      <c r="U106" s="3847"/>
      <c r="V106" s="3848"/>
      <c r="W106" s="3849">
        <f>SUM(W99:AB105)</f>
        <v>0</v>
      </c>
      <c r="X106" s="3850"/>
      <c r="Y106" s="3850"/>
      <c r="Z106" s="3850"/>
      <c r="AA106" s="3850"/>
      <c r="AB106" s="3851"/>
      <c r="AD106" s="853"/>
      <c r="AE106" s="853"/>
      <c r="AY106" s="3518" t="s">
        <v>409</v>
      </c>
      <c r="AZ106" s="3519"/>
      <c r="BA106" s="3519"/>
      <c r="BB106" s="3520"/>
      <c r="BC106" s="3428">
        <v>30361916</v>
      </c>
      <c r="BD106" s="3429"/>
      <c r="BE106" s="3429"/>
      <c r="BF106" s="3429"/>
      <c r="BG106" s="3429"/>
      <c r="BH106" s="3430"/>
      <c r="BI106" s="3521"/>
      <c r="BJ106" s="3522"/>
      <c r="BK106" s="3428">
        <v>26196188</v>
      </c>
      <c r="BL106" s="3429"/>
      <c r="BM106" s="3429"/>
      <c r="BN106" s="3429"/>
      <c r="BO106" s="3429"/>
      <c r="BP106" s="3430"/>
      <c r="BQ106" s="3521"/>
      <c r="BR106" s="3522"/>
      <c r="BS106" s="3433">
        <v>4165728</v>
      </c>
      <c r="BT106" s="3434"/>
      <c r="BU106" s="3434"/>
      <c r="BV106" s="3434"/>
      <c r="BW106" s="3434"/>
      <c r="BX106" s="4065"/>
    </row>
    <row r="107" spans="3:76" ht="6.75" customHeight="1">
      <c r="C107" s="38"/>
      <c r="D107" s="38"/>
      <c r="E107" s="6"/>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D107" s="853"/>
      <c r="AE107" s="853"/>
      <c r="AY107" s="38"/>
      <c r="AZ107" s="38"/>
      <c r="BA107" s="273"/>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row>
    <row r="108" spans="3:76" ht="24.75" customHeight="1">
      <c r="C108" s="3830" t="s">
        <v>120</v>
      </c>
      <c r="D108" s="3831"/>
      <c r="E108" s="3831"/>
      <c r="F108" s="3831"/>
      <c r="G108" s="3832" t="s">
        <v>482</v>
      </c>
      <c r="H108" s="3833"/>
      <c r="I108" s="3833"/>
      <c r="J108" s="3833"/>
      <c r="K108" s="3833"/>
      <c r="L108" s="3833"/>
      <c r="M108" s="3834"/>
      <c r="N108" s="4315" t="s">
        <v>1228</v>
      </c>
      <c r="O108" s="3831"/>
      <c r="P108" s="3831"/>
      <c r="Q108" s="3831"/>
      <c r="R108" s="3831"/>
      <c r="S108" s="3831"/>
      <c r="T108" s="3831"/>
      <c r="U108" s="3855" t="s">
        <v>1124</v>
      </c>
      <c r="V108" s="3855"/>
      <c r="W108" s="3855"/>
      <c r="X108" s="3855"/>
      <c r="Y108" s="3855"/>
      <c r="Z108" s="3855"/>
      <c r="AA108" s="3855"/>
      <c r="AB108" s="3856"/>
      <c r="AD108" s="853"/>
      <c r="AE108" s="853"/>
      <c r="AY108" s="3830" t="s">
        <v>120</v>
      </c>
      <c r="AZ108" s="3831"/>
      <c r="BA108" s="3831"/>
      <c r="BB108" s="3831"/>
      <c r="BC108" s="3832" t="s">
        <v>482</v>
      </c>
      <c r="BD108" s="3833"/>
      <c r="BE108" s="3833"/>
      <c r="BF108" s="3833"/>
      <c r="BG108" s="3833"/>
      <c r="BH108" s="3833"/>
      <c r="BI108" s="3834"/>
      <c r="BJ108" s="4315" t="s">
        <v>1228</v>
      </c>
      <c r="BK108" s="3831"/>
      <c r="BL108" s="3831"/>
      <c r="BM108" s="3831"/>
      <c r="BN108" s="3831"/>
      <c r="BO108" s="3831"/>
      <c r="BP108" s="3831"/>
      <c r="BQ108" s="3855" t="s">
        <v>1124</v>
      </c>
      <c r="BR108" s="3855"/>
      <c r="BS108" s="3855"/>
      <c r="BT108" s="3855"/>
      <c r="BU108" s="3855"/>
      <c r="BV108" s="3855"/>
      <c r="BW108" s="3855"/>
      <c r="BX108" s="3856"/>
    </row>
    <row r="109" spans="3:76" ht="18" customHeight="1">
      <c r="C109" s="3835" t="s">
        <v>1130</v>
      </c>
      <c r="D109" s="3407"/>
      <c r="E109" s="3407"/>
      <c r="F109" s="3407"/>
      <c r="G109" s="3836"/>
      <c r="H109" s="3837"/>
      <c r="I109" s="3837"/>
      <c r="J109" s="3837"/>
      <c r="K109" s="3837"/>
      <c r="L109" s="3837"/>
      <c r="M109" s="3838"/>
      <c r="N109" s="3853"/>
      <c r="O109" s="3854"/>
      <c r="P109" s="3854"/>
      <c r="Q109" s="3854"/>
      <c r="R109" s="3854"/>
      <c r="S109" s="3854"/>
      <c r="T109" s="3854"/>
      <c r="U109" s="3857">
        <f>N109+G109</f>
        <v>0</v>
      </c>
      <c r="V109" s="3857"/>
      <c r="W109" s="3857"/>
      <c r="X109" s="3857"/>
      <c r="Y109" s="3857"/>
      <c r="Z109" s="3857"/>
      <c r="AA109" s="3857"/>
      <c r="AB109" s="3858"/>
      <c r="AD109" s="853"/>
      <c r="AE109" s="853"/>
      <c r="AY109" s="3232" t="s">
        <v>1130</v>
      </c>
      <c r="AZ109" s="3109"/>
      <c r="BA109" s="3109"/>
      <c r="BB109" s="3109"/>
      <c r="BC109" s="4074">
        <v>0</v>
      </c>
      <c r="BD109" s="4075"/>
      <c r="BE109" s="4075"/>
      <c r="BF109" s="4075"/>
      <c r="BG109" s="4075"/>
      <c r="BH109" s="4075"/>
      <c r="BI109" s="4076"/>
      <c r="BJ109" s="4077">
        <v>212560</v>
      </c>
      <c r="BK109" s="4078"/>
      <c r="BL109" s="4078"/>
      <c r="BM109" s="4078"/>
      <c r="BN109" s="4078"/>
      <c r="BO109" s="4078"/>
      <c r="BP109" s="4078"/>
      <c r="BQ109" s="4079">
        <v>212560</v>
      </c>
      <c r="BR109" s="4079"/>
      <c r="BS109" s="4079"/>
      <c r="BT109" s="4079"/>
      <c r="BU109" s="4079"/>
      <c r="BV109" s="4079"/>
      <c r="BW109" s="4079"/>
      <c r="BX109" s="4080"/>
    </row>
    <row r="110" spans="3:76" ht="18" customHeight="1">
      <c r="C110" s="3528" t="s">
        <v>372</v>
      </c>
      <c r="D110" s="3529"/>
      <c r="E110" s="3529"/>
      <c r="F110" s="3530"/>
      <c r="G110" s="1693"/>
      <c r="H110" s="1690" t="s">
        <v>342</v>
      </c>
      <c r="I110" s="3978"/>
      <c r="J110" s="3978"/>
      <c r="K110" s="1694" t="s">
        <v>343</v>
      </c>
      <c r="L110" s="1691" t="s">
        <v>388</v>
      </c>
      <c r="M110" s="1695"/>
      <c r="N110" s="660"/>
      <c r="O110" s="661" t="s">
        <v>342</v>
      </c>
      <c r="P110" s="3979"/>
      <c r="Q110" s="3979"/>
      <c r="R110" s="662" t="s">
        <v>343</v>
      </c>
      <c r="S110" s="662" t="s">
        <v>387</v>
      </c>
      <c r="T110" s="781"/>
      <c r="U110" s="660"/>
      <c r="V110" s="661" t="s">
        <v>342</v>
      </c>
      <c r="W110" s="3755">
        <f>I110+P110</f>
        <v>0</v>
      </c>
      <c r="X110" s="3755"/>
      <c r="Y110" s="3755"/>
      <c r="Z110" s="662" t="s">
        <v>405</v>
      </c>
      <c r="AA110" s="662" t="s">
        <v>407</v>
      </c>
      <c r="AB110" s="782"/>
      <c r="AD110" s="853"/>
      <c r="AE110" s="853"/>
      <c r="AY110" s="3528" t="s">
        <v>372</v>
      </c>
      <c r="AZ110" s="3529"/>
      <c r="BA110" s="3529"/>
      <c r="BB110" s="3530"/>
      <c r="BC110" s="656"/>
      <c r="BD110" s="779" t="s">
        <v>342</v>
      </c>
      <c r="BE110" s="3531">
        <v>0</v>
      </c>
      <c r="BF110" s="3531"/>
      <c r="BG110" s="780" t="s">
        <v>343</v>
      </c>
      <c r="BH110" s="657" t="s">
        <v>388</v>
      </c>
      <c r="BI110" s="659"/>
      <c r="BJ110" s="663"/>
      <c r="BK110" s="665" t="s">
        <v>342</v>
      </c>
      <c r="BL110" s="4081">
        <v>20</v>
      </c>
      <c r="BM110" s="4081"/>
      <c r="BN110" s="664" t="s">
        <v>343</v>
      </c>
      <c r="BO110" s="664" t="s">
        <v>387</v>
      </c>
      <c r="BP110" s="781"/>
      <c r="BQ110" s="660"/>
      <c r="BR110" s="661" t="s">
        <v>342</v>
      </c>
      <c r="BS110" s="4082">
        <v>20</v>
      </c>
      <c r="BT110" s="4082"/>
      <c r="BU110" s="4082"/>
      <c r="BV110" s="662" t="s">
        <v>343</v>
      </c>
      <c r="BW110" s="662" t="s">
        <v>388</v>
      </c>
      <c r="BX110" s="782"/>
    </row>
    <row r="111" spans="3:76" ht="12.75" customHeight="1">
      <c r="C111" s="38"/>
      <c r="D111" s="48" t="s">
        <v>1127</v>
      </c>
      <c r="F111" s="784"/>
      <c r="G111" s="621"/>
      <c r="H111" s="621"/>
      <c r="I111" s="38"/>
      <c r="J111" s="38"/>
      <c r="K111" s="38"/>
      <c r="L111" s="38"/>
      <c r="M111" s="38"/>
      <c r="N111" s="38"/>
      <c r="O111" s="38"/>
      <c r="P111" s="38"/>
      <c r="Q111" s="38"/>
      <c r="R111" s="38"/>
      <c r="S111" s="38"/>
      <c r="T111" s="38"/>
      <c r="U111" s="38"/>
      <c r="V111" s="38"/>
      <c r="W111" s="38"/>
      <c r="X111" s="38"/>
      <c r="Y111" s="38"/>
      <c r="Z111" s="38"/>
      <c r="AA111" s="38"/>
      <c r="AB111" s="38"/>
      <c r="AD111" s="853"/>
      <c r="AE111" s="853"/>
      <c r="AY111" s="38"/>
      <c r="AZ111" s="48" t="s">
        <v>1127</v>
      </c>
      <c r="BB111" s="784"/>
      <c r="BC111" s="621"/>
      <c r="BD111" s="621"/>
      <c r="BE111" s="38"/>
      <c r="BF111" s="38"/>
      <c r="BG111" s="38"/>
      <c r="BH111" s="38"/>
      <c r="BI111" s="38"/>
      <c r="BJ111" s="38"/>
      <c r="BK111" s="38"/>
      <c r="BL111" s="38"/>
      <c r="BM111" s="38"/>
      <c r="BN111" s="38"/>
      <c r="BO111" s="38"/>
      <c r="BP111" s="38"/>
      <c r="BQ111" s="38"/>
      <c r="BR111" s="38"/>
      <c r="BS111" s="38"/>
      <c r="BT111" s="38"/>
      <c r="BU111" s="38"/>
      <c r="BV111" s="38"/>
      <c r="BW111" s="38"/>
      <c r="BX111" s="38"/>
    </row>
    <row r="112" spans="3:76" ht="12.75" customHeight="1">
      <c r="C112" s="38"/>
      <c r="D112" s="48" t="s">
        <v>1129</v>
      </c>
      <c r="F112" s="621"/>
      <c r="G112" s="621"/>
      <c r="H112" s="621"/>
      <c r="I112" s="38"/>
      <c r="J112" s="38"/>
      <c r="K112" s="38"/>
      <c r="L112" s="38"/>
      <c r="M112" s="38"/>
      <c r="N112" s="38"/>
      <c r="O112" s="38"/>
      <c r="P112" s="38"/>
      <c r="Q112" s="38"/>
      <c r="R112" s="38"/>
      <c r="S112" s="38"/>
      <c r="T112" s="38"/>
      <c r="U112" s="38"/>
      <c r="V112" s="38"/>
      <c r="W112" s="38"/>
      <c r="X112" s="38"/>
      <c r="Y112" s="38"/>
      <c r="Z112" s="38"/>
      <c r="AA112" s="38"/>
      <c r="AB112" s="38"/>
      <c r="AD112" s="853"/>
      <c r="AE112" s="853"/>
      <c r="AY112" s="38"/>
      <c r="AZ112" s="48" t="s">
        <v>1129</v>
      </c>
      <c r="BB112" s="621"/>
      <c r="BC112" s="621"/>
      <c r="BD112" s="621"/>
      <c r="BE112" s="38"/>
      <c r="BF112" s="38"/>
      <c r="BG112" s="38"/>
      <c r="BH112" s="38"/>
      <c r="BI112" s="38"/>
      <c r="BJ112" s="38"/>
      <c r="BK112" s="38"/>
      <c r="BL112" s="38"/>
      <c r="BM112" s="38"/>
      <c r="BN112" s="38"/>
      <c r="BO112" s="38"/>
      <c r="BP112" s="38"/>
      <c r="BQ112" s="38"/>
      <c r="BR112" s="38"/>
      <c r="BS112" s="38"/>
      <c r="BT112" s="38"/>
      <c r="BU112" s="38"/>
      <c r="BV112" s="38"/>
      <c r="BW112" s="38"/>
      <c r="BX112" s="38"/>
    </row>
    <row r="113" spans="2:76" ht="6.75" customHeight="1">
      <c r="C113" s="854"/>
      <c r="D113" s="854"/>
      <c r="E113" s="854"/>
      <c r="F113" s="854"/>
      <c r="G113" s="854"/>
      <c r="H113" s="854"/>
      <c r="I113" s="854"/>
      <c r="J113" s="854"/>
      <c r="K113" s="854"/>
      <c r="L113" s="854"/>
      <c r="M113" s="854"/>
      <c r="N113" s="854"/>
      <c r="O113" s="854"/>
      <c r="P113" s="854"/>
      <c r="Q113" s="1672"/>
      <c r="R113" s="1672"/>
      <c r="S113" s="1672"/>
      <c r="T113" s="1672"/>
      <c r="U113" s="1672"/>
      <c r="V113" s="1672"/>
      <c r="W113" s="38"/>
      <c r="X113" s="38"/>
      <c r="Y113" s="38"/>
      <c r="Z113" s="38"/>
      <c r="AA113" s="38"/>
      <c r="AB113" s="38"/>
      <c r="AD113" s="853"/>
      <c r="AE113" s="853"/>
      <c r="AY113" s="854"/>
      <c r="AZ113" s="854"/>
      <c r="BA113" s="854"/>
      <c r="BB113" s="854"/>
      <c r="BC113" s="854"/>
      <c r="BD113" s="854"/>
      <c r="BE113" s="854"/>
      <c r="BF113" s="854"/>
      <c r="BG113" s="854"/>
      <c r="BH113" s="854"/>
      <c r="BI113" s="854"/>
      <c r="BJ113" s="854"/>
      <c r="BK113" s="854"/>
      <c r="BL113" s="854"/>
      <c r="BM113" s="855"/>
      <c r="BN113" s="855"/>
      <c r="BO113" s="855"/>
      <c r="BP113" s="855"/>
      <c r="BQ113" s="855"/>
      <c r="BR113" s="855"/>
      <c r="BS113" s="38"/>
      <c r="BT113" s="38"/>
      <c r="BU113" s="38"/>
      <c r="BV113" s="38"/>
      <c r="BW113" s="38"/>
      <c r="BX113" s="38"/>
    </row>
    <row r="114" spans="2:76" ht="12.75" customHeight="1">
      <c r="B114" s="673" t="s">
        <v>507</v>
      </c>
      <c r="C114" s="38"/>
      <c r="D114" s="48"/>
      <c r="F114" s="621"/>
      <c r="G114" s="621"/>
      <c r="H114" s="621"/>
      <c r="I114" s="38"/>
      <c r="J114" s="38"/>
      <c r="K114" s="38"/>
      <c r="L114" s="38"/>
      <c r="M114" s="38"/>
      <c r="N114" s="38"/>
      <c r="O114" s="38"/>
      <c r="P114" s="38"/>
      <c r="Q114" s="38"/>
      <c r="R114" s="38"/>
      <c r="S114" s="38"/>
      <c r="AD114" s="853"/>
      <c r="AE114" s="853"/>
      <c r="AX114" s="673" t="s">
        <v>507</v>
      </c>
      <c r="AY114" s="38"/>
      <c r="AZ114" s="48"/>
      <c r="BB114" s="621"/>
      <c r="BC114" s="621"/>
      <c r="BD114" s="621"/>
      <c r="BE114" s="38"/>
      <c r="BF114" s="38"/>
      <c r="BG114" s="38"/>
      <c r="BH114" s="38"/>
      <c r="BI114" s="38"/>
      <c r="BJ114" s="38"/>
      <c r="BK114" s="38"/>
      <c r="BL114" s="38"/>
      <c r="BM114" s="38"/>
      <c r="BN114" s="38"/>
      <c r="BO114" s="38"/>
    </row>
    <row r="115" spans="2:76" ht="14.25">
      <c r="B115" s="673"/>
      <c r="C115" s="857" t="s">
        <v>892</v>
      </c>
      <c r="D115" s="302"/>
      <c r="E115" s="40"/>
      <c r="F115" s="40"/>
      <c r="G115" s="1665"/>
      <c r="H115" s="1665"/>
      <c r="I115" s="1665"/>
      <c r="J115" s="1665"/>
      <c r="K115" s="1665"/>
      <c r="L115" s="302"/>
      <c r="M115" s="1665"/>
      <c r="N115" s="1665"/>
      <c r="O115" s="1665"/>
      <c r="P115" s="1665"/>
      <c r="Q115" s="1665"/>
      <c r="R115" s="1666"/>
      <c r="S115" s="302"/>
      <c r="T115" s="302"/>
      <c r="U115" s="302"/>
      <c r="V115" s="302"/>
      <c r="W115" s="302"/>
      <c r="X115" s="302"/>
      <c r="Y115" s="302"/>
      <c r="Z115" s="302"/>
      <c r="AA115" s="302"/>
      <c r="AB115" s="1666"/>
      <c r="AD115" s="853"/>
      <c r="AE115" s="853"/>
      <c r="AX115" s="673"/>
      <c r="AY115" s="857" t="s">
        <v>1112</v>
      </c>
      <c r="AZ115" s="302"/>
      <c r="BA115" s="40"/>
      <c r="BB115" s="40"/>
      <c r="BC115" s="39"/>
      <c r="BD115" s="39"/>
      <c r="BE115" s="39"/>
      <c r="BF115" s="39"/>
      <c r="BG115" s="39"/>
      <c r="BH115" s="302"/>
      <c r="BI115" s="39"/>
      <c r="BJ115" s="39"/>
      <c r="BK115" s="39"/>
      <c r="BL115" s="39"/>
      <c r="BM115" s="39"/>
      <c r="BN115" s="41"/>
      <c r="BO115" s="302"/>
      <c r="BP115" s="302"/>
      <c r="BQ115" s="302"/>
      <c r="BR115" s="302"/>
      <c r="BS115" s="302"/>
      <c r="BT115" s="302"/>
      <c r="BU115" s="302"/>
      <c r="BV115" s="302"/>
      <c r="BW115" s="302"/>
      <c r="BX115" s="41"/>
    </row>
    <row r="116" spans="2:76" ht="14.25">
      <c r="B116" s="673"/>
      <c r="C116" s="3644" t="s">
        <v>108</v>
      </c>
      <c r="D116" s="3644"/>
      <c r="E116" s="3644"/>
      <c r="F116" s="3644"/>
      <c r="G116" s="4173" t="s">
        <v>359</v>
      </c>
      <c r="H116" s="4174"/>
      <c r="I116" s="4174"/>
      <c r="J116" s="4174"/>
      <c r="K116" s="4174"/>
      <c r="L116" s="4174"/>
      <c r="M116" s="4174"/>
      <c r="N116" s="4174"/>
      <c r="O116" s="4174"/>
      <c r="P116" s="4174"/>
      <c r="Q116" s="4175"/>
      <c r="R116" s="3645" t="s">
        <v>358</v>
      </c>
      <c r="S116" s="3645"/>
      <c r="T116" s="3645"/>
      <c r="U116" s="3645"/>
      <c r="V116" s="3645"/>
      <c r="W116" s="3645"/>
      <c r="X116" s="3645"/>
      <c r="Y116" s="3645"/>
      <c r="Z116" s="3645"/>
      <c r="AA116" s="3645"/>
      <c r="AB116" s="3645"/>
      <c r="AD116" s="853"/>
      <c r="AE116" s="853"/>
      <c r="AX116" s="673"/>
      <c r="AY116" s="3644" t="s">
        <v>108</v>
      </c>
      <c r="AZ116" s="3644"/>
      <c r="BA116" s="3644"/>
      <c r="BB116" s="3644"/>
      <c r="BC116" s="2501" t="s">
        <v>359</v>
      </c>
      <c r="BD116" s="2502"/>
      <c r="BE116" s="2502"/>
      <c r="BF116" s="2502"/>
      <c r="BG116" s="2502"/>
      <c r="BH116" s="2502"/>
      <c r="BI116" s="2502"/>
      <c r="BJ116" s="2502"/>
      <c r="BK116" s="2502"/>
      <c r="BL116" s="2502"/>
      <c r="BM116" s="2503"/>
      <c r="BN116" s="4370" t="s">
        <v>358</v>
      </c>
      <c r="BO116" s="4370"/>
      <c r="BP116" s="4370"/>
      <c r="BQ116" s="4370"/>
      <c r="BR116" s="4370"/>
      <c r="BS116" s="4370"/>
      <c r="BT116" s="4370"/>
      <c r="BU116" s="4370"/>
      <c r="BV116" s="4370"/>
      <c r="BW116" s="4370"/>
      <c r="BX116" s="4370"/>
    </row>
    <row r="117" spans="2:76" ht="14.25">
      <c r="B117" s="673"/>
      <c r="C117" s="3644"/>
      <c r="D117" s="3644"/>
      <c r="E117" s="3644"/>
      <c r="F117" s="3644"/>
      <c r="G117" s="4135" t="s">
        <v>247</v>
      </c>
      <c r="H117" s="4136"/>
      <c r="I117" s="4136"/>
      <c r="J117" s="4136"/>
      <c r="K117" s="4136"/>
      <c r="L117" s="4136"/>
      <c r="M117" s="4136"/>
      <c r="N117" s="4136"/>
      <c r="O117" s="4136"/>
      <c r="P117" s="4136"/>
      <c r="Q117" s="4198"/>
      <c r="R117" s="3646" t="s">
        <v>1132</v>
      </c>
      <c r="S117" s="3646"/>
      <c r="T117" s="3646"/>
      <c r="U117" s="3646"/>
      <c r="V117" s="3646"/>
      <c r="W117" s="3646"/>
      <c r="X117" s="3646"/>
      <c r="Y117" s="3646"/>
      <c r="Z117" s="3646"/>
      <c r="AA117" s="3646"/>
      <c r="AB117" s="3646"/>
      <c r="AD117" s="853"/>
      <c r="AE117" s="853"/>
      <c r="AX117" s="673"/>
      <c r="AY117" s="3644"/>
      <c r="AZ117" s="3644"/>
      <c r="BA117" s="3644"/>
      <c r="BB117" s="3644"/>
      <c r="BC117" s="2504" t="s">
        <v>247</v>
      </c>
      <c r="BD117" s="2505"/>
      <c r="BE117" s="2505"/>
      <c r="BF117" s="2505"/>
      <c r="BG117" s="2505"/>
      <c r="BH117" s="2505"/>
      <c r="BI117" s="2505"/>
      <c r="BJ117" s="2505"/>
      <c r="BK117" s="2505"/>
      <c r="BL117" s="2505"/>
      <c r="BM117" s="2506"/>
      <c r="BN117" s="4371" t="s">
        <v>328</v>
      </c>
      <c r="BO117" s="4371"/>
      <c r="BP117" s="4371"/>
      <c r="BQ117" s="4371"/>
      <c r="BR117" s="4371"/>
      <c r="BS117" s="4371"/>
      <c r="BT117" s="4371"/>
      <c r="BU117" s="4371"/>
      <c r="BV117" s="4371"/>
      <c r="BW117" s="4371"/>
      <c r="BX117" s="4371"/>
    </row>
    <row r="118" spans="2:76" ht="17.25" customHeight="1">
      <c r="B118" s="673"/>
      <c r="C118" s="3644"/>
      <c r="D118" s="3644"/>
      <c r="E118" s="3644"/>
      <c r="F118" s="3644"/>
      <c r="G118" s="4176">
        <f>G106-G109</f>
        <v>0</v>
      </c>
      <c r="H118" s="4177"/>
      <c r="I118" s="4177"/>
      <c r="J118" s="4177"/>
      <c r="K118" s="4177"/>
      <c r="L118" s="4177"/>
      <c r="M118" s="4177"/>
      <c r="N118" s="4177"/>
      <c r="O118" s="4177"/>
      <c r="P118" s="4177"/>
      <c r="Q118" s="4178"/>
      <c r="R118" s="3647">
        <f>O106-U109</f>
        <v>0</v>
      </c>
      <c r="S118" s="3647"/>
      <c r="T118" s="3647"/>
      <c r="U118" s="3647"/>
      <c r="V118" s="3647"/>
      <c r="W118" s="3647"/>
      <c r="X118" s="3647"/>
      <c r="Y118" s="3647"/>
      <c r="Z118" s="3647"/>
      <c r="AA118" s="3647"/>
      <c r="AB118" s="3647"/>
      <c r="AD118" s="853"/>
      <c r="AE118" s="853"/>
      <c r="AX118" s="673"/>
      <c r="AY118" s="3644"/>
      <c r="AZ118" s="3644"/>
      <c r="BA118" s="3644"/>
      <c r="BB118" s="3644"/>
      <c r="BC118" s="2507">
        <v>30361916</v>
      </c>
      <c r="BD118" s="2508"/>
      <c r="BE118" s="2508"/>
      <c r="BF118" s="2508"/>
      <c r="BG118" s="2508"/>
      <c r="BH118" s="2508"/>
      <c r="BI118" s="2508"/>
      <c r="BJ118" s="2508"/>
      <c r="BK118" s="2508"/>
      <c r="BL118" s="2508"/>
      <c r="BM118" s="2509"/>
      <c r="BN118" s="4372">
        <v>25983628</v>
      </c>
      <c r="BO118" s="4372"/>
      <c r="BP118" s="4372"/>
      <c r="BQ118" s="4372"/>
      <c r="BR118" s="4372"/>
      <c r="BS118" s="4372"/>
      <c r="BT118" s="4372"/>
      <c r="BU118" s="4372"/>
      <c r="BV118" s="4372"/>
      <c r="BW118" s="4372"/>
      <c r="BX118" s="4372"/>
    </row>
    <row r="119" spans="2:76" ht="6" customHeight="1">
      <c r="B119" s="673"/>
      <c r="AD119" s="853"/>
      <c r="AE119" s="853"/>
      <c r="AX119" s="673"/>
    </row>
    <row r="120" spans="2:76" ht="12.75" customHeight="1">
      <c r="B120" s="673"/>
      <c r="C120" s="4165" t="s">
        <v>481</v>
      </c>
      <c r="D120" s="4166"/>
      <c r="E120" s="4166"/>
      <c r="F120" s="4167"/>
      <c r="G120" s="4171" t="s">
        <v>493</v>
      </c>
      <c r="H120" s="4172"/>
      <c r="I120" s="4172"/>
      <c r="J120" s="4172"/>
      <c r="K120" s="4172"/>
      <c r="L120" s="4172"/>
      <c r="M120" s="4172"/>
      <c r="N120" s="4172"/>
      <c r="O120" s="4172"/>
      <c r="P120" s="4172"/>
      <c r="Q120" s="3651"/>
      <c r="R120" s="4173" t="s">
        <v>494</v>
      </c>
      <c r="S120" s="4174"/>
      <c r="T120" s="4174"/>
      <c r="U120" s="4174"/>
      <c r="V120" s="4174"/>
      <c r="W120" s="4174"/>
      <c r="X120" s="4174"/>
      <c r="Y120" s="4174"/>
      <c r="Z120" s="4174"/>
      <c r="AA120" s="4174"/>
      <c r="AB120" s="4175"/>
      <c r="AD120" s="853"/>
      <c r="AE120" s="853"/>
      <c r="AX120" s="673"/>
      <c r="AY120" s="4165" t="s">
        <v>481</v>
      </c>
      <c r="AZ120" s="4166"/>
      <c r="BA120" s="4166"/>
      <c r="BB120" s="4167"/>
      <c r="BC120" s="3029" t="s">
        <v>493</v>
      </c>
      <c r="BD120" s="3030"/>
      <c r="BE120" s="3030"/>
      <c r="BF120" s="3030"/>
      <c r="BG120" s="3030"/>
      <c r="BH120" s="3030"/>
      <c r="BI120" s="3030"/>
      <c r="BJ120" s="3030"/>
      <c r="BK120" s="3030"/>
      <c r="BL120" s="3030"/>
      <c r="BM120" s="3031"/>
      <c r="BN120" s="2501" t="s">
        <v>494</v>
      </c>
      <c r="BO120" s="2502"/>
      <c r="BP120" s="2502"/>
      <c r="BQ120" s="2502"/>
      <c r="BR120" s="2502"/>
      <c r="BS120" s="2502"/>
      <c r="BT120" s="2502"/>
      <c r="BU120" s="2502"/>
      <c r="BV120" s="2502"/>
      <c r="BW120" s="2502"/>
      <c r="BX120" s="2503"/>
    </row>
    <row r="121" spans="2:76" ht="22.5" customHeight="1">
      <c r="B121" s="673"/>
      <c r="C121" s="4168"/>
      <c r="D121" s="4169"/>
      <c r="E121" s="4169"/>
      <c r="F121" s="4170"/>
      <c r="G121" s="4176">
        <f>G118-R118</f>
        <v>0</v>
      </c>
      <c r="H121" s="4177"/>
      <c r="I121" s="4177"/>
      <c r="J121" s="4177"/>
      <c r="K121" s="4177"/>
      <c r="L121" s="4177"/>
      <c r="M121" s="4177"/>
      <c r="N121" s="4177"/>
      <c r="O121" s="4177"/>
      <c r="P121" s="4177"/>
      <c r="Q121" s="4178"/>
      <c r="R121" s="4179" t="e">
        <f>ROUNDDOWN(G121/G118,3)</f>
        <v>#DIV/0!</v>
      </c>
      <c r="S121" s="4180"/>
      <c r="T121" s="4180"/>
      <c r="U121" s="4180"/>
      <c r="V121" s="4180"/>
      <c r="W121" s="4180"/>
      <c r="X121" s="4180"/>
      <c r="Y121" s="4181" t="s">
        <v>498</v>
      </c>
      <c r="Z121" s="4181"/>
      <c r="AA121" s="4181"/>
      <c r="AB121" s="4182"/>
      <c r="AD121" s="853"/>
      <c r="AE121" s="853"/>
      <c r="AX121" s="673"/>
      <c r="AY121" s="4168"/>
      <c r="AZ121" s="4169"/>
      <c r="BA121" s="4169"/>
      <c r="BB121" s="4170"/>
      <c r="BC121" s="2507">
        <v>4378288</v>
      </c>
      <c r="BD121" s="2508"/>
      <c r="BE121" s="2508"/>
      <c r="BF121" s="2508"/>
      <c r="BG121" s="2508"/>
      <c r="BH121" s="2508"/>
      <c r="BI121" s="2508"/>
      <c r="BJ121" s="2508"/>
      <c r="BK121" s="2508"/>
      <c r="BL121" s="2508"/>
      <c r="BM121" s="2509"/>
      <c r="BN121" s="4373">
        <v>0.14399999999999999</v>
      </c>
      <c r="BO121" s="4374"/>
      <c r="BP121" s="4374"/>
      <c r="BQ121" s="4374"/>
      <c r="BR121" s="4374"/>
      <c r="BS121" s="4374"/>
      <c r="BT121" s="4374"/>
      <c r="BU121" s="4375" t="s">
        <v>498</v>
      </c>
      <c r="BV121" s="4375"/>
      <c r="BW121" s="4375"/>
      <c r="BX121" s="4376"/>
    </row>
    <row r="122" spans="2:76" ht="8.25" customHeight="1">
      <c r="B122" s="673"/>
      <c r="C122" s="1497"/>
      <c r="D122" s="1497"/>
      <c r="E122" s="1497"/>
      <c r="F122" s="1497"/>
      <c r="G122" s="1696"/>
      <c r="H122" s="1696"/>
      <c r="I122" s="1696"/>
      <c r="J122" s="1696"/>
      <c r="K122" s="1696"/>
      <c r="L122" s="1696"/>
      <c r="M122" s="1696"/>
      <c r="N122" s="1696"/>
      <c r="O122" s="1696"/>
      <c r="P122" s="1696"/>
      <c r="Q122" s="1696"/>
      <c r="R122" s="1697"/>
      <c r="S122" s="1697"/>
      <c r="T122" s="1697"/>
      <c r="U122" s="1697"/>
      <c r="V122" s="1697"/>
      <c r="W122" s="1697"/>
      <c r="X122" s="1697"/>
      <c r="Y122" s="1698"/>
      <c r="Z122" s="1698"/>
      <c r="AA122" s="1698"/>
      <c r="AB122" s="1698"/>
      <c r="AD122" s="853"/>
      <c r="AE122" s="853"/>
      <c r="AX122" s="673"/>
      <c r="AY122" s="321"/>
      <c r="AZ122" s="321"/>
      <c r="BA122" s="321"/>
      <c r="BB122" s="321"/>
      <c r="BC122" s="173"/>
      <c r="BD122" s="173"/>
      <c r="BE122" s="173"/>
      <c r="BF122" s="173"/>
      <c r="BG122" s="173"/>
      <c r="BH122" s="173"/>
      <c r="BI122" s="173"/>
      <c r="BJ122" s="173"/>
      <c r="BK122" s="173"/>
      <c r="BL122" s="173"/>
      <c r="BM122" s="173"/>
      <c r="BN122" s="175"/>
      <c r="BO122" s="175"/>
      <c r="BP122" s="175"/>
      <c r="BQ122" s="175"/>
      <c r="BR122" s="175"/>
      <c r="BS122" s="175"/>
      <c r="BT122" s="175"/>
      <c r="BU122" s="174"/>
      <c r="BV122" s="174"/>
      <c r="BW122" s="174"/>
      <c r="BX122" s="174"/>
    </row>
    <row r="123" spans="2:76" ht="14.25">
      <c r="B123" s="673"/>
      <c r="C123" s="29" t="s">
        <v>1494</v>
      </c>
      <c r="E123" s="854"/>
      <c r="F123" s="854"/>
      <c r="G123" s="854"/>
      <c r="H123" s="854"/>
      <c r="I123" s="854"/>
      <c r="P123" s="854"/>
      <c r="Q123" s="1672"/>
      <c r="R123" s="1672"/>
      <c r="S123" s="1672"/>
      <c r="T123" s="1672"/>
      <c r="U123" s="1672"/>
      <c r="V123" s="1672"/>
      <c r="W123" s="1672"/>
      <c r="X123" s="1672"/>
      <c r="Y123" s="1672"/>
      <c r="Z123" s="1672"/>
      <c r="AA123" s="1672"/>
      <c r="AB123" s="1672"/>
      <c r="AD123" s="853"/>
      <c r="AE123" s="853"/>
      <c r="AX123" s="673"/>
      <c r="AY123" s="29" t="s">
        <v>1181</v>
      </c>
      <c r="BA123" s="854"/>
      <c r="BB123" s="854"/>
      <c r="BC123" s="854"/>
      <c r="BD123" s="854"/>
      <c r="BE123" s="854"/>
      <c r="BL123" s="854"/>
      <c r="BM123" s="855"/>
      <c r="BN123" s="855"/>
      <c r="BO123" s="855"/>
      <c r="BP123" s="855"/>
      <c r="BQ123" s="855"/>
      <c r="BR123" s="855"/>
      <c r="BS123" s="855"/>
      <c r="BT123" s="855"/>
      <c r="BU123" s="855"/>
      <c r="BV123" s="855"/>
      <c r="BW123" s="855"/>
      <c r="BX123" s="855"/>
    </row>
    <row r="124" spans="2:76" ht="20.25" customHeight="1">
      <c r="B124" s="673"/>
      <c r="C124" s="4188" t="s">
        <v>1879</v>
      </c>
      <c r="D124" s="4188"/>
      <c r="E124" s="4188"/>
      <c r="F124" s="4188"/>
      <c r="G124" s="4188"/>
      <c r="H124" s="4188" t="s">
        <v>1158</v>
      </c>
      <c r="I124" s="4188"/>
      <c r="J124" s="4188"/>
      <c r="K124" s="4188"/>
      <c r="L124" s="4188"/>
      <c r="M124" s="4188" t="s">
        <v>1182</v>
      </c>
      <c r="N124" s="4188"/>
      <c r="O124" s="4188"/>
      <c r="P124" s="4188"/>
      <c r="Q124" s="4188"/>
      <c r="R124" s="4188" t="s">
        <v>1183</v>
      </c>
      <c r="S124" s="4188"/>
      <c r="T124" s="4188"/>
      <c r="U124" s="4188"/>
      <c r="V124" s="4188"/>
      <c r="W124" s="4188"/>
      <c r="X124" s="4188"/>
      <c r="Y124" s="4188"/>
      <c r="Z124" s="4188"/>
      <c r="AA124" s="4188"/>
      <c r="AB124" s="4188"/>
      <c r="AD124" s="853"/>
      <c r="AE124" s="853"/>
      <c r="AX124" s="673"/>
      <c r="AY124" s="4188" t="s">
        <v>1159</v>
      </c>
      <c r="AZ124" s="4188"/>
      <c r="BA124" s="4188"/>
      <c r="BB124" s="4188"/>
      <c r="BC124" s="4188"/>
      <c r="BD124" s="4188" t="s">
        <v>1158</v>
      </c>
      <c r="BE124" s="4188"/>
      <c r="BF124" s="4188"/>
      <c r="BG124" s="4188"/>
      <c r="BH124" s="4188"/>
      <c r="BI124" s="4188" t="s">
        <v>1182</v>
      </c>
      <c r="BJ124" s="4188"/>
      <c r="BK124" s="4188"/>
      <c r="BL124" s="4188"/>
      <c r="BM124" s="4188"/>
      <c r="BN124" s="4188" t="s">
        <v>1183</v>
      </c>
      <c r="BO124" s="4188"/>
      <c r="BP124" s="4188"/>
      <c r="BQ124" s="4188"/>
      <c r="BR124" s="4188"/>
      <c r="BS124" s="4188"/>
      <c r="BT124" s="4188"/>
      <c r="BU124" s="4188"/>
      <c r="BV124" s="4188"/>
      <c r="BW124" s="4188"/>
      <c r="BX124" s="4188"/>
    </row>
    <row r="125" spans="2:76" ht="15" customHeight="1">
      <c r="B125" s="673"/>
      <c r="C125" s="4189">
        <f>O38</f>
        <v>0</v>
      </c>
      <c r="D125" s="4190"/>
      <c r="E125" s="4190"/>
      <c r="F125" s="4190"/>
      <c r="G125" s="4191"/>
      <c r="H125" s="4189">
        <f>Q90</f>
        <v>0</v>
      </c>
      <c r="I125" s="4190"/>
      <c r="J125" s="4190"/>
      <c r="K125" s="4190"/>
      <c r="L125" s="4191"/>
      <c r="M125" s="4189">
        <f>G118</f>
        <v>0</v>
      </c>
      <c r="N125" s="4190"/>
      <c r="O125" s="4190"/>
      <c r="P125" s="4190"/>
      <c r="Q125" s="4191"/>
      <c r="R125" s="4202" t="e">
        <f>ROUNDDOWN((C125+H125)/M125,3)</f>
        <v>#DIV/0!</v>
      </c>
      <c r="S125" s="4203"/>
      <c r="T125" s="4203"/>
      <c r="U125" s="4203"/>
      <c r="V125" s="4203"/>
      <c r="W125" s="4203"/>
      <c r="X125" s="4203"/>
      <c r="Y125" s="4204" t="s">
        <v>1184</v>
      </c>
      <c r="Z125" s="4204"/>
      <c r="AA125" s="4204"/>
      <c r="AB125" s="4205"/>
      <c r="AD125" s="1753" t="s">
        <v>1199</v>
      </c>
      <c r="AE125" s="29"/>
      <c r="AX125" s="673"/>
      <c r="AY125" s="4377">
        <v>1000000</v>
      </c>
      <c r="AZ125" s="4378"/>
      <c r="BA125" s="4378"/>
      <c r="BB125" s="4378"/>
      <c r="BC125" s="4379"/>
      <c r="BD125" s="4377">
        <v>1165728</v>
      </c>
      <c r="BE125" s="4378"/>
      <c r="BF125" s="4378"/>
      <c r="BG125" s="4378"/>
      <c r="BH125" s="4379"/>
      <c r="BI125" s="4377">
        <v>30361916</v>
      </c>
      <c r="BJ125" s="4378"/>
      <c r="BK125" s="4378"/>
      <c r="BL125" s="4378"/>
      <c r="BM125" s="4379"/>
      <c r="BN125" s="4380">
        <v>7.0999999999999994E-2</v>
      </c>
      <c r="BO125" s="4381"/>
      <c r="BP125" s="4381"/>
      <c r="BQ125" s="4381"/>
      <c r="BR125" s="4381"/>
      <c r="BS125" s="4381"/>
      <c r="BT125" s="4381"/>
      <c r="BU125" s="4204" t="s">
        <v>1184</v>
      </c>
      <c r="BV125" s="4204"/>
      <c r="BW125" s="4204"/>
      <c r="BX125" s="4205"/>
    </row>
    <row r="126" spans="2:76" ht="8.25" customHeight="1">
      <c r="B126" s="673"/>
      <c r="C126" s="1497"/>
      <c r="D126" s="1497"/>
      <c r="E126" s="1497"/>
      <c r="F126" s="1497"/>
      <c r="G126" s="1696"/>
      <c r="H126" s="1696"/>
      <c r="I126" s="1696"/>
      <c r="J126" s="1696"/>
      <c r="K126" s="1696"/>
      <c r="L126" s="1696"/>
      <c r="M126" s="1696"/>
      <c r="N126" s="1696"/>
      <c r="O126" s="1696"/>
      <c r="P126" s="1696"/>
      <c r="Q126" s="1696"/>
      <c r="R126" s="1697"/>
      <c r="S126" s="1697"/>
      <c r="T126" s="1697"/>
      <c r="U126" s="1697"/>
      <c r="V126" s="1697"/>
      <c r="W126" s="1697"/>
      <c r="X126" s="1697"/>
      <c r="Y126" s="1698"/>
      <c r="Z126" s="1698"/>
      <c r="AA126" s="1698"/>
      <c r="AB126" s="1698"/>
      <c r="AD126" s="858"/>
      <c r="AE126" s="853"/>
      <c r="AX126" s="673"/>
      <c r="AY126" s="321"/>
      <c r="AZ126" s="321"/>
      <c r="BA126" s="321"/>
      <c r="BB126" s="321"/>
      <c r="BC126" s="173"/>
      <c r="BD126" s="173"/>
      <c r="BE126" s="173"/>
      <c r="BF126" s="173"/>
      <c r="BG126" s="173"/>
      <c r="BH126" s="173"/>
      <c r="BI126" s="173"/>
      <c r="BJ126" s="173"/>
      <c r="BK126" s="173"/>
      <c r="BL126" s="173"/>
      <c r="BM126" s="173"/>
      <c r="BN126" s="175"/>
      <c r="BO126" s="175"/>
      <c r="BP126" s="175"/>
      <c r="BQ126" s="175"/>
      <c r="BR126" s="175"/>
      <c r="BS126" s="175"/>
      <c r="BT126" s="175"/>
      <c r="BU126" s="174"/>
      <c r="BV126" s="174"/>
      <c r="BW126" s="174"/>
      <c r="BX126" s="174"/>
    </row>
    <row r="127" spans="2:76" ht="14.25">
      <c r="B127" s="3756" t="s">
        <v>1150</v>
      </c>
      <c r="C127" s="3756"/>
      <c r="D127" s="3756"/>
      <c r="E127" s="3756"/>
      <c r="F127" s="3756"/>
      <c r="G127" s="3756"/>
      <c r="H127" s="3756"/>
      <c r="I127" s="3756"/>
      <c r="J127" s="3756"/>
      <c r="K127" s="3756"/>
      <c r="L127" s="3756"/>
      <c r="M127" s="3756"/>
      <c r="N127" s="3756"/>
      <c r="O127" s="3756"/>
      <c r="P127" s="3756"/>
      <c r="R127" s="1504"/>
      <c r="S127" s="1504"/>
      <c r="T127" s="1504"/>
      <c r="U127" s="1504"/>
      <c r="V127" s="1504"/>
      <c r="W127" s="1699"/>
      <c r="X127" s="1699"/>
      <c r="Y127" s="1699"/>
      <c r="Z127" s="1699"/>
      <c r="AA127" s="1699"/>
      <c r="AB127" s="38"/>
      <c r="AD127" s="858"/>
      <c r="AE127" s="853"/>
      <c r="AX127" s="3756" t="s">
        <v>1150</v>
      </c>
      <c r="AY127" s="3756"/>
      <c r="AZ127" s="3756"/>
      <c r="BA127" s="3756"/>
      <c r="BB127" s="3756"/>
      <c r="BC127" s="3756"/>
      <c r="BD127" s="3756"/>
      <c r="BE127" s="3756"/>
      <c r="BF127" s="3756"/>
      <c r="BG127" s="3756"/>
      <c r="BH127" s="3756"/>
      <c r="BI127" s="3756"/>
      <c r="BJ127" s="3756"/>
      <c r="BK127" s="3756"/>
      <c r="BL127" s="3756"/>
      <c r="BN127" s="23"/>
      <c r="BO127" s="23"/>
      <c r="BP127" s="23"/>
      <c r="BQ127" s="23"/>
      <c r="BR127" s="23"/>
      <c r="BS127" s="785"/>
      <c r="BT127" s="785"/>
      <c r="BU127" s="785"/>
      <c r="BV127" s="785"/>
      <c r="BW127" s="785"/>
      <c r="BX127" s="38"/>
    </row>
    <row r="128" spans="2:76" ht="12.75" customHeight="1">
      <c r="B128" s="54"/>
      <c r="C128" s="786"/>
      <c r="D128" s="787"/>
      <c r="E128" s="787"/>
      <c r="F128" s="787"/>
      <c r="G128" s="787"/>
      <c r="H128" s="787"/>
      <c r="I128" s="787"/>
      <c r="J128" s="787"/>
      <c r="K128" s="787"/>
      <c r="L128" s="787"/>
      <c r="M128" s="787"/>
      <c r="N128" s="787"/>
      <c r="O128" s="787"/>
      <c r="P128" s="787"/>
      <c r="Q128" s="787"/>
      <c r="R128" s="3932" t="s">
        <v>298</v>
      </c>
      <c r="S128" s="3798"/>
      <c r="T128" s="3798"/>
      <c r="U128" s="3798"/>
      <c r="V128" s="3799"/>
      <c r="W128" s="3981" t="s">
        <v>300</v>
      </c>
      <c r="X128" s="3982"/>
      <c r="Y128" s="3982"/>
      <c r="Z128" s="3982"/>
      <c r="AA128" s="3983"/>
      <c r="AB128" s="1666"/>
      <c r="AD128" s="858"/>
      <c r="AE128" s="853"/>
      <c r="AX128" s="54"/>
      <c r="AY128" s="786"/>
      <c r="AZ128" s="787"/>
      <c r="BA128" s="787"/>
      <c r="BB128" s="787"/>
      <c r="BC128" s="787"/>
      <c r="BD128" s="787"/>
      <c r="BE128" s="787"/>
      <c r="BF128" s="787"/>
      <c r="BG128" s="787"/>
      <c r="BH128" s="787"/>
      <c r="BI128" s="787"/>
      <c r="BJ128" s="787"/>
      <c r="BK128" s="787"/>
      <c r="BL128" s="787"/>
      <c r="BM128" s="787"/>
      <c r="BN128" s="3932" t="s">
        <v>298</v>
      </c>
      <c r="BO128" s="3798"/>
      <c r="BP128" s="3798"/>
      <c r="BQ128" s="3798"/>
      <c r="BR128" s="3799"/>
      <c r="BS128" s="4066" t="s">
        <v>300</v>
      </c>
      <c r="BT128" s="4067"/>
      <c r="BU128" s="4067"/>
      <c r="BV128" s="4067"/>
      <c r="BW128" s="4068"/>
      <c r="BX128" s="41"/>
    </row>
    <row r="129" spans="2:77" ht="12.75" customHeight="1">
      <c r="C129" s="3394" t="s">
        <v>124</v>
      </c>
      <c r="D129" s="3395"/>
      <c r="E129" s="3395"/>
      <c r="F129" s="3395"/>
      <c r="G129" s="3395"/>
      <c r="H129" s="3395"/>
      <c r="I129" s="3395"/>
      <c r="J129" s="3395"/>
      <c r="K129" s="3395"/>
      <c r="L129" s="3395"/>
      <c r="M129" s="3395"/>
      <c r="N129" s="3395"/>
      <c r="O129" s="3395"/>
      <c r="P129" s="3395"/>
      <c r="Q129" s="3396"/>
      <c r="R129" s="3800"/>
      <c r="S129" s="3801"/>
      <c r="T129" s="3801"/>
      <c r="U129" s="3801"/>
      <c r="V129" s="3802"/>
      <c r="W129" s="4196"/>
      <c r="X129" s="4196"/>
      <c r="Y129" s="4197"/>
      <c r="Z129" s="34" t="s">
        <v>9</v>
      </c>
      <c r="AA129" s="788"/>
      <c r="AB129" s="170"/>
      <c r="AE129" s="798" t="s">
        <v>1200</v>
      </c>
      <c r="AY129" s="3394" t="s">
        <v>124</v>
      </c>
      <c r="AZ129" s="3395"/>
      <c r="BA129" s="3395"/>
      <c r="BB129" s="3395"/>
      <c r="BC129" s="3395"/>
      <c r="BD129" s="3395"/>
      <c r="BE129" s="3395"/>
      <c r="BF129" s="3395"/>
      <c r="BG129" s="3395"/>
      <c r="BH129" s="3395"/>
      <c r="BI129" s="3395"/>
      <c r="BJ129" s="3395"/>
      <c r="BK129" s="3395"/>
      <c r="BL129" s="3395"/>
      <c r="BM129" s="3396"/>
      <c r="BN129" s="4069"/>
      <c r="BO129" s="4070"/>
      <c r="BP129" s="4070"/>
      <c r="BQ129" s="4070"/>
      <c r="BR129" s="4071"/>
      <c r="BS129" s="4382"/>
      <c r="BT129" s="4382"/>
      <c r="BU129" s="3402"/>
      <c r="BV129" s="34" t="s">
        <v>9</v>
      </c>
      <c r="BW129" s="788"/>
      <c r="BX129" s="58"/>
    </row>
    <row r="130" spans="2:77" ht="12.75" customHeight="1">
      <c r="C130" s="3394" t="s">
        <v>132</v>
      </c>
      <c r="D130" s="3395"/>
      <c r="E130" s="3395"/>
      <c r="F130" s="3395"/>
      <c r="G130" s="3395"/>
      <c r="H130" s="3395"/>
      <c r="I130" s="3395"/>
      <c r="J130" s="3395"/>
      <c r="K130" s="3395"/>
      <c r="L130" s="3395"/>
      <c r="M130" s="3395"/>
      <c r="N130" s="3395"/>
      <c r="O130" s="3395"/>
      <c r="P130" s="3395"/>
      <c r="Q130" s="3396"/>
      <c r="R130" s="3800"/>
      <c r="S130" s="3801"/>
      <c r="T130" s="3801"/>
      <c r="U130" s="3801"/>
      <c r="V130" s="3802"/>
      <c r="W130" s="4196"/>
      <c r="X130" s="4196"/>
      <c r="Y130" s="4197"/>
      <c r="Z130" s="34" t="s">
        <v>9</v>
      </c>
      <c r="AA130" s="788"/>
      <c r="AB130" s="170"/>
      <c r="AD130" s="853"/>
      <c r="AE130" s="927" t="s">
        <v>1344</v>
      </c>
      <c r="AY130" s="3394" t="s">
        <v>132</v>
      </c>
      <c r="AZ130" s="3395"/>
      <c r="BA130" s="3395"/>
      <c r="BB130" s="3395"/>
      <c r="BC130" s="3395"/>
      <c r="BD130" s="3395"/>
      <c r="BE130" s="3395"/>
      <c r="BF130" s="3395"/>
      <c r="BG130" s="3395"/>
      <c r="BH130" s="3395"/>
      <c r="BI130" s="3395"/>
      <c r="BJ130" s="3395"/>
      <c r="BK130" s="3395"/>
      <c r="BL130" s="3395"/>
      <c r="BM130" s="3396"/>
      <c r="BN130" s="4069"/>
      <c r="BO130" s="4070"/>
      <c r="BP130" s="4070"/>
      <c r="BQ130" s="4070"/>
      <c r="BR130" s="4071"/>
      <c r="BS130" s="4382"/>
      <c r="BT130" s="4382"/>
      <c r="BU130" s="3402"/>
      <c r="BV130" s="34" t="s">
        <v>9</v>
      </c>
      <c r="BW130" s="788"/>
      <c r="BX130" s="170"/>
    </row>
    <row r="131" spans="2:77" ht="12.75" customHeight="1">
      <c r="C131" s="3394" t="s">
        <v>255</v>
      </c>
      <c r="D131" s="3395"/>
      <c r="E131" s="3395"/>
      <c r="F131" s="3395"/>
      <c r="G131" s="3395"/>
      <c r="H131" s="3395"/>
      <c r="I131" s="3395"/>
      <c r="J131" s="3395"/>
      <c r="K131" s="3395"/>
      <c r="L131" s="3395"/>
      <c r="M131" s="3395"/>
      <c r="N131" s="3395"/>
      <c r="O131" s="3395"/>
      <c r="P131" s="3395"/>
      <c r="Q131" s="3396"/>
      <c r="R131" s="3800"/>
      <c r="S131" s="3801"/>
      <c r="T131" s="3801"/>
      <c r="U131" s="3801"/>
      <c r="V131" s="3802"/>
      <c r="W131" s="4196"/>
      <c r="X131" s="4196"/>
      <c r="Y131" s="4197"/>
      <c r="Z131" s="34" t="s">
        <v>9</v>
      </c>
      <c r="AA131" s="788"/>
      <c r="AB131" s="1700"/>
      <c r="AD131" s="853"/>
      <c r="AE131" s="853"/>
      <c r="AY131" s="3394" t="s">
        <v>255</v>
      </c>
      <c r="AZ131" s="3395"/>
      <c r="BA131" s="3395"/>
      <c r="BB131" s="3395"/>
      <c r="BC131" s="3395"/>
      <c r="BD131" s="3395"/>
      <c r="BE131" s="3395"/>
      <c r="BF131" s="3395"/>
      <c r="BG131" s="3395"/>
      <c r="BH131" s="3395"/>
      <c r="BI131" s="3395"/>
      <c r="BJ131" s="3395"/>
      <c r="BK131" s="3395"/>
      <c r="BL131" s="3395"/>
      <c r="BM131" s="3396"/>
      <c r="BN131" s="4069" t="s">
        <v>1193</v>
      </c>
      <c r="BO131" s="4070"/>
      <c r="BP131" s="4070"/>
      <c r="BQ131" s="4070"/>
      <c r="BR131" s="4071"/>
      <c r="BS131" s="4382">
        <v>3000</v>
      </c>
      <c r="BT131" s="4382"/>
      <c r="BU131" s="3402"/>
      <c r="BV131" s="34" t="s">
        <v>9</v>
      </c>
      <c r="BW131" s="788"/>
      <c r="BX131" s="171"/>
    </row>
    <row r="132" spans="2:77" ht="12.75" customHeight="1">
      <c r="C132" s="3394" t="s">
        <v>1347</v>
      </c>
      <c r="D132" s="3395"/>
      <c r="E132" s="3395"/>
      <c r="F132" s="3395"/>
      <c r="G132" s="3395"/>
      <c r="H132" s="3395"/>
      <c r="I132" s="3395"/>
      <c r="J132" s="3395"/>
      <c r="K132" s="3395"/>
      <c r="L132" s="3395"/>
      <c r="M132" s="3395"/>
      <c r="N132" s="3395"/>
      <c r="O132" s="3395"/>
      <c r="P132" s="3395"/>
      <c r="Q132" s="3396"/>
      <c r="R132" s="3800"/>
      <c r="S132" s="3801"/>
      <c r="T132" s="3801"/>
      <c r="U132" s="3801"/>
      <c r="V132" s="3802"/>
      <c r="W132" s="4196"/>
      <c r="X132" s="4196"/>
      <c r="Y132" s="4197"/>
      <c r="Z132" s="34" t="s">
        <v>9</v>
      </c>
      <c r="AA132" s="788"/>
      <c r="AB132" s="54"/>
      <c r="AD132" s="853"/>
      <c r="AE132" s="853"/>
      <c r="AY132" s="3394" t="s">
        <v>1345</v>
      </c>
      <c r="AZ132" s="3395"/>
      <c r="BA132" s="3395"/>
      <c r="BB132" s="3395"/>
      <c r="BC132" s="3395"/>
      <c r="BD132" s="3395"/>
      <c r="BE132" s="3395"/>
      <c r="BF132" s="3395"/>
      <c r="BG132" s="3395"/>
      <c r="BH132" s="3395"/>
      <c r="BI132" s="3395"/>
      <c r="BJ132" s="3395"/>
      <c r="BK132" s="3395"/>
      <c r="BL132" s="3395"/>
      <c r="BM132" s="3396"/>
      <c r="BN132" s="4089"/>
      <c r="BO132" s="4090"/>
      <c r="BP132" s="4090"/>
      <c r="BQ132" s="4090"/>
      <c r="BR132" s="4091"/>
      <c r="BS132" s="4382">
        <v>212</v>
      </c>
      <c r="BT132" s="4382"/>
      <c r="BU132" s="3402"/>
      <c r="BV132" s="34" t="s">
        <v>9</v>
      </c>
      <c r="BW132" s="788"/>
      <c r="BX132" s="54"/>
    </row>
    <row r="133" spans="2:77" ht="12.75" customHeight="1" thickBot="1">
      <c r="C133" s="3411" t="s">
        <v>1192</v>
      </c>
      <c r="D133" s="3412"/>
      <c r="E133" s="3412"/>
      <c r="F133" s="3412"/>
      <c r="G133" s="3412"/>
      <c r="H133" s="3412"/>
      <c r="I133" s="3412"/>
      <c r="J133" s="3412"/>
      <c r="K133" s="3412"/>
      <c r="L133" s="3412"/>
      <c r="M133" s="3412"/>
      <c r="N133" s="3412"/>
      <c r="O133" s="3412"/>
      <c r="P133" s="3412"/>
      <c r="Q133" s="3413"/>
      <c r="R133" s="3807"/>
      <c r="S133" s="3808"/>
      <c r="T133" s="3808"/>
      <c r="U133" s="3808"/>
      <c r="V133" s="3809"/>
      <c r="W133" s="4192"/>
      <c r="X133" s="4193"/>
      <c r="Y133" s="4193"/>
      <c r="Z133" s="35" t="s">
        <v>9</v>
      </c>
      <c r="AA133" s="790"/>
      <c r="AB133" s="170"/>
      <c r="AD133" s="853"/>
      <c r="AE133" s="853"/>
      <c r="AY133" s="3411" t="s">
        <v>1192</v>
      </c>
      <c r="AZ133" s="3412"/>
      <c r="BA133" s="3412"/>
      <c r="BB133" s="3412"/>
      <c r="BC133" s="3412"/>
      <c r="BD133" s="3412"/>
      <c r="BE133" s="3412"/>
      <c r="BF133" s="3412"/>
      <c r="BG133" s="3412"/>
      <c r="BH133" s="3412"/>
      <c r="BI133" s="3412"/>
      <c r="BJ133" s="3412"/>
      <c r="BK133" s="3412"/>
      <c r="BL133" s="3412"/>
      <c r="BM133" s="3413"/>
      <c r="BN133" s="4092"/>
      <c r="BO133" s="4093"/>
      <c r="BP133" s="4093"/>
      <c r="BQ133" s="4093"/>
      <c r="BR133" s="4094"/>
      <c r="BS133" s="4383">
        <v>1165</v>
      </c>
      <c r="BT133" s="3614"/>
      <c r="BU133" s="3614"/>
      <c r="BV133" s="35" t="s">
        <v>9</v>
      </c>
      <c r="BW133" s="790"/>
      <c r="BX133" s="58"/>
    </row>
    <row r="134" spans="2:77" ht="12.75" customHeight="1" thickTop="1">
      <c r="C134" s="3812" t="s">
        <v>45</v>
      </c>
      <c r="D134" s="3813"/>
      <c r="E134" s="3813"/>
      <c r="F134" s="3813"/>
      <c r="G134" s="3813"/>
      <c r="H134" s="3813"/>
      <c r="I134" s="3813"/>
      <c r="J134" s="3813"/>
      <c r="K134" s="3813"/>
      <c r="L134" s="3813"/>
      <c r="M134" s="3813"/>
      <c r="N134" s="3813"/>
      <c r="O134" s="3813"/>
      <c r="P134" s="3813"/>
      <c r="Q134" s="3814"/>
      <c r="R134" s="3815"/>
      <c r="S134" s="3519"/>
      <c r="T134" s="3519"/>
      <c r="U134" s="3519"/>
      <c r="V134" s="3520"/>
      <c r="W134" s="3844">
        <f>W129+W130+W131+W132+W133</f>
        <v>0</v>
      </c>
      <c r="X134" s="3845"/>
      <c r="Y134" s="3845"/>
      <c r="Z134" s="791" t="s">
        <v>9</v>
      </c>
      <c r="AA134" s="792"/>
      <c r="AB134" s="1701"/>
      <c r="AD134" s="853"/>
      <c r="AE134" s="859"/>
      <c r="AY134" s="3812" t="s">
        <v>45</v>
      </c>
      <c r="AZ134" s="3813"/>
      <c r="BA134" s="3813"/>
      <c r="BB134" s="3813"/>
      <c r="BC134" s="3813"/>
      <c r="BD134" s="3813"/>
      <c r="BE134" s="3813"/>
      <c r="BF134" s="3813"/>
      <c r="BG134" s="3813"/>
      <c r="BH134" s="3813"/>
      <c r="BI134" s="3813"/>
      <c r="BJ134" s="3813"/>
      <c r="BK134" s="3813"/>
      <c r="BL134" s="3813"/>
      <c r="BM134" s="3814"/>
      <c r="BN134" s="3815"/>
      <c r="BO134" s="3519"/>
      <c r="BP134" s="3519"/>
      <c r="BQ134" s="3519"/>
      <c r="BR134" s="3520"/>
      <c r="BS134" s="3428">
        <v>4377</v>
      </c>
      <c r="BT134" s="3429"/>
      <c r="BU134" s="3429"/>
      <c r="BV134" s="791" t="s">
        <v>9</v>
      </c>
      <c r="BW134" s="792"/>
      <c r="BX134" s="172"/>
    </row>
    <row r="135" spans="2:77" ht="12.75" customHeight="1">
      <c r="C135" s="54"/>
      <c r="D135" s="860"/>
      <c r="E135" s="54"/>
      <c r="F135" s="54"/>
      <c r="G135" s="54"/>
      <c r="H135" s="54"/>
      <c r="I135" s="54"/>
      <c r="J135" s="54"/>
      <c r="K135" s="54"/>
      <c r="L135" s="54"/>
      <c r="M135" s="54"/>
      <c r="N135" s="54"/>
      <c r="O135" s="54"/>
      <c r="P135" s="54"/>
      <c r="Q135" s="54"/>
      <c r="R135" s="54"/>
      <c r="S135" s="54"/>
      <c r="T135" s="54"/>
      <c r="U135" s="54"/>
      <c r="V135" s="54"/>
      <c r="W135" s="861"/>
      <c r="X135" s="861"/>
      <c r="Y135" s="861"/>
      <c r="Z135" s="54"/>
      <c r="AA135" s="54"/>
      <c r="AB135" s="54"/>
      <c r="AD135" s="853"/>
      <c r="AE135" s="853"/>
      <c r="AY135" s="54"/>
      <c r="AZ135" s="860"/>
      <c r="BA135" s="54"/>
      <c r="BB135" s="54"/>
      <c r="BC135" s="54"/>
      <c r="BD135" s="54"/>
      <c r="BE135" s="54"/>
      <c r="BF135" s="54"/>
      <c r="BG135" s="54"/>
      <c r="BH135" s="54"/>
      <c r="BI135" s="54"/>
      <c r="BJ135" s="54"/>
      <c r="BK135" s="54"/>
      <c r="BL135" s="54"/>
      <c r="BM135" s="54"/>
      <c r="BN135" s="54"/>
      <c r="BO135" s="54"/>
      <c r="BP135" s="54"/>
      <c r="BQ135" s="54"/>
      <c r="BR135" s="54"/>
      <c r="BS135" s="861"/>
      <c r="BT135" s="861"/>
      <c r="BU135" s="861"/>
      <c r="BV135" s="54"/>
      <c r="BW135" s="54"/>
      <c r="BX135" s="54"/>
    </row>
    <row r="136" spans="2:77" ht="14.25">
      <c r="C136" s="854"/>
      <c r="D136" s="854"/>
      <c r="E136" s="854"/>
      <c r="F136" s="854"/>
      <c r="G136" s="854"/>
      <c r="H136" s="854"/>
      <c r="I136" s="854"/>
      <c r="J136" s="854"/>
      <c r="K136" s="854"/>
      <c r="L136" s="854"/>
      <c r="M136" s="854"/>
      <c r="N136" s="854"/>
      <c r="O136" s="854"/>
      <c r="P136" s="854"/>
      <c r="Q136" s="1672"/>
      <c r="S136" s="4194" t="s">
        <v>393</v>
      </c>
      <c r="T136" s="4194"/>
      <c r="U136" s="4194"/>
      <c r="V136" s="4195" t="s">
        <v>490</v>
      </c>
      <c r="W136" s="4195"/>
      <c r="X136" s="4195"/>
      <c r="Y136" s="4195"/>
      <c r="Z136" s="4195"/>
      <c r="AA136" s="4195"/>
      <c r="AB136" s="4195"/>
      <c r="AC136" s="4195"/>
      <c r="AD136" s="853"/>
      <c r="AE136" s="853"/>
      <c r="AY136" s="854"/>
      <c r="AZ136" s="854"/>
      <c r="BA136" s="854"/>
      <c r="BB136" s="854"/>
      <c r="BC136" s="854"/>
      <c r="BD136" s="854"/>
      <c r="BE136" s="854"/>
      <c r="BF136" s="854"/>
      <c r="BG136" s="854"/>
      <c r="BH136" s="854"/>
      <c r="BI136" s="854"/>
      <c r="BJ136" s="854"/>
      <c r="BK136" s="854"/>
      <c r="BL136" s="854"/>
      <c r="BM136" s="855"/>
      <c r="BO136" s="4194" t="s">
        <v>393</v>
      </c>
      <c r="BP136" s="4194"/>
      <c r="BQ136" s="4194"/>
      <c r="BR136" s="4359" t="s">
        <v>490</v>
      </c>
      <c r="BS136" s="4359"/>
      <c r="BT136" s="4359"/>
      <c r="BU136" s="4359"/>
      <c r="BV136" s="4359"/>
      <c r="BW136" s="4359"/>
      <c r="BX136" s="4359"/>
      <c r="BY136" s="4359"/>
    </row>
    <row r="137" spans="2:77" ht="14.25">
      <c r="B137" s="673" t="s">
        <v>1872</v>
      </c>
      <c r="C137" s="854"/>
      <c r="D137" s="854"/>
      <c r="E137" s="854"/>
      <c r="F137" s="854"/>
      <c r="G137" s="854"/>
      <c r="H137" s="854"/>
      <c r="I137" s="854"/>
      <c r="J137" s="854"/>
      <c r="K137" s="854"/>
      <c r="L137" s="854"/>
      <c r="M137" s="854"/>
      <c r="N137" s="854"/>
      <c r="O137" s="854"/>
      <c r="P137" s="854"/>
      <c r="Q137" s="1672"/>
      <c r="R137" s="1672"/>
      <c r="AD137" s="853"/>
      <c r="AE137" s="853"/>
      <c r="AX137" s="673" t="s">
        <v>1118</v>
      </c>
      <c r="AY137" s="854"/>
      <c r="AZ137" s="854"/>
      <c r="BA137" s="854"/>
      <c r="BB137" s="854"/>
      <c r="BC137" s="854"/>
      <c r="BD137" s="854"/>
      <c r="BE137" s="854"/>
      <c r="BF137" s="854"/>
      <c r="BG137" s="854"/>
      <c r="BH137" s="854"/>
      <c r="BI137" s="854"/>
      <c r="BJ137" s="854"/>
      <c r="BK137" s="854"/>
      <c r="BL137" s="854"/>
      <c r="BM137" s="855"/>
      <c r="BN137" s="855"/>
    </row>
    <row r="138" spans="2:77" ht="17.25" customHeight="1">
      <c r="B138" s="4187" t="s">
        <v>1161</v>
      </c>
      <c r="C138" s="4187"/>
      <c r="D138" s="4187"/>
      <c r="E138" s="4187"/>
      <c r="F138" s="4187"/>
      <c r="G138" s="4187"/>
      <c r="H138" s="4187"/>
      <c r="I138" s="4187"/>
      <c r="J138" s="4187"/>
      <c r="K138" s="4187"/>
      <c r="L138" s="4187"/>
      <c r="M138" s="4187"/>
      <c r="N138" s="4187"/>
      <c r="O138" s="4187"/>
      <c r="P138" s="4187"/>
      <c r="Q138" s="4187"/>
      <c r="R138" s="4187"/>
      <c r="S138" s="4187"/>
      <c r="T138" s="4187"/>
      <c r="U138" s="4187"/>
      <c r="V138" s="4187"/>
      <c r="W138" s="4187"/>
      <c r="X138" s="4187"/>
      <c r="Y138" s="4187"/>
      <c r="Z138" s="4187"/>
      <c r="AA138" s="4187"/>
      <c r="AB138" s="4187"/>
      <c r="AC138" s="4187"/>
      <c r="AD138" s="853"/>
      <c r="AE138" s="853"/>
      <c r="AX138" s="4187" t="s">
        <v>1161</v>
      </c>
      <c r="AY138" s="4187"/>
      <c r="AZ138" s="4187"/>
      <c r="BA138" s="4187"/>
      <c r="BB138" s="4187"/>
      <c r="BC138" s="4187"/>
      <c r="BD138" s="4187"/>
      <c r="BE138" s="4187"/>
      <c r="BF138" s="4187"/>
      <c r="BG138" s="4187"/>
      <c r="BH138" s="4187"/>
      <c r="BI138" s="4187"/>
      <c r="BJ138" s="4187"/>
      <c r="BK138" s="4187"/>
      <c r="BL138" s="4187"/>
      <c r="BM138" s="4187"/>
      <c r="BN138" s="4187"/>
      <c r="BO138" s="4187"/>
      <c r="BP138" s="4187"/>
      <c r="BQ138" s="4187"/>
      <c r="BR138" s="4187"/>
      <c r="BS138" s="4187"/>
      <c r="BT138" s="4187"/>
      <c r="BU138" s="4187"/>
      <c r="BV138" s="4187"/>
      <c r="BW138" s="4187"/>
      <c r="BX138" s="4187"/>
      <c r="BY138" s="4187"/>
    </row>
    <row r="139" spans="2:77" ht="14.25">
      <c r="B139" s="673" t="s">
        <v>1186</v>
      </c>
      <c r="D139" s="854"/>
      <c r="E139" s="854"/>
      <c r="F139" s="854"/>
      <c r="G139" s="854"/>
      <c r="H139" s="854"/>
      <c r="I139" s="854"/>
      <c r="J139" s="854"/>
      <c r="K139" s="854"/>
      <c r="L139" s="854"/>
      <c r="M139" s="854"/>
      <c r="N139" s="854"/>
      <c r="O139" s="854"/>
      <c r="P139" s="854"/>
      <c r="Q139" s="1672"/>
      <c r="AD139" s="853"/>
      <c r="AE139" s="853"/>
      <c r="AX139" s="673" t="s">
        <v>1186</v>
      </c>
      <c r="AZ139" s="854"/>
      <c r="BA139" s="854"/>
      <c r="BB139" s="854"/>
      <c r="BC139" s="854"/>
      <c r="BD139" s="854"/>
      <c r="BE139" s="854"/>
      <c r="BF139" s="854"/>
      <c r="BG139" s="854"/>
      <c r="BH139" s="854"/>
      <c r="BI139" s="854"/>
      <c r="BJ139" s="854"/>
      <c r="BK139" s="854"/>
      <c r="BL139" s="854"/>
      <c r="BM139" s="855"/>
    </row>
    <row r="140" spans="2:77" ht="13.5">
      <c r="C140" s="31" t="s">
        <v>1223</v>
      </c>
      <c r="N140" s="749"/>
      <c r="O140" s="749"/>
      <c r="P140" s="749"/>
      <c r="Q140" s="749"/>
      <c r="R140" s="749"/>
      <c r="S140" s="749"/>
      <c r="AD140" s="775"/>
      <c r="AE140" s="862"/>
      <c r="AY140" s="31" t="s">
        <v>1223</v>
      </c>
      <c r="AZ140" s="740"/>
      <c r="BA140" s="740"/>
      <c r="BB140" s="740"/>
      <c r="BC140" s="740"/>
      <c r="BD140" s="740"/>
      <c r="BE140" s="740"/>
      <c r="BF140" s="740"/>
      <c r="BJ140" s="749"/>
      <c r="BK140" s="749"/>
      <c r="BL140" s="749"/>
      <c r="BM140" s="749"/>
      <c r="BN140" s="749"/>
      <c r="BO140" s="749"/>
    </row>
    <row r="141" spans="2:77" ht="24.75" customHeight="1">
      <c r="C141" s="843" t="s">
        <v>280</v>
      </c>
      <c r="D141" s="3932" t="s">
        <v>281</v>
      </c>
      <c r="E141" s="3798"/>
      <c r="F141" s="3798"/>
      <c r="G141" s="3798"/>
      <c r="H141" s="3798"/>
      <c r="I141" s="3798"/>
      <c r="J141" s="3798"/>
      <c r="K141" s="3798"/>
      <c r="L141" s="3798"/>
      <c r="M141" s="3798"/>
      <c r="N141" s="3799"/>
      <c r="O141" s="3792" t="s">
        <v>1146</v>
      </c>
      <c r="P141" s="3793"/>
      <c r="Q141" s="3793"/>
      <c r="R141" s="3793"/>
      <c r="S141" s="3793"/>
      <c r="T141" s="3794"/>
      <c r="U141" s="3792" t="s">
        <v>1444</v>
      </c>
      <c r="V141" s="3793"/>
      <c r="W141" s="3794"/>
      <c r="X141" s="3792" t="s">
        <v>282</v>
      </c>
      <c r="Y141" s="3793"/>
      <c r="Z141" s="3793"/>
      <c r="AA141" s="3793"/>
      <c r="AB141" s="3928"/>
      <c r="AD141" s="775"/>
      <c r="AE141" s="862"/>
      <c r="AY141" s="843" t="s">
        <v>280</v>
      </c>
      <c r="AZ141" s="3932" t="s">
        <v>281</v>
      </c>
      <c r="BA141" s="3798"/>
      <c r="BB141" s="3798"/>
      <c r="BC141" s="3798"/>
      <c r="BD141" s="3798"/>
      <c r="BE141" s="3798"/>
      <c r="BF141" s="3798"/>
      <c r="BG141" s="3798"/>
      <c r="BH141" s="3798"/>
      <c r="BI141" s="3798"/>
      <c r="BJ141" s="3799"/>
      <c r="BK141" s="3792" t="s">
        <v>1146</v>
      </c>
      <c r="BL141" s="3793"/>
      <c r="BM141" s="3793"/>
      <c r="BN141" s="3793"/>
      <c r="BO141" s="3793"/>
      <c r="BP141" s="3794"/>
      <c r="BQ141" s="3792" t="s">
        <v>486</v>
      </c>
      <c r="BR141" s="3793"/>
      <c r="BS141" s="3794"/>
      <c r="BT141" s="3792" t="s">
        <v>282</v>
      </c>
      <c r="BU141" s="3793"/>
      <c r="BV141" s="3793"/>
      <c r="BW141" s="3793"/>
      <c r="BX141" s="3928"/>
    </row>
    <row r="142" spans="2:77">
      <c r="C142" s="837" t="s">
        <v>345</v>
      </c>
      <c r="D142" s="4183"/>
      <c r="E142" s="3898"/>
      <c r="F142" s="3898"/>
      <c r="G142" s="3898"/>
      <c r="H142" s="3898"/>
      <c r="I142" s="3898"/>
      <c r="J142" s="3898"/>
      <c r="K142" s="3898"/>
      <c r="L142" s="3898"/>
      <c r="M142" s="3898"/>
      <c r="N142" s="3899"/>
      <c r="O142" s="3683"/>
      <c r="P142" s="3684"/>
      <c r="Q142" s="3684"/>
      <c r="R142" s="3684"/>
      <c r="S142" s="3684"/>
      <c r="T142" s="3685"/>
      <c r="U142" s="3686" t="e">
        <f t="shared" ref="U142:U152" si="7">O142/$H$24</f>
        <v>#DIV/0!</v>
      </c>
      <c r="V142" s="3687"/>
      <c r="W142" s="3688"/>
      <c r="X142" s="3891"/>
      <c r="Y142" s="3892"/>
      <c r="Z142" s="3892"/>
      <c r="AA142" s="3892"/>
      <c r="AB142" s="3893"/>
      <c r="AD142" s="775"/>
      <c r="AE142" s="862"/>
      <c r="AY142" s="837" t="s">
        <v>345</v>
      </c>
      <c r="AZ142" s="4343" t="s">
        <v>284</v>
      </c>
      <c r="BA142" s="4014"/>
      <c r="BB142" s="4014"/>
      <c r="BC142" s="4014"/>
      <c r="BD142" s="4014"/>
      <c r="BE142" s="4014"/>
      <c r="BF142" s="4014"/>
      <c r="BG142" s="4014"/>
      <c r="BH142" s="4014"/>
      <c r="BI142" s="4014"/>
      <c r="BJ142" s="4015"/>
      <c r="BK142" s="3995">
        <v>159000</v>
      </c>
      <c r="BL142" s="3996"/>
      <c r="BM142" s="3996"/>
      <c r="BN142" s="3996"/>
      <c r="BO142" s="3996"/>
      <c r="BP142" s="3997"/>
      <c r="BQ142" s="3686">
        <v>5.2368236576374166E-3</v>
      </c>
      <c r="BR142" s="3687"/>
      <c r="BS142" s="3688"/>
      <c r="BT142" s="3992" t="s">
        <v>427</v>
      </c>
      <c r="BU142" s="3993"/>
      <c r="BV142" s="3993"/>
      <c r="BW142" s="3993"/>
      <c r="BX142" s="3994"/>
    </row>
    <row r="143" spans="2:77">
      <c r="C143" s="837" t="s">
        <v>346</v>
      </c>
      <c r="D143" s="4183"/>
      <c r="E143" s="3898"/>
      <c r="F143" s="3898"/>
      <c r="G143" s="3898"/>
      <c r="H143" s="3898"/>
      <c r="I143" s="3898"/>
      <c r="J143" s="3898"/>
      <c r="K143" s="3898"/>
      <c r="L143" s="3898"/>
      <c r="M143" s="3898"/>
      <c r="N143" s="3899"/>
      <c r="O143" s="3683"/>
      <c r="P143" s="3684"/>
      <c r="Q143" s="3684"/>
      <c r="R143" s="3684"/>
      <c r="S143" s="3684"/>
      <c r="T143" s="3685"/>
      <c r="U143" s="3686" t="e">
        <f t="shared" si="7"/>
        <v>#DIV/0!</v>
      </c>
      <c r="V143" s="3687"/>
      <c r="W143" s="3688"/>
      <c r="X143" s="3891"/>
      <c r="Y143" s="3892"/>
      <c r="Z143" s="3892"/>
      <c r="AA143" s="3892"/>
      <c r="AB143" s="3893"/>
      <c r="AD143" s="775"/>
      <c r="AE143" s="862"/>
      <c r="AY143" s="837" t="s">
        <v>346</v>
      </c>
      <c r="AZ143" s="4343" t="s">
        <v>286</v>
      </c>
      <c r="BA143" s="4014"/>
      <c r="BB143" s="4014"/>
      <c r="BC143" s="4014"/>
      <c r="BD143" s="4014"/>
      <c r="BE143" s="4014"/>
      <c r="BF143" s="4014"/>
      <c r="BG143" s="4014"/>
      <c r="BH143" s="4014"/>
      <c r="BI143" s="4014"/>
      <c r="BJ143" s="4015"/>
      <c r="BK143" s="3995">
        <v>87000</v>
      </c>
      <c r="BL143" s="3996"/>
      <c r="BM143" s="3996"/>
      <c r="BN143" s="3996"/>
      <c r="BO143" s="3996"/>
      <c r="BP143" s="3997"/>
      <c r="BQ143" s="3686">
        <v>2.8654318126695296E-3</v>
      </c>
      <c r="BR143" s="3687"/>
      <c r="BS143" s="3688"/>
      <c r="BT143" s="3992" t="s">
        <v>428</v>
      </c>
      <c r="BU143" s="3993"/>
      <c r="BV143" s="3993"/>
      <c r="BW143" s="3993"/>
      <c r="BX143" s="3994"/>
    </row>
    <row r="144" spans="2:77">
      <c r="C144" s="837" t="s">
        <v>347</v>
      </c>
      <c r="D144" s="4183"/>
      <c r="E144" s="3898"/>
      <c r="F144" s="3898"/>
      <c r="G144" s="3898"/>
      <c r="H144" s="3898"/>
      <c r="I144" s="3898"/>
      <c r="J144" s="3898"/>
      <c r="K144" s="3898"/>
      <c r="L144" s="3898"/>
      <c r="M144" s="3898"/>
      <c r="N144" s="3899"/>
      <c r="O144" s="3683"/>
      <c r="P144" s="3684"/>
      <c r="Q144" s="3684"/>
      <c r="R144" s="3684"/>
      <c r="S144" s="3684"/>
      <c r="T144" s="3685"/>
      <c r="U144" s="3686" t="e">
        <f t="shared" si="7"/>
        <v>#DIV/0!</v>
      </c>
      <c r="V144" s="3687"/>
      <c r="W144" s="3688"/>
      <c r="X144" s="3891"/>
      <c r="Y144" s="3892"/>
      <c r="Z144" s="3892"/>
      <c r="AA144" s="3892"/>
      <c r="AB144" s="3893"/>
      <c r="AD144" s="4305"/>
      <c r="AE144" s="4305"/>
      <c r="AY144" s="837" t="s">
        <v>347</v>
      </c>
      <c r="AZ144" s="4343" t="s">
        <v>288</v>
      </c>
      <c r="BA144" s="4014"/>
      <c r="BB144" s="4014"/>
      <c r="BC144" s="4014"/>
      <c r="BD144" s="4014"/>
      <c r="BE144" s="4014"/>
      <c r="BF144" s="4014"/>
      <c r="BG144" s="4014"/>
      <c r="BH144" s="4014"/>
      <c r="BI144" s="4014"/>
      <c r="BJ144" s="4015"/>
      <c r="BK144" s="3995">
        <v>3722880</v>
      </c>
      <c r="BL144" s="3996"/>
      <c r="BM144" s="3996"/>
      <c r="BN144" s="3996"/>
      <c r="BO144" s="3996"/>
      <c r="BP144" s="3997"/>
      <c r="BQ144" s="3686">
        <v>0.12261676766380619</v>
      </c>
      <c r="BR144" s="3687"/>
      <c r="BS144" s="3688"/>
      <c r="BT144" s="3992" t="s">
        <v>429</v>
      </c>
      <c r="BU144" s="3993"/>
      <c r="BV144" s="3993"/>
      <c r="BW144" s="3993"/>
      <c r="BX144" s="3994"/>
    </row>
    <row r="145" spans="2:77">
      <c r="C145" s="837" t="s">
        <v>348</v>
      </c>
      <c r="D145" s="4183"/>
      <c r="E145" s="3898"/>
      <c r="F145" s="3898"/>
      <c r="G145" s="3898"/>
      <c r="H145" s="3898"/>
      <c r="I145" s="3898"/>
      <c r="J145" s="3898"/>
      <c r="K145" s="3898"/>
      <c r="L145" s="3898"/>
      <c r="M145" s="3898"/>
      <c r="N145" s="3899"/>
      <c r="O145" s="3683"/>
      <c r="P145" s="3684"/>
      <c r="Q145" s="3684"/>
      <c r="R145" s="3684"/>
      <c r="S145" s="3684"/>
      <c r="T145" s="3685"/>
      <c r="U145" s="3686" t="e">
        <f t="shared" si="7"/>
        <v>#DIV/0!</v>
      </c>
      <c r="V145" s="3687"/>
      <c r="W145" s="3688"/>
      <c r="X145" s="3891"/>
      <c r="Y145" s="3892"/>
      <c r="Z145" s="3892"/>
      <c r="AA145" s="3892"/>
      <c r="AB145" s="3893"/>
      <c r="AD145" s="775"/>
      <c r="AE145" s="29"/>
      <c r="AY145" s="837" t="s">
        <v>348</v>
      </c>
      <c r="AZ145" s="4343" t="s">
        <v>290</v>
      </c>
      <c r="BA145" s="4014"/>
      <c r="BB145" s="4014"/>
      <c r="BC145" s="4014"/>
      <c r="BD145" s="4014"/>
      <c r="BE145" s="4014"/>
      <c r="BF145" s="4014"/>
      <c r="BG145" s="4014"/>
      <c r="BH145" s="4014"/>
      <c r="BI145" s="4014"/>
      <c r="BJ145" s="4015"/>
      <c r="BK145" s="3995">
        <v>2032400</v>
      </c>
      <c r="BL145" s="3996"/>
      <c r="BM145" s="3996"/>
      <c r="BN145" s="3996"/>
      <c r="BO145" s="3996"/>
      <c r="BP145" s="3997"/>
      <c r="BQ145" s="3686">
        <v>6.6939122023787961E-2</v>
      </c>
      <c r="BR145" s="3687"/>
      <c r="BS145" s="3688"/>
      <c r="BT145" s="3992" t="s">
        <v>430</v>
      </c>
      <c r="BU145" s="3993"/>
      <c r="BV145" s="3993"/>
      <c r="BW145" s="3993"/>
      <c r="BX145" s="3994"/>
    </row>
    <row r="146" spans="2:77">
      <c r="C146" s="837" t="s">
        <v>367</v>
      </c>
      <c r="D146" s="4183"/>
      <c r="E146" s="3898"/>
      <c r="F146" s="3898"/>
      <c r="G146" s="3898"/>
      <c r="H146" s="3898"/>
      <c r="I146" s="3898"/>
      <c r="J146" s="3898"/>
      <c r="K146" s="3898"/>
      <c r="L146" s="3898"/>
      <c r="M146" s="3898"/>
      <c r="N146" s="3899"/>
      <c r="O146" s="3683"/>
      <c r="P146" s="3684"/>
      <c r="Q146" s="3684"/>
      <c r="R146" s="3684"/>
      <c r="S146" s="3684"/>
      <c r="T146" s="3685"/>
      <c r="U146" s="3686" t="e">
        <f t="shared" si="7"/>
        <v>#DIV/0!</v>
      </c>
      <c r="V146" s="3687"/>
      <c r="W146" s="3688"/>
      <c r="X146" s="3891"/>
      <c r="Y146" s="3892"/>
      <c r="Z146" s="3892"/>
      <c r="AA146" s="3892"/>
      <c r="AB146" s="3893"/>
      <c r="AD146" s="775"/>
      <c r="AE146" s="29"/>
      <c r="AY146" s="837" t="s">
        <v>367</v>
      </c>
      <c r="AZ146" s="4343" t="s">
        <v>424</v>
      </c>
      <c r="BA146" s="4014"/>
      <c r="BB146" s="4014"/>
      <c r="BC146" s="4014"/>
      <c r="BD146" s="4014"/>
      <c r="BE146" s="4014"/>
      <c r="BF146" s="4014"/>
      <c r="BG146" s="4014"/>
      <c r="BH146" s="4014"/>
      <c r="BI146" s="4014"/>
      <c r="BJ146" s="4015"/>
      <c r="BK146" s="3995">
        <v>800000</v>
      </c>
      <c r="BL146" s="3996"/>
      <c r="BM146" s="3996"/>
      <c r="BN146" s="3996"/>
      <c r="BO146" s="3996"/>
      <c r="BP146" s="3997"/>
      <c r="BQ146" s="3686">
        <v>2.6348798277420964E-2</v>
      </c>
      <c r="BR146" s="3687"/>
      <c r="BS146" s="3688"/>
      <c r="BT146" s="3992" t="s">
        <v>431</v>
      </c>
      <c r="BU146" s="3993"/>
      <c r="BV146" s="3993"/>
      <c r="BW146" s="3993"/>
      <c r="BX146" s="3994"/>
    </row>
    <row r="147" spans="2:77">
      <c r="C147" s="837" t="s">
        <v>425</v>
      </c>
      <c r="D147" s="4183"/>
      <c r="E147" s="3898"/>
      <c r="F147" s="3898"/>
      <c r="G147" s="3898"/>
      <c r="H147" s="3898"/>
      <c r="I147" s="3898"/>
      <c r="J147" s="3898"/>
      <c r="K147" s="3898"/>
      <c r="L147" s="3898"/>
      <c r="M147" s="3898"/>
      <c r="N147" s="3899"/>
      <c r="O147" s="3683"/>
      <c r="P147" s="3684"/>
      <c r="Q147" s="3684"/>
      <c r="R147" s="3684"/>
      <c r="S147" s="3684"/>
      <c r="T147" s="3685"/>
      <c r="U147" s="3686" t="e">
        <f t="shared" si="7"/>
        <v>#DIV/0!</v>
      </c>
      <c r="V147" s="3687"/>
      <c r="W147" s="3688"/>
      <c r="X147" s="3891"/>
      <c r="Y147" s="3892"/>
      <c r="Z147" s="3892"/>
      <c r="AA147" s="3892"/>
      <c r="AB147" s="3893"/>
      <c r="AD147" s="775"/>
      <c r="AE147" s="29"/>
      <c r="AY147" s="837" t="s">
        <v>425</v>
      </c>
      <c r="AZ147" s="4343"/>
      <c r="BA147" s="4014"/>
      <c r="BB147" s="4014"/>
      <c r="BC147" s="4014"/>
      <c r="BD147" s="4014"/>
      <c r="BE147" s="4014"/>
      <c r="BF147" s="4014"/>
      <c r="BG147" s="4014"/>
      <c r="BH147" s="4014"/>
      <c r="BI147" s="4014"/>
      <c r="BJ147" s="4015"/>
      <c r="BK147" s="3995"/>
      <c r="BL147" s="3996"/>
      <c r="BM147" s="3996"/>
      <c r="BN147" s="3996"/>
      <c r="BO147" s="3996"/>
      <c r="BP147" s="3997"/>
      <c r="BQ147" s="3686">
        <v>0</v>
      </c>
      <c r="BR147" s="3687"/>
      <c r="BS147" s="3688"/>
      <c r="BT147" s="3992"/>
      <c r="BU147" s="3993"/>
      <c r="BV147" s="3993"/>
      <c r="BW147" s="3993"/>
      <c r="BX147" s="3994"/>
    </row>
    <row r="148" spans="2:77">
      <c r="C148" s="837" t="s">
        <v>426</v>
      </c>
      <c r="D148" s="4183"/>
      <c r="E148" s="3898"/>
      <c r="F148" s="3898"/>
      <c r="G148" s="3898"/>
      <c r="H148" s="3898"/>
      <c r="I148" s="3898"/>
      <c r="J148" s="3898"/>
      <c r="K148" s="3898"/>
      <c r="L148" s="3898"/>
      <c r="M148" s="3898"/>
      <c r="N148" s="3899"/>
      <c r="O148" s="3683"/>
      <c r="P148" s="3684"/>
      <c r="Q148" s="3684"/>
      <c r="R148" s="3684"/>
      <c r="S148" s="3684"/>
      <c r="T148" s="3685"/>
      <c r="U148" s="3686" t="e">
        <f t="shared" si="7"/>
        <v>#DIV/0!</v>
      </c>
      <c r="V148" s="3687"/>
      <c r="W148" s="3688"/>
      <c r="X148" s="3891"/>
      <c r="Y148" s="3892"/>
      <c r="Z148" s="3892"/>
      <c r="AA148" s="3892"/>
      <c r="AB148" s="3893"/>
      <c r="AD148" s="775"/>
      <c r="AE148" s="29"/>
      <c r="AY148" s="837" t="s">
        <v>426</v>
      </c>
      <c r="AZ148" s="4343"/>
      <c r="BA148" s="4014"/>
      <c r="BB148" s="4014"/>
      <c r="BC148" s="4014"/>
      <c r="BD148" s="4014"/>
      <c r="BE148" s="4014"/>
      <c r="BF148" s="4014"/>
      <c r="BG148" s="4014"/>
      <c r="BH148" s="4014"/>
      <c r="BI148" s="4014"/>
      <c r="BJ148" s="4015"/>
      <c r="BK148" s="3995"/>
      <c r="BL148" s="3996"/>
      <c r="BM148" s="3996"/>
      <c r="BN148" s="3996"/>
      <c r="BO148" s="3996"/>
      <c r="BP148" s="3997"/>
      <c r="BQ148" s="3686">
        <v>0</v>
      </c>
      <c r="BR148" s="3687"/>
      <c r="BS148" s="3688"/>
      <c r="BT148" s="3992"/>
      <c r="BU148" s="3993"/>
      <c r="BV148" s="3993"/>
      <c r="BW148" s="3993"/>
      <c r="BX148" s="3994"/>
    </row>
    <row r="149" spans="2:77">
      <c r="C149" s="837" t="s">
        <v>491</v>
      </c>
      <c r="D149" s="1673"/>
      <c r="E149" s="1674"/>
      <c r="F149" s="1674"/>
      <c r="G149" s="1674"/>
      <c r="H149" s="1674"/>
      <c r="I149" s="1674"/>
      <c r="J149" s="1674"/>
      <c r="K149" s="1674"/>
      <c r="L149" s="1674"/>
      <c r="M149" s="1674"/>
      <c r="N149" s="1675"/>
      <c r="O149" s="3683"/>
      <c r="P149" s="3684"/>
      <c r="Q149" s="3684"/>
      <c r="R149" s="3684"/>
      <c r="S149" s="3684"/>
      <c r="T149" s="3685"/>
      <c r="U149" s="3686" t="e">
        <f t="shared" si="7"/>
        <v>#DIV/0!</v>
      </c>
      <c r="V149" s="3687"/>
      <c r="W149" s="3688"/>
      <c r="X149" s="1676"/>
      <c r="Y149" s="1677"/>
      <c r="Z149" s="1677"/>
      <c r="AA149" s="1677"/>
      <c r="AB149" s="1678"/>
      <c r="AD149" s="775"/>
      <c r="AE149" s="29"/>
      <c r="AY149" s="837" t="s">
        <v>491</v>
      </c>
      <c r="AZ149" s="863"/>
      <c r="BA149" s="864"/>
      <c r="BB149" s="864"/>
      <c r="BC149" s="864"/>
      <c r="BD149" s="864"/>
      <c r="BE149" s="864"/>
      <c r="BF149" s="864"/>
      <c r="BG149" s="864"/>
      <c r="BH149" s="864"/>
      <c r="BI149" s="864"/>
      <c r="BJ149" s="865"/>
      <c r="BK149" s="3995"/>
      <c r="BL149" s="3996"/>
      <c r="BM149" s="3996"/>
      <c r="BN149" s="3996"/>
      <c r="BO149" s="3996"/>
      <c r="BP149" s="3997"/>
      <c r="BQ149" s="3686">
        <v>0</v>
      </c>
      <c r="BR149" s="3687"/>
      <c r="BS149" s="3688"/>
      <c r="BT149" s="327"/>
      <c r="BU149" s="328"/>
      <c r="BV149" s="328"/>
      <c r="BW149" s="328"/>
      <c r="BX149" s="329"/>
    </row>
    <row r="150" spans="2:77">
      <c r="C150" s="841">
        <v>21</v>
      </c>
      <c r="D150" s="1673"/>
      <c r="E150" s="1674"/>
      <c r="F150" s="1674"/>
      <c r="G150" s="1674"/>
      <c r="H150" s="1674"/>
      <c r="I150" s="1674"/>
      <c r="J150" s="1674"/>
      <c r="K150" s="1674"/>
      <c r="L150" s="1674"/>
      <c r="M150" s="1674"/>
      <c r="N150" s="1675"/>
      <c r="O150" s="3683"/>
      <c r="P150" s="3684"/>
      <c r="Q150" s="3684"/>
      <c r="R150" s="3684"/>
      <c r="S150" s="3684"/>
      <c r="T150" s="3685"/>
      <c r="U150" s="3686" t="e">
        <f t="shared" si="7"/>
        <v>#DIV/0!</v>
      </c>
      <c r="V150" s="3687"/>
      <c r="W150" s="3688"/>
      <c r="X150" s="1676"/>
      <c r="Y150" s="1677"/>
      <c r="Z150" s="1677"/>
      <c r="AA150" s="1677"/>
      <c r="AB150" s="1678"/>
      <c r="AD150" s="775"/>
      <c r="AE150" s="29"/>
      <c r="AY150" s="841">
        <v>21</v>
      </c>
      <c r="AZ150" s="863"/>
      <c r="BA150" s="864"/>
      <c r="BB150" s="864"/>
      <c r="BC150" s="864"/>
      <c r="BD150" s="864"/>
      <c r="BE150" s="864"/>
      <c r="BF150" s="864"/>
      <c r="BG150" s="864"/>
      <c r="BH150" s="864"/>
      <c r="BI150" s="864"/>
      <c r="BJ150" s="865"/>
      <c r="BK150" s="3995"/>
      <c r="BL150" s="3996"/>
      <c r="BM150" s="3996"/>
      <c r="BN150" s="3996"/>
      <c r="BO150" s="3996"/>
      <c r="BP150" s="3997"/>
      <c r="BQ150" s="3686">
        <v>0</v>
      </c>
      <c r="BR150" s="3687"/>
      <c r="BS150" s="3688"/>
      <c r="BT150" s="327"/>
      <c r="BU150" s="328"/>
      <c r="BV150" s="328"/>
      <c r="BW150" s="328"/>
      <c r="BX150" s="329"/>
    </row>
    <row r="151" spans="2:77" ht="12.75" thickBot="1">
      <c r="C151" s="845">
        <v>22</v>
      </c>
      <c r="D151" s="4184"/>
      <c r="E151" s="4185"/>
      <c r="F151" s="4185"/>
      <c r="G151" s="4185"/>
      <c r="H151" s="4185"/>
      <c r="I151" s="4185"/>
      <c r="J151" s="4185"/>
      <c r="K151" s="4185"/>
      <c r="L151" s="4185"/>
      <c r="M151" s="4185"/>
      <c r="N151" s="4186"/>
      <c r="O151" s="3683"/>
      <c r="P151" s="3684"/>
      <c r="Q151" s="3684"/>
      <c r="R151" s="3684"/>
      <c r="S151" s="3684"/>
      <c r="T151" s="3685"/>
      <c r="U151" s="3686" t="e">
        <f t="shared" si="7"/>
        <v>#DIV/0!</v>
      </c>
      <c r="V151" s="3687"/>
      <c r="W151" s="3688"/>
      <c r="X151" s="3891"/>
      <c r="Y151" s="3892"/>
      <c r="Z151" s="3892"/>
      <c r="AA151" s="3892"/>
      <c r="AB151" s="3893"/>
      <c r="AD151" s="775"/>
      <c r="AE151" s="29"/>
      <c r="AY151" s="845">
        <v>22</v>
      </c>
      <c r="AZ151" s="4344"/>
      <c r="BA151" s="4345"/>
      <c r="BB151" s="4345"/>
      <c r="BC151" s="4345"/>
      <c r="BD151" s="4345"/>
      <c r="BE151" s="4345"/>
      <c r="BF151" s="4345"/>
      <c r="BG151" s="4345"/>
      <c r="BH151" s="4345"/>
      <c r="BI151" s="4345"/>
      <c r="BJ151" s="4346"/>
      <c r="BK151" s="3995"/>
      <c r="BL151" s="3996"/>
      <c r="BM151" s="3996"/>
      <c r="BN151" s="3996"/>
      <c r="BO151" s="3996"/>
      <c r="BP151" s="3997"/>
      <c r="BQ151" s="3686">
        <v>0</v>
      </c>
      <c r="BR151" s="3687"/>
      <c r="BS151" s="3688"/>
      <c r="BT151" s="3992"/>
      <c r="BU151" s="3993"/>
      <c r="BV151" s="3993"/>
      <c r="BW151" s="3993"/>
      <c r="BX151" s="3994"/>
    </row>
    <row r="152" spans="2:77" ht="12.75" thickTop="1">
      <c r="C152" s="3518" t="s">
        <v>432</v>
      </c>
      <c r="D152" s="3519"/>
      <c r="E152" s="3519"/>
      <c r="F152" s="3519"/>
      <c r="G152" s="3519"/>
      <c r="H152" s="3519"/>
      <c r="I152" s="3519"/>
      <c r="J152" s="3519"/>
      <c r="K152" s="3519"/>
      <c r="L152" s="3519"/>
      <c r="M152" s="3519"/>
      <c r="N152" s="3520"/>
      <c r="O152" s="3866">
        <f>SUM(O142:T151)</f>
        <v>0</v>
      </c>
      <c r="P152" s="3867"/>
      <c r="Q152" s="3867"/>
      <c r="R152" s="3867"/>
      <c r="S152" s="3867"/>
      <c r="T152" s="3868"/>
      <c r="U152" s="3870" t="e">
        <f t="shared" si="7"/>
        <v>#DIV/0!</v>
      </c>
      <c r="V152" s="3871"/>
      <c r="W152" s="3872"/>
      <c r="X152" s="3870"/>
      <c r="Y152" s="3871"/>
      <c r="Z152" s="3871"/>
      <c r="AA152" s="3871"/>
      <c r="AB152" s="3873"/>
      <c r="AD152" s="775"/>
      <c r="AE152" s="29"/>
      <c r="AY152" s="3518" t="s">
        <v>432</v>
      </c>
      <c r="AZ152" s="3519"/>
      <c r="BA152" s="3519"/>
      <c r="BB152" s="3519"/>
      <c r="BC152" s="3519"/>
      <c r="BD152" s="3519"/>
      <c r="BE152" s="3519"/>
      <c r="BF152" s="3519"/>
      <c r="BG152" s="3519"/>
      <c r="BH152" s="3519"/>
      <c r="BI152" s="3519"/>
      <c r="BJ152" s="3520"/>
      <c r="BK152" s="4000">
        <v>6801280</v>
      </c>
      <c r="BL152" s="4001"/>
      <c r="BM152" s="4001"/>
      <c r="BN152" s="4001"/>
      <c r="BO152" s="4001"/>
      <c r="BP152" s="4002"/>
      <c r="BQ152" s="3870">
        <v>0.22400694343532207</v>
      </c>
      <c r="BR152" s="3871"/>
      <c r="BS152" s="3872"/>
      <c r="BT152" s="3870"/>
      <c r="BU152" s="3871"/>
      <c r="BV152" s="3871"/>
      <c r="BW152" s="3871"/>
      <c r="BX152" s="3873"/>
    </row>
    <row r="153" spans="2:77" ht="9.75" customHeight="1">
      <c r="B153" s="673"/>
      <c r="C153" s="1505"/>
      <c r="D153" s="297" t="s">
        <v>400</v>
      </c>
      <c r="E153" s="297" t="s">
        <v>505</v>
      </c>
      <c r="F153" s="866"/>
      <c r="G153" s="1505"/>
      <c r="H153" s="1505"/>
      <c r="I153" s="1505"/>
      <c r="J153" s="1505"/>
      <c r="K153" s="1505"/>
      <c r="L153" s="1505"/>
      <c r="M153" s="1505"/>
      <c r="N153" s="1505"/>
      <c r="O153" s="1679"/>
      <c r="P153" s="1679"/>
      <c r="Q153" s="1679"/>
      <c r="R153" s="1679"/>
      <c r="S153" s="1679"/>
      <c r="T153" s="53"/>
      <c r="U153" s="1679"/>
      <c r="V153" s="1679"/>
      <c r="W153" s="1679"/>
      <c r="X153" s="1679"/>
      <c r="Y153" s="1680"/>
      <c r="Z153" s="1680"/>
      <c r="AA153" s="1680"/>
      <c r="AB153" s="1680"/>
      <c r="AD153" s="775"/>
      <c r="AE153" s="29"/>
      <c r="AX153" s="673"/>
      <c r="AY153" s="757"/>
      <c r="AZ153" s="297" t="s">
        <v>400</v>
      </c>
      <c r="BA153" s="297" t="s">
        <v>505</v>
      </c>
      <c r="BB153" s="866"/>
      <c r="BC153" s="757"/>
      <c r="BD153" s="757"/>
      <c r="BE153" s="757"/>
      <c r="BF153" s="757"/>
      <c r="BG153" s="757"/>
      <c r="BH153" s="757"/>
      <c r="BI153" s="757"/>
      <c r="BJ153" s="757"/>
      <c r="BK153" s="867"/>
      <c r="BL153" s="867"/>
      <c r="BM153" s="867"/>
      <c r="BN153" s="867"/>
      <c r="BO153" s="867"/>
      <c r="BP153" s="53"/>
      <c r="BQ153" s="867"/>
      <c r="BR153" s="867"/>
      <c r="BS153" s="867"/>
      <c r="BT153" s="867"/>
      <c r="BU153" s="868"/>
      <c r="BV153" s="868"/>
      <c r="BW153" s="868"/>
      <c r="BX153" s="868"/>
    </row>
    <row r="154" spans="2:77" ht="12.75" customHeight="1">
      <c r="B154" s="673"/>
      <c r="C154" s="1505"/>
      <c r="D154" s="755"/>
      <c r="E154" s="755" t="s">
        <v>506</v>
      </c>
      <c r="F154" s="866"/>
      <c r="G154" s="1505"/>
      <c r="H154" s="1505"/>
      <c r="I154" s="1505"/>
      <c r="J154" s="1505"/>
      <c r="K154" s="1505"/>
      <c r="L154" s="1505"/>
      <c r="M154" s="1505"/>
      <c r="N154" s="1505"/>
      <c r="O154" s="1679"/>
      <c r="P154" s="1679"/>
      <c r="Q154" s="1679"/>
      <c r="R154" s="1679"/>
      <c r="S154" s="1679"/>
      <c r="T154" s="53"/>
      <c r="U154" s="1679"/>
      <c r="V154" s="1679"/>
      <c r="W154" s="1679"/>
      <c r="X154" s="1679"/>
      <c r="Y154" s="1680"/>
      <c r="Z154" s="1680"/>
      <c r="AA154" s="1680"/>
      <c r="AB154" s="1680"/>
      <c r="AD154" s="775"/>
      <c r="AE154" s="29"/>
      <c r="AX154" s="673"/>
      <c r="AY154" s="757"/>
      <c r="AZ154" s="755"/>
      <c r="BA154" s="755" t="s">
        <v>506</v>
      </c>
      <c r="BB154" s="866"/>
      <c r="BC154" s="757"/>
      <c r="BD154" s="757"/>
      <c r="BE154" s="757"/>
      <c r="BF154" s="757"/>
      <c r="BG154" s="757"/>
      <c r="BH154" s="757"/>
      <c r="BI154" s="757"/>
      <c r="BJ154" s="757"/>
      <c r="BK154" s="867"/>
      <c r="BL154" s="867"/>
      <c r="BM154" s="867"/>
      <c r="BN154" s="867"/>
      <c r="BO154" s="867"/>
      <c r="BP154" s="53"/>
      <c r="BQ154" s="867"/>
      <c r="BR154" s="867"/>
      <c r="BS154" s="867"/>
      <c r="BT154" s="867"/>
      <c r="BU154" s="868"/>
      <c r="BV154" s="868"/>
      <c r="BW154" s="868"/>
      <c r="BX154" s="868"/>
    </row>
    <row r="155" spans="2:77" ht="12.75" customHeight="1">
      <c r="B155" s="673"/>
      <c r="C155" s="1505"/>
      <c r="D155" s="755"/>
      <c r="E155" s="755"/>
      <c r="F155" s="866"/>
      <c r="G155" s="1505"/>
      <c r="H155" s="1505"/>
      <c r="I155" s="1505"/>
      <c r="J155" s="1505"/>
      <c r="K155" s="1505"/>
      <c r="L155" s="1505"/>
      <c r="M155" s="1505"/>
      <c r="N155" s="1505"/>
      <c r="O155" s="1679"/>
      <c r="P155" s="1679"/>
      <c r="Q155" s="1679"/>
      <c r="R155" s="1679"/>
      <c r="S155" s="1679"/>
      <c r="T155" s="53"/>
      <c r="U155" s="1679"/>
      <c r="V155" s="1679"/>
      <c r="W155" s="1679"/>
      <c r="X155" s="1679"/>
      <c r="Y155" s="1680"/>
      <c r="Z155" s="1680"/>
      <c r="AA155" s="1680"/>
      <c r="AB155" s="1680"/>
      <c r="AD155" s="775"/>
      <c r="AE155" s="29"/>
      <c r="AX155" s="673"/>
      <c r="AY155" s="757"/>
      <c r="AZ155" s="755"/>
      <c r="BA155" s="755"/>
      <c r="BB155" s="866"/>
      <c r="BC155" s="757"/>
      <c r="BD155" s="757"/>
      <c r="BE155" s="757"/>
      <c r="BF155" s="757"/>
      <c r="BG155" s="757"/>
      <c r="BH155" s="757"/>
      <c r="BI155" s="757"/>
      <c r="BJ155" s="757"/>
      <c r="BK155" s="867"/>
      <c r="BL155" s="867"/>
      <c r="BM155" s="867"/>
      <c r="BN155" s="867"/>
      <c r="BO155" s="867"/>
      <c r="BP155" s="53"/>
      <c r="BQ155" s="867"/>
      <c r="BR155" s="867"/>
      <c r="BS155" s="867"/>
      <c r="BT155" s="867"/>
      <c r="BU155" s="868"/>
      <c r="BV155" s="868"/>
      <c r="BW155" s="868"/>
      <c r="BX155" s="868"/>
    </row>
    <row r="156" spans="2:77" ht="18.75">
      <c r="B156" s="4187" t="s">
        <v>1226</v>
      </c>
      <c r="C156" s="4187"/>
      <c r="D156" s="4187"/>
      <c r="E156" s="4187"/>
      <c r="F156" s="4187"/>
      <c r="G156" s="4187"/>
      <c r="H156" s="4187"/>
      <c r="I156" s="4187"/>
      <c r="J156" s="4187"/>
      <c r="K156" s="4187"/>
      <c r="L156" s="4187"/>
      <c r="M156" s="4187"/>
      <c r="N156" s="4187"/>
      <c r="O156" s="4187"/>
      <c r="P156" s="4187"/>
      <c r="Q156" s="4187"/>
      <c r="R156" s="4187"/>
      <c r="S156" s="4187"/>
      <c r="T156" s="4187"/>
      <c r="U156" s="4187"/>
      <c r="V156" s="4187"/>
      <c r="W156" s="4187"/>
      <c r="X156" s="4187"/>
      <c r="Y156" s="4187"/>
      <c r="Z156" s="4187"/>
      <c r="AA156" s="4187"/>
      <c r="AB156" s="4187"/>
      <c r="AC156" s="4187"/>
      <c r="AD156" s="775"/>
      <c r="AE156" s="29"/>
      <c r="AX156" s="4187" t="s">
        <v>1226</v>
      </c>
      <c r="AY156" s="4187"/>
      <c r="AZ156" s="4187"/>
      <c r="BA156" s="4187"/>
      <c r="BB156" s="4187"/>
      <c r="BC156" s="4187"/>
      <c r="BD156" s="4187"/>
      <c r="BE156" s="4187"/>
      <c r="BF156" s="4187"/>
      <c r="BG156" s="4187"/>
      <c r="BH156" s="4187"/>
      <c r="BI156" s="4187"/>
      <c r="BJ156" s="4187"/>
      <c r="BK156" s="4187"/>
      <c r="BL156" s="4187"/>
      <c r="BM156" s="4187"/>
      <c r="BN156" s="4187"/>
      <c r="BO156" s="4187"/>
      <c r="BP156" s="4187"/>
      <c r="BQ156" s="4187"/>
      <c r="BR156" s="4187"/>
      <c r="BS156" s="4187"/>
      <c r="BT156" s="4187"/>
      <c r="BU156" s="4187"/>
      <c r="BV156" s="4187"/>
      <c r="BW156" s="4187"/>
      <c r="BX156" s="4187"/>
      <c r="BY156" s="4187"/>
    </row>
    <row r="157" spans="2:77" ht="14.25">
      <c r="B157" s="673"/>
      <c r="C157" s="846" t="s">
        <v>1187</v>
      </c>
      <c r="D157" s="297"/>
      <c r="AC157" s="755"/>
      <c r="AD157" s="775"/>
      <c r="AE157" s="29"/>
      <c r="AX157" s="673"/>
      <c r="AY157" s="846" t="s">
        <v>1187</v>
      </c>
      <c r="AZ157" s="297"/>
      <c r="BY157" s="755"/>
    </row>
    <row r="158" spans="2:77" ht="14.25">
      <c r="B158" s="673"/>
      <c r="C158" s="847" t="s">
        <v>1126</v>
      </c>
      <c r="D158" s="763"/>
      <c r="E158" s="763"/>
      <c r="F158" s="763"/>
      <c r="G158" s="763"/>
      <c r="H158" s="763"/>
      <c r="I158" s="763"/>
      <c r="J158" s="763"/>
      <c r="K158" s="763"/>
      <c r="L158" s="763"/>
      <c r="M158" s="763"/>
      <c r="N158" s="763"/>
      <c r="O158" s="763"/>
      <c r="P158" s="763"/>
      <c r="Q158" s="763"/>
      <c r="R158" s="763"/>
      <c r="S158" s="763"/>
      <c r="T158" s="764"/>
      <c r="U158" s="763"/>
      <c r="V158" s="763"/>
      <c r="W158" s="763"/>
      <c r="X158" s="763"/>
      <c r="Y158" s="763"/>
      <c r="Z158" s="763"/>
      <c r="AA158" s="763"/>
      <c r="AB158" s="765"/>
      <c r="AC158" s="755"/>
      <c r="AD158" s="775"/>
      <c r="AE158" s="29"/>
      <c r="AX158" s="673"/>
      <c r="AY158" s="847" t="s">
        <v>1126</v>
      </c>
      <c r="AZ158" s="763"/>
      <c r="BA158" s="763"/>
      <c r="BB158" s="763"/>
      <c r="BC158" s="763"/>
      <c r="BD158" s="763"/>
      <c r="BE158" s="763"/>
      <c r="BF158" s="763"/>
      <c r="BG158" s="763"/>
      <c r="BH158" s="763"/>
      <c r="BI158" s="763"/>
      <c r="BJ158" s="763"/>
      <c r="BK158" s="763"/>
      <c r="BL158" s="763"/>
      <c r="BM158" s="763"/>
      <c r="BN158" s="763"/>
      <c r="BO158" s="763"/>
      <c r="BP158" s="764"/>
      <c r="BQ158" s="763"/>
      <c r="BR158" s="763"/>
      <c r="BS158" s="763"/>
      <c r="BT158" s="763"/>
      <c r="BU158" s="763"/>
      <c r="BV158" s="763"/>
      <c r="BW158" s="763"/>
      <c r="BX158" s="765"/>
      <c r="BY158" s="755"/>
    </row>
    <row r="159" spans="2:77" ht="41.25" customHeight="1">
      <c r="B159" s="673"/>
      <c r="C159" s="3757" t="s">
        <v>120</v>
      </c>
      <c r="D159" s="3745"/>
      <c r="E159" s="3745"/>
      <c r="F159" s="3745"/>
      <c r="G159" s="3947" t="s">
        <v>1446</v>
      </c>
      <c r="H159" s="3948"/>
      <c r="I159" s="3948"/>
      <c r="J159" s="3948"/>
      <c r="K159" s="3949"/>
      <c r="L159" s="4211" t="s">
        <v>1147</v>
      </c>
      <c r="M159" s="4209"/>
      <c r="N159" s="4210"/>
      <c r="O159" s="4209" t="s">
        <v>1139</v>
      </c>
      <c r="P159" s="4209"/>
      <c r="Q159" s="4210"/>
      <c r="R159" s="4218" t="s">
        <v>1162</v>
      </c>
      <c r="S159" s="4219"/>
      <c r="T159" s="4220"/>
      <c r="U159" s="4215" t="s">
        <v>298</v>
      </c>
      <c r="V159" s="4216"/>
      <c r="W159" s="4217"/>
      <c r="X159" s="4199" t="s">
        <v>1450</v>
      </c>
      <c r="Y159" s="4200"/>
      <c r="Z159" s="4200"/>
      <c r="AA159" s="4200"/>
      <c r="AB159" s="4201"/>
      <c r="AC159" s="755"/>
      <c r="AD159" s="775"/>
      <c r="AE159" s="29"/>
      <c r="AX159" s="673"/>
      <c r="AY159" s="3757" t="s">
        <v>120</v>
      </c>
      <c r="AZ159" s="3745"/>
      <c r="BA159" s="3745"/>
      <c r="BB159" s="3745"/>
      <c r="BC159" s="4028" t="s">
        <v>299</v>
      </c>
      <c r="BD159" s="3948"/>
      <c r="BE159" s="3948"/>
      <c r="BF159" s="3948"/>
      <c r="BG159" s="3949"/>
      <c r="BH159" s="4211" t="s">
        <v>1147</v>
      </c>
      <c r="BI159" s="4209"/>
      <c r="BJ159" s="4210"/>
      <c r="BK159" s="4209" t="s">
        <v>1139</v>
      </c>
      <c r="BL159" s="4209"/>
      <c r="BM159" s="4210"/>
      <c r="BN159" s="4218" t="s">
        <v>1162</v>
      </c>
      <c r="BO159" s="4219"/>
      <c r="BP159" s="4220"/>
      <c r="BQ159" s="4215" t="s">
        <v>298</v>
      </c>
      <c r="BR159" s="4216"/>
      <c r="BS159" s="4217"/>
      <c r="BT159" s="4199" t="s">
        <v>1185</v>
      </c>
      <c r="BU159" s="4200"/>
      <c r="BV159" s="4200"/>
      <c r="BW159" s="4200"/>
      <c r="BX159" s="4201"/>
      <c r="BY159" s="755"/>
    </row>
    <row r="160" spans="2:77" ht="15" customHeight="1">
      <c r="B160" s="673"/>
      <c r="C160" s="3678" t="s">
        <v>181</v>
      </c>
      <c r="D160" s="3679"/>
      <c r="E160" s="3679"/>
      <c r="F160" s="3679"/>
      <c r="G160" s="4104">
        <f t="shared" ref="G160:G166" si="8">ROUNDDOWN(G56,0)</f>
        <v>0</v>
      </c>
      <c r="H160" s="4163"/>
      <c r="I160" s="4163"/>
      <c r="J160" s="4163"/>
      <c r="K160" s="4164"/>
      <c r="L160" s="4226">
        <f t="shared" ref="L160:L166" si="9">N56</f>
        <v>0</v>
      </c>
      <c r="M160" s="4224"/>
      <c r="N160" s="4225"/>
      <c r="O160" s="4224">
        <f>Q89</f>
        <v>0</v>
      </c>
      <c r="P160" s="4224"/>
      <c r="Q160" s="4225"/>
      <c r="R160" s="4221"/>
      <c r="S160" s="4222"/>
      <c r="T160" s="4223"/>
      <c r="U160" s="3874"/>
      <c r="V160" s="3875"/>
      <c r="W160" s="3876"/>
      <c r="X160" s="4227">
        <f>ROUNDDOWN(G160-R160-L160-O160,0)</f>
        <v>0</v>
      </c>
      <c r="Y160" s="4228"/>
      <c r="Z160" s="4228"/>
      <c r="AA160" s="4228"/>
      <c r="AB160" s="4229"/>
      <c r="AC160" s="755"/>
      <c r="AD160" s="775"/>
      <c r="AE160" s="29"/>
      <c r="AX160" s="673"/>
      <c r="AY160" s="3678" t="s">
        <v>181</v>
      </c>
      <c r="AZ160" s="3679"/>
      <c r="BA160" s="3679"/>
      <c r="BB160" s="3679"/>
      <c r="BC160" s="4384">
        <v>15805054</v>
      </c>
      <c r="BD160" s="4385"/>
      <c r="BE160" s="4385"/>
      <c r="BF160" s="4385"/>
      <c r="BG160" s="4386"/>
      <c r="BH160" s="4387">
        <v>878000</v>
      </c>
      <c r="BI160" s="4388"/>
      <c r="BJ160" s="4389"/>
      <c r="BK160" s="4388">
        <v>1029967</v>
      </c>
      <c r="BL160" s="4388"/>
      <c r="BM160" s="4389"/>
      <c r="BN160" s="4390">
        <v>6001280</v>
      </c>
      <c r="BO160" s="4391"/>
      <c r="BP160" s="4392"/>
      <c r="BQ160" s="4034" t="s">
        <v>1194</v>
      </c>
      <c r="BR160" s="4035"/>
      <c r="BS160" s="4036"/>
      <c r="BT160" s="4393">
        <v>7895807</v>
      </c>
      <c r="BU160" s="4394"/>
      <c r="BV160" s="4394"/>
      <c r="BW160" s="4394"/>
      <c r="BX160" s="4395"/>
      <c r="BY160" s="755"/>
    </row>
    <row r="161" spans="2:77" ht="15" customHeight="1">
      <c r="B161" s="673"/>
      <c r="C161" s="3678" t="s">
        <v>182</v>
      </c>
      <c r="D161" s="3679"/>
      <c r="E161" s="3679"/>
      <c r="F161" s="3679"/>
      <c r="G161" s="4104">
        <f t="shared" si="8"/>
        <v>0</v>
      </c>
      <c r="H161" s="4163"/>
      <c r="I161" s="4163"/>
      <c r="J161" s="4163"/>
      <c r="K161" s="4164"/>
      <c r="L161" s="4226">
        <f t="shared" si="9"/>
        <v>0</v>
      </c>
      <c r="M161" s="4224"/>
      <c r="N161" s="4225"/>
      <c r="O161" s="4224">
        <f>U89</f>
        <v>0</v>
      </c>
      <c r="P161" s="4224"/>
      <c r="Q161" s="4225"/>
      <c r="R161" s="4221"/>
      <c r="S161" s="4222"/>
      <c r="T161" s="4223"/>
      <c r="U161" s="3874"/>
      <c r="V161" s="3875"/>
      <c r="W161" s="3876"/>
      <c r="X161" s="4227">
        <f>ROUNDDOWN(G161-R161-L161-O161,0)</f>
        <v>0</v>
      </c>
      <c r="Y161" s="4228"/>
      <c r="Z161" s="4228"/>
      <c r="AA161" s="4228"/>
      <c r="AB161" s="4229"/>
      <c r="AC161" s="755"/>
      <c r="AD161" s="775"/>
      <c r="AE161" s="29"/>
      <c r="AX161" s="673"/>
      <c r="AY161" s="3678" t="s">
        <v>182</v>
      </c>
      <c r="AZ161" s="3679"/>
      <c r="BA161" s="3679"/>
      <c r="BB161" s="3679"/>
      <c r="BC161" s="4384">
        <v>1480054</v>
      </c>
      <c r="BD161" s="4385"/>
      <c r="BE161" s="4385"/>
      <c r="BF161" s="4385"/>
      <c r="BG161" s="4386"/>
      <c r="BH161" s="4387">
        <v>0</v>
      </c>
      <c r="BI161" s="4388"/>
      <c r="BJ161" s="4389"/>
      <c r="BK161" s="4388">
        <v>14801</v>
      </c>
      <c r="BL161" s="4388"/>
      <c r="BM161" s="4389"/>
      <c r="BN161" s="4390">
        <v>800000</v>
      </c>
      <c r="BO161" s="4391"/>
      <c r="BP161" s="4392"/>
      <c r="BQ161" s="4034" t="s">
        <v>367</v>
      </c>
      <c r="BR161" s="4035"/>
      <c r="BS161" s="4036"/>
      <c r="BT161" s="4393">
        <v>665253</v>
      </c>
      <c r="BU161" s="4394"/>
      <c r="BV161" s="4394"/>
      <c r="BW161" s="4394"/>
      <c r="BX161" s="4395"/>
      <c r="BY161" s="755"/>
    </row>
    <row r="162" spans="2:77" ht="15" customHeight="1">
      <c r="B162" s="673"/>
      <c r="C162" s="3678" t="s">
        <v>183</v>
      </c>
      <c r="D162" s="3679"/>
      <c r="E162" s="3679"/>
      <c r="F162" s="3679"/>
      <c r="G162" s="4104">
        <f t="shared" si="8"/>
        <v>0</v>
      </c>
      <c r="H162" s="4163"/>
      <c r="I162" s="4163"/>
      <c r="J162" s="4163"/>
      <c r="K162" s="4164"/>
      <c r="L162" s="4226">
        <f t="shared" si="9"/>
        <v>0</v>
      </c>
      <c r="M162" s="4224"/>
      <c r="N162" s="4225"/>
      <c r="O162" s="4224">
        <f>Y89</f>
        <v>0</v>
      </c>
      <c r="P162" s="4224"/>
      <c r="Q162" s="4225"/>
      <c r="R162" s="4221"/>
      <c r="S162" s="4222"/>
      <c r="T162" s="4223"/>
      <c r="U162" s="3874"/>
      <c r="V162" s="3875"/>
      <c r="W162" s="3876"/>
      <c r="X162" s="4227">
        <f>ROUNDDOWN(G162-R162-L162-O162,0)</f>
        <v>0</v>
      </c>
      <c r="Y162" s="4228"/>
      <c r="Z162" s="4228"/>
      <c r="AA162" s="4228"/>
      <c r="AB162" s="4229"/>
      <c r="AC162" s="755"/>
      <c r="AD162" s="775"/>
      <c r="AE162" s="29"/>
      <c r="AX162" s="673"/>
      <c r="AY162" s="3678" t="s">
        <v>183</v>
      </c>
      <c r="AZ162" s="3679"/>
      <c r="BA162" s="3679"/>
      <c r="BB162" s="3679"/>
      <c r="BC162" s="4384">
        <v>6154000</v>
      </c>
      <c r="BD162" s="4385"/>
      <c r="BE162" s="4385"/>
      <c r="BF162" s="4385"/>
      <c r="BG162" s="4386"/>
      <c r="BH162" s="4387">
        <v>2122000</v>
      </c>
      <c r="BI162" s="4388"/>
      <c r="BJ162" s="4389"/>
      <c r="BK162" s="4388">
        <v>120960</v>
      </c>
      <c r="BL162" s="4388"/>
      <c r="BM162" s="4389"/>
      <c r="BN162" s="4390">
        <v>0</v>
      </c>
      <c r="BO162" s="4391"/>
      <c r="BP162" s="4392"/>
      <c r="BQ162" s="4034"/>
      <c r="BR162" s="4035"/>
      <c r="BS162" s="4036"/>
      <c r="BT162" s="4393">
        <v>3911040</v>
      </c>
      <c r="BU162" s="4394"/>
      <c r="BV162" s="4394"/>
      <c r="BW162" s="4394"/>
      <c r="BX162" s="4395"/>
      <c r="BY162" s="755"/>
    </row>
    <row r="163" spans="2:77" ht="15" customHeight="1">
      <c r="B163" s="673"/>
      <c r="C163" s="3678" t="s">
        <v>184</v>
      </c>
      <c r="D163" s="3679"/>
      <c r="E163" s="3679"/>
      <c r="F163" s="3679"/>
      <c r="G163" s="4104">
        <f t="shared" si="8"/>
        <v>0</v>
      </c>
      <c r="H163" s="4163"/>
      <c r="I163" s="4163"/>
      <c r="J163" s="4163"/>
      <c r="K163" s="4164"/>
      <c r="L163" s="4226">
        <f t="shared" si="9"/>
        <v>0</v>
      </c>
      <c r="M163" s="4224"/>
      <c r="N163" s="4225"/>
      <c r="O163" s="4306"/>
      <c r="P163" s="4307"/>
      <c r="Q163" s="4308"/>
      <c r="R163" s="4221"/>
      <c r="S163" s="4222"/>
      <c r="T163" s="4223"/>
      <c r="U163" s="1681"/>
      <c r="V163" s="1682"/>
      <c r="W163" s="1683"/>
      <c r="X163" s="4227">
        <f>ROUNDDOWN(G163-R163-L163,0)</f>
        <v>0</v>
      </c>
      <c r="Y163" s="4228"/>
      <c r="Z163" s="4228"/>
      <c r="AA163" s="4228"/>
      <c r="AB163" s="4229"/>
      <c r="AC163" s="755"/>
      <c r="AD163" s="775"/>
      <c r="AE163" s="29"/>
      <c r="AX163" s="673"/>
      <c r="AY163" s="3678" t="s">
        <v>184</v>
      </c>
      <c r="AZ163" s="3679"/>
      <c r="BA163" s="3679"/>
      <c r="BB163" s="3679"/>
      <c r="BC163" s="4384">
        <v>560200</v>
      </c>
      <c r="BD163" s="4385"/>
      <c r="BE163" s="4385"/>
      <c r="BF163" s="4385"/>
      <c r="BG163" s="4386"/>
      <c r="BH163" s="4387">
        <v>0</v>
      </c>
      <c r="BI163" s="4388"/>
      <c r="BJ163" s="4389"/>
      <c r="BK163" s="4396"/>
      <c r="BL163" s="4397"/>
      <c r="BM163" s="4398"/>
      <c r="BN163" s="4390">
        <v>0</v>
      </c>
      <c r="BO163" s="4391"/>
      <c r="BP163" s="4392"/>
      <c r="BQ163" s="869"/>
      <c r="BR163" s="870"/>
      <c r="BS163" s="871"/>
      <c r="BT163" s="4393">
        <v>560200</v>
      </c>
      <c r="BU163" s="4394"/>
      <c r="BV163" s="4394"/>
      <c r="BW163" s="4394"/>
      <c r="BX163" s="4395"/>
      <c r="BY163" s="755"/>
    </row>
    <row r="164" spans="2:77" ht="15" customHeight="1">
      <c r="B164" s="673"/>
      <c r="C164" s="3678" t="s">
        <v>302</v>
      </c>
      <c r="D164" s="3679"/>
      <c r="E164" s="3679"/>
      <c r="F164" s="3679"/>
      <c r="G164" s="4104">
        <f t="shared" si="8"/>
        <v>0</v>
      </c>
      <c r="H164" s="4163"/>
      <c r="I164" s="4163"/>
      <c r="J164" s="4163"/>
      <c r="K164" s="4164"/>
      <c r="L164" s="4226">
        <f t="shared" si="9"/>
        <v>0</v>
      </c>
      <c r="M164" s="4224"/>
      <c r="N164" s="4225"/>
      <c r="O164" s="4309"/>
      <c r="P164" s="4310"/>
      <c r="Q164" s="4311"/>
      <c r="R164" s="4221"/>
      <c r="S164" s="4222"/>
      <c r="T164" s="4223"/>
      <c r="U164" s="1681"/>
      <c r="V164" s="1682"/>
      <c r="W164" s="1683"/>
      <c r="X164" s="4227">
        <f>ROUNDDOWN(G164-R164-L164,0)</f>
        <v>0</v>
      </c>
      <c r="Y164" s="4228"/>
      <c r="Z164" s="4228"/>
      <c r="AA164" s="4228"/>
      <c r="AB164" s="4229"/>
      <c r="AC164" s="755"/>
      <c r="AD164" s="775"/>
      <c r="AE164" s="29"/>
      <c r="AX164" s="673"/>
      <c r="AY164" s="3678" t="s">
        <v>302</v>
      </c>
      <c r="AZ164" s="3679"/>
      <c r="BA164" s="3679"/>
      <c r="BB164" s="3679"/>
      <c r="BC164" s="4384">
        <v>784000</v>
      </c>
      <c r="BD164" s="4385"/>
      <c r="BE164" s="4385"/>
      <c r="BF164" s="4385"/>
      <c r="BG164" s="4386"/>
      <c r="BH164" s="4387">
        <v>0</v>
      </c>
      <c r="BI164" s="4388"/>
      <c r="BJ164" s="4389"/>
      <c r="BK164" s="4399"/>
      <c r="BL164" s="4400"/>
      <c r="BM164" s="4401"/>
      <c r="BN164" s="4390">
        <v>0</v>
      </c>
      <c r="BO164" s="4391"/>
      <c r="BP164" s="4392"/>
      <c r="BQ164" s="869"/>
      <c r="BR164" s="870"/>
      <c r="BS164" s="871"/>
      <c r="BT164" s="4393">
        <v>784000</v>
      </c>
      <c r="BU164" s="4394"/>
      <c r="BV164" s="4394"/>
      <c r="BW164" s="4394"/>
      <c r="BX164" s="4395"/>
      <c r="BY164" s="755"/>
    </row>
    <row r="165" spans="2:77" ht="15" customHeight="1">
      <c r="B165" s="673"/>
      <c r="C165" s="3678" t="s">
        <v>276</v>
      </c>
      <c r="D165" s="3679"/>
      <c r="E165" s="3679"/>
      <c r="F165" s="3679"/>
      <c r="G165" s="4104">
        <f t="shared" si="8"/>
        <v>0</v>
      </c>
      <c r="H165" s="4163"/>
      <c r="I165" s="4163"/>
      <c r="J165" s="4163"/>
      <c r="K165" s="4164"/>
      <c r="L165" s="4226">
        <f t="shared" si="9"/>
        <v>0</v>
      </c>
      <c r="M165" s="4224"/>
      <c r="N165" s="4225"/>
      <c r="O165" s="4309"/>
      <c r="P165" s="4310"/>
      <c r="Q165" s="4311"/>
      <c r="R165" s="4221"/>
      <c r="S165" s="4222"/>
      <c r="T165" s="4223"/>
      <c r="U165" s="1681"/>
      <c r="V165" s="1682"/>
      <c r="W165" s="1683"/>
      <c r="X165" s="4227">
        <f>ROUNDDOWN(G165-R165-L165,0)</f>
        <v>0</v>
      </c>
      <c r="Y165" s="4228"/>
      <c r="Z165" s="4228"/>
      <c r="AA165" s="4228"/>
      <c r="AB165" s="4229"/>
      <c r="AC165" s="755"/>
      <c r="AD165" s="775"/>
      <c r="AE165" s="29"/>
      <c r="AX165" s="673"/>
      <c r="AY165" s="3678" t="s">
        <v>276</v>
      </c>
      <c r="AZ165" s="3679"/>
      <c r="BA165" s="3679"/>
      <c r="BB165" s="3679"/>
      <c r="BC165" s="4384">
        <v>0</v>
      </c>
      <c r="BD165" s="4385"/>
      <c r="BE165" s="4385"/>
      <c r="BF165" s="4385"/>
      <c r="BG165" s="4386"/>
      <c r="BH165" s="4387">
        <v>0</v>
      </c>
      <c r="BI165" s="4388"/>
      <c r="BJ165" s="4389"/>
      <c r="BK165" s="4399"/>
      <c r="BL165" s="4400"/>
      <c r="BM165" s="4401"/>
      <c r="BN165" s="4390">
        <v>0</v>
      </c>
      <c r="BO165" s="4391"/>
      <c r="BP165" s="4392"/>
      <c r="BQ165" s="869"/>
      <c r="BR165" s="870"/>
      <c r="BS165" s="871"/>
      <c r="BT165" s="4393">
        <v>0</v>
      </c>
      <c r="BU165" s="4394"/>
      <c r="BV165" s="4394"/>
      <c r="BW165" s="4394"/>
      <c r="BX165" s="4395"/>
      <c r="BY165" s="755"/>
    </row>
    <row r="166" spans="2:77" ht="15" customHeight="1" thickBot="1">
      <c r="B166" s="673"/>
      <c r="C166" s="3680" t="s">
        <v>180</v>
      </c>
      <c r="D166" s="3681"/>
      <c r="E166" s="3681"/>
      <c r="F166" s="3681"/>
      <c r="G166" s="4104">
        <f t="shared" si="8"/>
        <v>0</v>
      </c>
      <c r="H166" s="4163"/>
      <c r="I166" s="4163"/>
      <c r="J166" s="4163"/>
      <c r="K166" s="4164"/>
      <c r="L166" s="4230">
        <f t="shared" si="9"/>
        <v>0</v>
      </c>
      <c r="M166" s="4231"/>
      <c r="N166" s="4232"/>
      <c r="O166" s="4312"/>
      <c r="P166" s="4313"/>
      <c r="Q166" s="4314"/>
      <c r="R166" s="4236"/>
      <c r="S166" s="4237"/>
      <c r="T166" s="4238"/>
      <c r="U166" s="1684"/>
      <c r="V166" s="1685"/>
      <c r="W166" s="1686"/>
      <c r="X166" s="4227">
        <f>ROUNDDOWN(G166-R166-L166,0)</f>
        <v>0</v>
      </c>
      <c r="Y166" s="4228"/>
      <c r="Z166" s="4228"/>
      <c r="AA166" s="4228"/>
      <c r="AB166" s="4229"/>
      <c r="AC166" s="755"/>
      <c r="AD166" s="775"/>
      <c r="AE166" s="29"/>
      <c r="AX166" s="673"/>
      <c r="AY166" s="3680" t="s">
        <v>180</v>
      </c>
      <c r="AZ166" s="3681"/>
      <c r="BA166" s="3681"/>
      <c r="BB166" s="3681"/>
      <c r="BC166" s="4384">
        <v>5578608</v>
      </c>
      <c r="BD166" s="4385"/>
      <c r="BE166" s="4385"/>
      <c r="BF166" s="4385"/>
      <c r="BG166" s="4386"/>
      <c r="BH166" s="4405">
        <v>0</v>
      </c>
      <c r="BI166" s="4406"/>
      <c r="BJ166" s="4407"/>
      <c r="BK166" s="4402"/>
      <c r="BL166" s="4403"/>
      <c r="BM166" s="4404"/>
      <c r="BN166" s="4408">
        <v>0</v>
      </c>
      <c r="BO166" s="4409"/>
      <c r="BP166" s="4410"/>
      <c r="BQ166" s="872"/>
      <c r="BR166" s="873"/>
      <c r="BS166" s="874"/>
      <c r="BT166" s="4393">
        <v>5578608</v>
      </c>
      <c r="BU166" s="4394"/>
      <c r="BV166" s="4394"/>
      <c r="BW166" s="4394"/>
      <c r="BX166" s="4395"/>
      <c r="BY166" s="755"/>
    </row>
    <row r="167" spans="2:77" ht="15" customHeight="1" thickTop="1">
      <c r="B167" s="673"/>
      <c r="C167" s="3904" t="s">
        <v>257</v>
      </c>
      <c r="D167" s="3905"/>
      <c r="E167" s="3905"/>
      <c r="F167" s="3905"/>
      <c r="G167" s="4212">
        <f>SUM(G160:K166)</f>
        <v>0</v>
      </c>
      <c r="H167" s="4213"/>
      <c r="I167" s="4213"/>
      <c r="J167" s="4213"/>
      <c r="K167" s="4214"/>
      <c r="L167" s="4206">
        <f>SUM(L160:N166)</f>
        <v>0</v>
      </c>
      <c r="M167" s="4207"/>
      <c r="N167" s="4208"/>
      <c r="O167" s="4207">
        <f>SUM(O160:Q162)</f>
        <v>0</v>
      </c>
      <c r="P167" s="4207"/>
      <c r="Q167" s="4207"/>
      <c r="R167" s="4212">
        <f>SUM(R160:T166)</f>
        <v>0</v>
      </c>
      <c r="S167" s="4213"/>
      <c r="T167" s="4214"/>
      <c r="U167" s="4233"/>
      <c r="V167" s="4234"/>
      <c r="W167" s="4235"/>
      <c r="X167" s="4212">
        <f>SUM(X160:AB166)</f>
        <v>0</v>
      </c>
      <c r="Y167" s="4213"/>
      <c r="Z167" s="4213"/>
      <c r="AA167" s="4213"/>
      <c r="AB167" s="4316"/>
      <c r="AC167" s="755"/>
      <c r="AD167" s="798" t="s">
        <v>1202</v>
      </c>
      <c r="AE167" s="29"/>
      <c r="AX167" s="673"/>
      <c r="AY167" s="3904" t="s">
        <v>257</v>
      </c>
      <c r="AZ167" s="3905"/>
      <c r="BA167" s="3905"/>
      <c r="BB167" s="3905"/>
      <c r="BC167" s="4411">
        <v>30361916</v>
      </c>
      <c r="BD167" s="4412"/>
      <c r="BE167" s="4412"/>
      <c r="BF167" s="4412"/>
      <c r="BG167" s="4413"/>
      <c r="BH167" s="4414">
        <v>3000000</v>
      </c>
      <c r="BI167" s="4415"/>
      <c r="BJ167" s="4416"/>
      <c r="BK167" s="4415">
        <v>1165728</v>
      </c>
      <c r="BL167" s="4415"/>
      <c r="BM167" s="4415"/>
      <c r="BN167" s="4411">
        <v>6801280</v>
      </c>
      <c r="BO167" s="4412"/>
      <c r="BP167" s="4413"/>
      <c r="BQ167" s="4417"/>
      <c r="BR167" s="4418"/>
      <c r="BS167" s="4419"/>
      <c r="BT167" s="4411">
        <v>19394908</v>
      </c>
      <c r="BU167" s="4412"/>
      <c r="BV167" s="4412"/>
      <c r="BW167" s="4412"/>
      <c r="BX167" s="4420"/>
      <c r="BY167" s="755"/>
    </row>
    <row r="168" spans="2:77" ht="11.25" customHeight="1">
      <c r="C168" s="1506"/>
      <c r="D168" s="1506"/>
      <c r="E168" s="1506"/>
      <c r="F168" s="1506"/>
      <c r="G168" s="1687"/>
      <c r="H168" s="1687"/>
      <c r="I168" s="1687"/>
      <c r="J168" s="1687"/>
      <c r="K168" s="1687"/>
      <c r="L168" s="1687"/>
      <c r="M168" s="1687"/>
      <c r="N168" s="1687"/>
      <c r="O168" s="1687"/>
      <c r="P168" s="1687"/>
      <c r="Q168" s="1687"/>
      <c r="R168" s="1687"/>
      <c r="S168" s="1687"/>
      <c r="T168" s="1688"/>
      <c r="U168" s="1688"/>
      <c r="V168" s="1688"/>
      <c r="W168" s="1688"/>
      <c r="X168" s="1687"/>
      <c r="Y168" s="1687"/>
      <c r="Z168" s="1687"/>
      <c r="AA168" s="1687"/>
      <c r="AB168" s="1687"/>
      <c r="AC168" s="755"/>
      <c r="AD168" s="775"/>
      <c r="AE168" s="29"/>
      <c r="AY168" s="330"/>
      <c r="AZ168" s="330"/>
      <c r="BA168" s="330"/>
      <c r="BB168" s="330"/>
      <c r="BC168" s="875"/>
      <c r="BD168" s="875"/>
      <c r="BE168" s="875"/>
      <c r="BF168" s="875"/>
      <c r="BG168" s="875"/>
      <c r="BH168" s="875"/>
      <c r="BI168" s="875"/>
      <c r="BJ168" s="875"/>
      <c r="BK168" s="875"/>
      <c r="BL168" s="875"/>
      <c r="BM168" s="875"/>
      <c r="BN168" s="875"/>
      <c r="BO168" s="875"/>
      <c r="BP168" s="771"/>
      <c r="BQ168" s="771"/>
      <c r="BR168" s="771"/>
      <c r="BS168" s="771"/>
      <c r="BT168" s="875"/>
      <c r="BU168" s="875"/>
      <c r="BV168" s="875"/>
      <c r="BW168" s="875"/>
      <c r="BX168" s="875"/>
      <c r="BY168" s="755"/>
    </row>
    <row r="169" spans="2:77" ht="14.25">
      <c r="B169" s="673" t="s">
        <v>1115</v>
      </c>
      <c r="D169" s="38"/>
      <c r="E169" s="6"/>
      <c r="F169" s="38"/>
      <c r="G169" s="38"/>
      <c r="H169" s="38"/>
      <c r="I169" s="38"/>
      <c r="J169" s="38"/>
      <c r="K169" s="38"/>
      <c r="L169" s="38"/>
      <c r="M169" s="38"/>
      <c r="N169" s="38"/>
      <c r="O169" s="38"/>
      <c r="P169" s="38"/>
      <c r="Q169" s="38"/>
      <c r="R169" s="38"/>
      <c r="S169" s="38"/>
      <c r="T169" s="38"/>
      <c r="U169" s="38"/>
      <c r="V169" s="38"/>
      <c r="W169" s="644"/>
      <c r="X169" s="644"/>
      <c r="Y169" s="644"/>
      <c r="Z169" s="644"/>
      <c r="AA169" s="644"/>
      <c r="AB169" s="644"/>
      <c r="AD169" s="775"/>
      <c r="AE169" s="29"/>
      <c r="AX169" s="673" t="s">
        <v>1115</v>
      </c>
      <c r="AZ169" s="38"/>
      <c r="BA169" s="273"/>
      <c r="BB169" s="38"/>
      <c r="BC169" s="38"/>
      <c r="BD169" s="38"/>
      <c r="BE169" s="38"/>
      <c r="BF169" s="38"/>
      <c r="BG169" s="38"/>
      <c r="BH169" s="38"/>
      <c r="BI169" s="38"/>
      <c r="BJ169" s="38"/>
      <c r="BK169" s="38"/>
      <c r="BL169" s="38"/>
      <c r="BM169" s="38"/>
      <c r="BN169" s="38"/>
      <c r="BO169" s="38"/>
      <c r="BP169" s="38"/>
      <c r="BQ169" s="38"/>
      <c r="BR169" s="38"/>
      <c r="BS169" s="644"/>
      <c r="BT169" s="644"/>
      <c r="BU169" s="644"/>
      <c r="BV169" s="644"/>
      <c r="BW169" s="644"/>
      <c r="BX169" s="644"/>
    </row>
    <row r="170" spans="2:77" ht="11.25" customHeight="1">
      <c r="B170" s="673"/>
      <c r="C170" s="3373" t="s">
        <v>250</v>
      </c>
      <c r="D170" s="3374"/>
      <c r="E170" s="3374"/>
      <c r="F170" s="3375"/>
      <c r="G170" s="3382" t="s">
        <v>408</v>
      </c>
      <c r="H170" s="3383"/>
      <c r="I170" s="3383"/>
      <c r="J170" s="3383"/>
      <c r="K170" s="3383"/>
      <c r="L170" s="3384"/>
      <c r="M170" s="3382" t="s">
        <v>252</v>
      </c>
      <c r="N170" s="3384"/>
      <c r="O170" s="3382" t="s">
        <v>488</v>
      </c>
      <c r="P170" s="3383"/>
      <c r="Q170" s="3383"/>
      <c r="R170" s="3383"/>
      <c r="S170" s="3383"/>
      <c r="T170" s="3384"/>
      <c r="U170" s="3382" t="s">
        <v>253</v>
      </c>
      <c r="V170" s="3384"/>
      <c r="W170" s="3382" t="s">
        <v>138</v>
      </c>
      <c r="X170" s="3383"/>
      <c r="Y170" s="3383"/>
      <c r="Z170" s="3383"/>
      <c r="AA170" s="3383"/>
      <c r="AB170" s="3391"/>
      <c r="AD170" s="775"/>
      <c r="AE170" s="29"/>
      <c r="AX170" s="673"/>
      <c r="AY170" s="3373" t="s">
        <v>250</v>
      </c>
      <c r="AZ170" s="3374"/>
      <c r="BA170" s="3374"/>
      <c r="BB170" s="3375"/>
      <c r="BC170" s="3382" t="s">
        <v>408</v>
      </c>
      <c r="BD170" s="3383"/>
      <c r="BE170" s="3383"/>
      <c r="BF170" s="3383"/>
      <c r="BG170" s="3383"/>
      <c r="BH170" s="3384"/>
      <c r="BI170" s="3382" t="s">
        <v>252</v>
      </c>
      <c r="BJ170" s="3384"/>
      <c r="BK170" s="3382" t="s">
        <v>488</v>
      </c>
      <c r="BL170" s="3383"/>
      <c r="BM170" s="3383"/>
      <c r="BN170" s="3383"/>
      <c r="BO170" s="3383"/>
      <c r="BP170" s="3384"/>
      <c r="BQ170" s="3382" t="s">
        <v>253</v>
      </c>
      <c r="BR170" s="3384"/>
      <c r="BS170" s="3382" t="s">
        <v>138</v>
      </c>
      <c r="BT170" s="3383"/>
      <c r="BU170" s="3383"/>
      <c r="BV170" s="3383"/>
      <c r="BW170" s="3383"/>
      <c r="BX170" s="3391"/>
    </row>
    <row r="171" spans="2:77" ht="11.25" customHeight="1">
      <c r="B171" s="673"/>
      <c r="C171" s="3376"/>
      <c r="D171" s="3377"/>
      <c r="E171" s="3377"/>
      <c r="F171" s="3378"/>
      <c r="G171" s="3385"/>
      <c r="H171" s="3386"/>
      <c r="I171" s="3386"/>
      <c r="J171" s="3386"/>
      <c r="K171" s="3386"/>
      <c r="L171" s="3387"/>
      <c r="M171" s="3385"/>
      <c r="N171" s="3387"/>
      <c r="O171" s="3385"/>
      <c r="P171" s="3386"/>
      <c r="Q171" s="3386"/>
      <c r="R171" s="3386"/>
      <c r="S171" s="3386"/>
      <c r="T171" s="3387"/>
      <c r="U171" s="3385"/>
      <c r="V171" s="3387"/>
      <c r="W171" s="3385"/>
      <c r="X171" s="3386"/>
      <c r="Y171" s="3386"/>
      <c r="Z171" s="3386"/>
      <c r="AA171" s="3386"/>
      <c r="AB171" s="3392"/>
      <c r="AD171" s="775"/>
      <c r="AE171" s="29"/>
      <c r="AX171" s="673"/>
      <c r="AY171" s="3376"/>
      <c r="AZ171" s="3377"/>
      <c r="BA171" s="3377"/>
      <c r="BB171" s="3378"/>
      <c r="BC171" s="3385"/>
      <c r="BD171" s="3386"/>
      <c r="BE171" s="3386"/>
      <c r="BF171" s="3386"/>
      <c r="BG171" s="3386"/>
      <c r="BH171" s="3387"/>
      <c r="BI171" s="3385"/>
      <c r="BJ171" s="3387"/>
      <c r="BK171" s="3385"/>
      <c r="BL171" s="3386"/>
      <c r="BM171" s="3386"/>
      <c r="BN171" s="3386"/>
      <c r="BO171" s="3386"/>
      <c r="BP171" s="3387"/>
      <c r="BQ171" s="3385"/>
      <c r="BR171" s="3387"/>
      <c r="BS171" s="3385"/>
      <c r="BT171" s="3386"/>
      <c r="BU171" s="3386"/>
      <c r="BV171" s="3386"/>
      <c r="BW171" s="3386"/>
      <c r="BX171" s="3392"/>
    </row>
    <row r="172" spans="2:77" ht="11.25" customHeight="1">
      <c r="B172" s="673"/>
      <c r="C172" s="3379"/>
      <c r="D172" s="3380"/>
      <c r="E172" s="3380"/>
      <c r="F172" s="3381"/>
      <c r="G172" s="3388"/>
      <c r="H172" s="3389"/>
      <c r="I172" s="3389"/>
      <c r="J172" s="3389"/>
      <c r="K172" s="3389"/>
      <c r="L172" s="3390"/>
      <c r="M172" s="3388"/>
      <c r="N172" s="3390"/>
      <c r="O172" s="3388"/>
      <c r="P172" s="3389"/>
      <c r="Q172" s="3389"/>
      <c r="R172" s="3389"/>
      <c r="S172" s="3389"/>
      <c r="T172" s="3390"/>
      <c r="U172" s="3388"/>
      <c r="V172" s="3390"/>
      <c r="W172" s="3388"/>
      <c r="X172" s="3389"/>
      <c r="Y172" s="3389"/>
      <c r="Z172" s="3389"/>
      <c r="AA172" s="3389"/>
      <c r="AB172" s="3393"/>
      <c r="AD172" s="775"/>
      <c r="AE172" s="29"/>
      <c r="AX172" s="673"/>
      <c r="AY172" s="3379"/>
      <c r="AZ172" s="3380"/>
      <c r="BA172" s="3380"/>
      <c r="BB172" s="3381"/>
      <c r="BC172" s="3388"/>
      <c r="BD172" s="3389"/>
      <c r="BE172" s="3389"/>
      <c r="BF172" s="3389"/>
      <c r="BG172" s="3389"/>
      <c r="BH172" s="3390"/>
      <c r="BI172" s="3388"/>
      <c r="BJ172" s="3390"/>
      <c r="BK172" s="3388"/>
      <c r="BL172" s="3389"/>
      <c r="BM172" s="3389"/>
      <c r="BN172" s="3389"/>
      <c r="BO172" s="3389"/>
      <c r="BP172" s="3390"/>
      <c r="BQ172" s="3388"/>
      <c r="BR172" s="3390"/>
      <c r="BS172" s="3388"/>
      <c r="BT172" s="3389"/>
      <c r="BU172" s="3389"/>
      <c r="BV172" s="3389"/>
      <c r="BW172" s="3389"/>
      <c r="BX172" s="3393"/>
    </row>
    <row r="173" spans="2:77" ht="15" customHeight="1">
      <c r="B173" s="673"/>
      <c r="C173" s="876" t="s">
        <v>181</v>
      </c>
      <c r="D173" s="17"/>
      <c r="E173" s="16"/>
      <c r="F173" s="34"/>
      <c r="G173" s="3689">
        <f t="shared" ref="G173:G179" si="10">G160</f>
        <v>0</v>
      </c>
      <c r="H173" s="3690"/>
      <c r="I173" s="3690"/>
      <c r="J173" s="3690"/>
      <c r="K173" s="3690"/>
      <c r="L173" s="3691"/>
      <c r="M173" s="3695" t="s">
        <v>368</v>
      </c>
      <c r="N173" s="3696"/>
      <c r="O173" s="3689">
        <f t="shared" ref="O173:O179" si="11">(ROUNDDOWN(X160,0))</f>
        <v>0</v>
      </c>
      <c r="P173" s="3690"/>
      <c r="Q173" s="3690"/>
      <c r="R173" s="3690"/>
      <c r="S173" s="3690"/>
      <c r="T173" s="3691"/>
      <c r="U173" s="3695" t="s">
        <v>303</v>
      </c>
      <c r="V173" s="3696"/>
      <c r="W173" s="3692">
        <f t="shared" ref="W173:W179" si="12">G173-O173</f>
        <v>0</v>
      </c>
      <c r="X173" s="3693"/>
      <c r="Y173" s="3693"/>
      <c r="Z173" s="3693"/>
      <c r="AA173" s="3693"/>
      <c r="AB173" s="3694"/>
      <c r="AD173" s="775"/>
      <c r="AE173" s="29"/>
      <c r="AX173" s="673"/>
      <c r="AY173" s="876" t="s">
        <v>181</v>
      </c>
      <c r="AZ173" s="17"/>
      <c r="BA173" s="16"/>
      <c r="BB173" s="34"/>
      <c r="BC173" s="3397">
        <v>15805054</v>
      </c>
      <c r="BD173" s="3398"/>
      <c r="BE173" s="3398"/>
      <c r="BF173" s="3398"/>
      <c r="BG173" s="3398"/>
      <c r="BH173" s="3399"/>
      <c r="BI173" s="3197" t="s">
        <v>303</v>
      </c>
      <c r="BJ173" s="3198"/>
      <c r="BK173" s="3397">
        <v>7895807</v>
      </c>
      <c r="BL173" s="3398"/>
      <c r="BM173" s="3398"/>
      <c r="BN173" s="3398"/>
      <c r="BO173" s="3398"/>
      <c r="BP173" s="3399"/>
      <c r="BQ173" s="3197" t="s">
        <v>303</v>
      </c>
      <c r="BR173" s="3198"/>
      <c r="BS173" s="3405">
        <v>7909247</v>
      </c>
      <c r="BT173" s="3406"/>
      <c r="BU173" s="3406"/>
      <c r="BV173" s="3406"/>
      <c r="BW173" s="3406"/>
      <c r="BX173" s="4064"/>
    </row>
    <row r="174" spans="2:77" ht="15" customHeight="1">
      <c r="B174" s="673"/>
      <c r="C174" s="876" t="s">
        <v>182</v>
      </c>
      <c r="D174" s="17"/>
      <c r="E174" s="16"/>
      <c r="F174" s="34"/>
      <c r="G174" s="3689">
        <f t="shared" si="10"/>
        <v>0</v>
      </c>
      <c r="H174" s="3690"/>
      <c r="I174" s="3690"/>
      <c r="J174" s="3690"/>
      <c r="K174" s="3690"/>
      <c r="L174" s="3691"/>
      <c r="M174" s="3695" t="s">
        <v>103</v>
      </c>
      <c r="N174" s="3696"/>
      <c r="O174" s="3689">
        <f t="shared" si="11"/>
        <v>0</v>
      </c>
      <c r="P174" s="3690"/>
      <c r="Q174" s="3690"/>
      <c r="R174" s="3690"/>
      <c r="S174" s="3690"/>
      <c r="T174" s="3691"/>
      <c r="U174" s="3695" t="s">
        <v>304</v>
      </c>
      <c r="V174" s="3696"/>
      <c r="W174" s="3692">
        <f t="shared" si="12"/>
        <v>0</v>
      </c>
      <c r="X174" s="3693"/>
      <c r="Y174" s="3693"/>
      <c r="Z174" s="3693"/>
      <c r="AA174" s="3693"/>
      <c r="AB174" s="3694"/>
      <c r="AD174" s="775"/>
      <c r="AE174" s="29"/>
      <c r="AX174" s="673"/>
      <c r="AY174" s="876" t="s">
        <v>182</v>
      </c>
      <c r="AZ174" s="17"/>
      <c r="BA174" s="16"/>
      <c r="BB174" s="34"/>
      <c r="BC174" s="3397">
        <v>1480054</v>
      </c>
      <c r="BD174" s="3398"/>
      <c r="BE174" s="3398"/>
      <c r="BF174" s="3398"/>
      <c r="BG174" s="3398"/>
      <c r="BH174" s="3399"/>
      <c r="BI174" s="3197" t="s">
        <v>103</v>
      </c>
      <c r="BJ174" s="3198"/>
      <c r="BK174" s="3397">
        <v>665253</v>
      </c>
      <c r="BL174" s="3398"/>
      <c r="BM174" s="3398"/>
      <c r="BN174" s="3398"/>
      <c r="BO174" s="3398"/>
      <c r="BP174" s="3399"/>
      <c r="BQ174" s="3197" t="s">
        <v>303</v>
      </c>
      <c r="BR174" s="3198"/>
      <c r="BS174" s="3405">
        <v>814801</v>
      </c>
      <c r="BT174" s="3406"/>
      <c r="BU174" s="3406"/>
      <c r="BV174" s="3406"/>
      <c r="BW174" s="3406"/>
      <c r="BX174" s="4064"/>
    </row>
    <row r="175" spans="2:77" ht="15" customHeight="1">
      <c r="B175" s="673"/>
      <c r="C175" s="876" t="s">
        <v>183</v>
      </c>
      <c r="D175" s="17"/>
      <c r="E175" s="16"/>
      <c r="F175" s="34"/>
      <c r="G175" s="3689">
        <f t="shared" si="10"/>
        <v>0</v>
      </c>
      <c r="H175" s="3690"/>
      <c r="I175" s="3690"/>
      <c r="J175" s="3690"/>
      <c r="K175" s="3690"/>
      <c r="L175" s="3691"/>
      <c r="M175" s="3695" t="s">
        <v>304</v>
      </c>
      <c r="N175" s="3696"/>
      <c r="O175" s="3689">
        <f t="shared" si="11"/>
        <v>0</v>
      </c>
      <c r="P175" s="3690"/>
      <c r="Q175" s="3690"/>
      <c r="R175" s="3690"/>
      <c r="S175" s="3690"/>
      <c r="T175" s="3691"/>
      <c r="U175" s="3695" t="s">
        <v>304</v>
      </c>
      <c r="V175" s="3696"/>
      <c r="W175" s="3692">
        <f t="shared" si="12"/>
        <v>0</v>
      </c>
      <c r="X175" s="3693"/>
      <c r="Y175" s="3693"/>
      <c r="Z175" s="3693"/>
      <c r="AA175" s="3693"/>
      <c r="AB175" s="3694"/>
      <c r="AD175" s="775"/>
      <c r="AE175" s="29"/>
      <c r="AX175" s="673"/>
      <c r="AY175" s="876" t="s">
        <v>183</v>
      </c>
      <c r="AZ175" s="17"/>
      <c r="BA175" s="16"/>
      <c r="BB175" s="34"/>
      <c r="BC175" s="3397">
        <v>6154000</v>
      </c>
      <c r="BD175" s="3398"/>
      <c r="BE175" s="3398"/>
      <c r="BF175" s="3398"/>
      <c r="BG175" s="3398"/>
      <c r="BH175" s="3399"/>
      <c r="BI175" s="3197" t="s">
        <v>303</v>
      </c>
      <c r="BJ175" s="3198"/>
      <c r="BK175" s="3397">
        <v>3911040</v>
      </c>
      <c r="BL175" s="3398"/>
      <c r="BM175" s="3398"/>
      <c r="BN175" s="3398"/>
      <c r="BO175" s="3398"/>
      <c r="BP175" s="3399"/>
      <c r="BQ175" s="3197" t="s">
        <v>303</v>
      </c>
      <c r="BR175" s="3198"/>
      <c r="BS175" s="3405">
        <v>2242960</v>
      </c>
      <c r="BT175" s="3406"/>
      <c r="BU175" s="3406"/>
      <c r="BV175" s="3406"/>
      <c r="BW175" s="3406"/>
      <c r="BX175" s="4064"/>
    </row>
    <row r="176" spans="2:77" ht="15" customHeight="1">
      <c r="B176" s="673"/>
      <c r="C176" s="876" t="s">
        <v>184</v>
      </c>
      <c r="D176" s="17"/>
      <c r="E176" s="16"/>
      <c r="F176" s="34"/>
      <c r="G176" s="3689">
        <f t="shared" si="10"/>
        <v>0</v>
      </c>
      <c r="H176" s="3690"/>
      <c r="I176" s="3690"/>
      <c r="J176" s="3690"/>
      <c r="K176" s="3690"/>
      <c r="L176" s="3691"/>
      <c r="M176" s="3695" t="s">
        <v>304</v>
      </c>
      <c r="N176" s="3696"/>
      <c r="O176" s="3689">
        <f t="shared" si="11"/>
        <v>0</v>
      </c>
      <c r="P176" s="3690"/>
      <c r="Q176" s="3690"/>
      <c r="R176" s="3690"/>
      <c r="S176" s="3690"/>
      <c r="T176" s="3691"/>
      <c r="U176" s="3695" t="s">
        <v>304</v>
      </c>
      <c r="V176" s="3696"/>
      <c r="W176" s="3692">
        <f t="shared" si="12"/>
        <v>0</v>
      </c>
      <c r="X176" s="3693"/>
      <c r="Y176" s="3693"/>
      <c r="Z176" s="3693"/>
      <c r="AA176" s="3693"/>
      <c r="AB176" s="3694"/>
      <c r="AD176" s="775"/>
      <c r="AE176" s="29"/>
      <c r="AX176" s="673"/>
      <c r="AY176" s="876" t="s">
        <v>184</v>
      </c>
      <c r="AZ176" s="17"/>
      <c r="BA176" s="16"/>
      <c r="BB176" s="34"/>
      <c r="BC176" s="3397">
        <v>560200</v>
      </c>
      <c r="BD176" s="3398"/>
      <c r="BE176" s="3398"/>
      <c r="BF176" s="3398"/>
      <c r="BG176" s="3398"/>
      <c r="BH176" s="3399"/>
      <c r="BI176" s="3197" t="s">
        <v>303</v>
      </c>
      <c r="BJ176" s="3198"/>
      <c r="BK176" s="3397">
        <v>560200</v>
      </c>
      <c r="BL176" s="3398"/>
      <c r="BM176" s="3398"/>
      <c r="BN176" s="3398"/>
      <c r="BO176" s="3398"/>
      <c r="BP176" s="3399"/>
      <c r="BQ176" s="3197" t="s">
        <v>303</v>
      </c>
      <c r="BR176" s="3198"/>
      <c r="BS176" s="3405">
        <v>0</v>
      </c>
      <c r="BT176" s="3406"/>
      <c r="BU176" s="3406"/>
      <c r="BV176" s="3406"/>
      <c r="BW176" s="3406"/>
      <c r="BX176" s="4064"/>
    </row>
    <row r="177" spans="2:76" ht="15" customHeight="1">
      <c r="B177" s="673"/>
      <c r="C177" s="876" t="s">
        <v>302</v>
      </c>
      <c r="D177" s="17"/>
      <c r="E177" s="16"/>
      <c r="F177" s="34"/>
      <c r="G177" s="3689">
        <f t="shared" si="10"/>
        <v>0</v>
      </c>
      <c r="H177" s="3690"/>
      <c r="I177" s="3690"/>
      <c r="J177" s="3690"/>
      <c r="K177" s="3690"/>
      <c r="L177" s="3691"/>
      <c r="M177" s="3695" t="s">
        <v>304</v>
      </c>
      <c r="N177" s="3696"/>
      <c r="O177" s="3689">
        <f t="shared" si="11"/>
        <v>0</v>
      </c>
      <c r="P177" s="3690"/>
      <c r="Q177" s="3690"/>
      <c r="R177" s="3690"/>
      <c r="S177" s="3690"/>
      <c r="T177" s="3691"/>
      <c r="U177" s="3695" t="s">
        <v>304</v>
      </c>
      <c r="V177" s="3696"/>
      <c r="W177" s="3692">
        <f t="shared" si="12"/>
        <v>0</v>
      </c>
      <c r="X177" s="3693"/>
      <c r="Y177" s="3693"/>
      <c r="Z177" s="3693"/>
      <c r="AA177" s="3693"/>
      <c r="AB177" s="3694"/>
      <c r="AD177" s="775"/>
      <c r="AE177" s="29"/>
      <c r="AX177" s="673"/>
      <c r="AY177" s="876" t="s">
        <v>302</v>
      </c>
      <c r="AZ177" s="17"/>
      <c r="BA177" s="16"/>
      <c r="BB177" s="34"/>
      <c r="BC177" s="3397">
        <v>784000</v>
      </c>
      <c r="BD177" s="3398"/>
      <c r="BE177" s="3398"/>
      <c r="BF177" s="3398"/>
      <c r="BG177" s="3398"/>
      <c r="BH177" s="3399"/>
      <c r="BI177" s="3197" t="s">
        <v>303</v>
      </c>
      <c r="BJ177" s="3198"/>
      <c r="BK177" s="3397">
        <v>784000</v>
      </c>
      <c r="BL177" s="3398"/>
      <c r="BM177" s="3398"/>
      <c r="BN177" s="3398"/>
      <c r="BO177" s="3398"/>
      <c r="BP177" s="3399"/>
      <c r="BQ177" s="3197" t="s">
        <v>303</v>
      </c>
      <c r="BR177" s="3198"/>
      <c r="BS177" s="3405">
        <v>0</v>
      </c>
      <c r="BT177" s="3406"/>
      <c r="BU177" s="3406"/>
      <c r="BV177" s="3406"/>
      <c r="BW177" s="3406"/>
      <c r="BX177" s="4064"/>
    </row>
    <row r="178" spans="2:76" ht="15" customHeight="1">
      <c r="B178" s="673"/>
      <c r="C178" s="876" t="s">
        <v>276</v>
      </c>
      <c r="D178" s="17"/>
      <c r="E178" s="16"/>
      <c r="F178" s="34"/>
      <c r="G178" s="3689">
        <f t="shared" si="10"/>
        <v>0</v>
      </c>
      <c r="H178" s="3690"/>
      <c r="I178" s="3690"/>
      <c r="J178" s="3690"/>
      <c r="K178" s="3690"/>
      <c r="L178" s="3691"/>
      <c r="M178" s="3514"/>
      <c r="N178" s="3515"/>
      <c r="O178" s="3689">
        <f t="shared" si="11"/>
        <v>0</v>
      </c>
      <c r="P178" s="3690"/>
      <c r="Q178" s="3690"/>
      <c r="R178" s="3690"/>
      <c r="S178" s="3690"/>
      <c r="T178" s="3691"/>
      <c r="U178" s="3514"/>
      <c r="V178" s="3515"/>
      <c r="W178" s="3692">
        <f t="shared" si="12"/>
        <v>0</v>
      </c>
      <c r="X178" s="3693"/>
      <c r="Y178" s="3693"/>
      <c r="Z178" s="3693"/>
      <c r="AA178" s="3693"/>
      <c r="AB178" s="3694"/>
      <c r="AD178" s="775"/>
      <c r="AE178" s="29"/>
      <c r="AX178" s="673"/>
      <c r="AY178" s="876" t="s">
        <v>276</v>
      </c>
      <c r="AZ178" s="17"/>
      <c r="BA178" s="16"/>
      <c r="BB178" s="34"/>
      <c r="BC178" s="3397">
        <v>0</v>
      </c>
      <c r="BD178" s="3398"/>
      <c r="BE178" s="3398"/>
      <c r="BF178" s="3398"/>
      <c r="BG178" s="3398"/>
      <c r="BH178" s="3399"/>
      <c r="BI178" s="3204"/>
      <c r="BJ178" s="3205"/>
      <c r="BK178" s="3397">
        <v>0</v>
      </c>
      <c r="BL178" s="3398"/>
      <c r="BM178" s="3398"/>
      <c r="BN178" s="3398"/>
      <c r="BO178" s="3398"/>
      <c r="BP178" s="3399"/>
      <c r="BQ178" s="3514"/>
      <c r="BR178" s="3515"/>
      <c r="BS178" s="3405">
        <v>0</v>
      </c>
      <c r="BT178" s="3406"/>
      <c r="BU178" s="3406"/>
      <c r="BV178" s="3406"/>
      <c r="BW178" s="3406"/>
      <c r="BX178" s="4064"/>
    </row>
    <row r="179" spans="2:76" ht="15" customHeight="1" thickBot="1">
      <c r="B179" s="673"/>
      <c r="C179" s="877" t="s">
        <v>180</v>
      </c>
      <c r="D179" s="15"/>
      <c r="E179" s="14"/>
      <c r="F179" s="35"/>
      <c r="G179" s="3839">
        <f t="shared" si="10"/>
        <v>0</v>
      </c>
      <c r="H179" s="3840"/>
      <c r="I179" s="3840"/>
      <c r="J179" s="3840"/>
      <c r="K179" s="3840"/>
      <c r="L179" s="3841"/>
      <c r="M179" s="3842"/>
      <c r="N179" s="3843"/>
      <c r="O179" s="3689">
        <f t="shared" si="11"/>
        <v>0</v>
      </c>
      <c r="P179" s="3690"/>
      <c r="Q179" s="3690"/>
      <c r="R179" s="3690"/>
      <c r="S179" s="3690"/>
      <c r="T179" s="3691"/>
      <c r="U179" s="3842"/>
      <c r="V179" s="3843"/>
      <c r="W179" s="3692">
        <f t="shared" si="12"/>
        <v>0</v>
      </c>
      <c r="X179" s="3693"/>
      <c r="Y179" s="3693"/>
      <c r="Z179" s="3693"/>
      <c r="AA179" s="3693"/>
      <c r="AB179" s="3694"/>
      <c r="AD179" s="775"/>
      <c r="AE179" s="29"/>
      <c r="AX179" s="673"/>
      <c r="AY179" s="877" t="s">
        <v>180</v>
      </c>
      <c r="AZ179" s="878"/>
      <c r="BA179" s="14"/>
      <c r="BB179" s="35"/>
      <c r="BC179" s="3414">
        <v>5578608</v>
      </c>
      <c r="BD179" s="3415"/>
      <c r="BE179" s="3415"/>
      <c r="BF179" s="3415"/>
      <c r="BG179" s="3415"/>
      <c r="BH179" s="3416"/>
      <c r="BI179" s="3516"/>
      <c r="BJ179" s="3517"/>
      <c r="BK179" s="3397">
        <v>5578608</v>
      </c>
      <c r="BL179" s="3398"/>
      <c r="BM179" s="3398"/>
      <c r="BN179" s="3398"/>
      <c r="BO179" s="3398"/>
      <c r="BP179" s="3399"/>
      <c r="BQ179" s="3516"/>
      <c r="BR179" s="3517"/>
      <c r="BS179" s="3405">
        <v>0</v>
      </c>
      <c r="BT179" s="3406"/>
      <c r="BU179" s="3406"/>
      <c r="BV179" s="3406"/>
      <c r="BW179" s="3406"/>
      <c r="BX179" s="4064"/>
    </row>
    <row r="180" spans="2:76" ht="15.75" customHeight="1" thickTop="1">
      <c r="C180" s="3518" t="s">
        <v>409</v>
      </c>
      <c r="D180" s="3519"/>
      <c r="E180" s="3519"/>
      <c r="F180" s="3520"/>
      <c r="G180" s="3844">
        <f>SUM(G173:L179)</f>
        <v>0</v>
      </c>
      <c r="H180" s="3845"/>
      <c r="I180" s="3845"/>
      <c r="J180" s="3845"/>
      <c r="K180" s="3845"/>
      <c r="L180" s="3846"/>
      <c r="M180" s="3847"/>
      <c r="N180" s="3848"/>
      <c r="O180" s="3844">
        <f>SUM(O173:T179)</f>
        <v>0</v>
      </c>
      <c r="P180" s="3845"/>
      <c r="Q180" s="3845"/>
      <c r="R180" s="3845"/>
      <c r="S180" s="3845"/>
      <c r="T180" s="3846"/>
      <c r="U180" s="3847"/>
      <c r="V180" s="3848"/>
      <c r="W180" s="3849">
        <f>SUM(W173:AB179)</f>
        <v>0</v>
      </c>
      <c r="X180" s="3850"/>
      <c r="Y180" s="3850"/>
      <c r="Z180" s="3850"/>
      <c r="AA180" s="3850"/>
      <c r="AB180" s="3851"/>
      <c r="AD180" s="775"/>
      <c r="AE180" s="29"/>
      <c r="AY180" s="3518" t="s">
        <v>409</v>
      </c>
      <c r="AZ180" s="3519"/>
      <c r="BA180" s="3519"/>
      <c r="BB180" s="3520"/>
      <c r="BC180" s="3428">
        <v>30361916</v>
      </c>
      <c r="BD180" s="3429"/>
      <c r="BE180" s="3429"/>
      <c r="BF180" s="3429"/>
      <c r="BG180" s="3429"/>
      <c r="BH180" s="3430"/>
      <c r="BI180" s="3521"/>
      <c r="BJ180" s="3522"/>
      <c r="BK180" s="3428">
        <v>19394908</v>
      </c>
      <c r="BL180" s="3429"/>
      <c r="BM180" s="3429"/>
      <c r="BN180" s="3429"/>
      <c r="BO180" s="3429"/>
      <c r="BP180" s="3430"/>
      <c r="BQ180" s="3521"/>
      <c r="BR180" s="3522"/>
      <c r="BS180" s="3433">
        <v>10967008</v>
      </c>
      <c r="BT180" s="3434"/>
      <c r="BU180" s="3434"/>
      <c r="BV180" s="3434"/>
      <c r="BW180" s="3434"/>
      <c r="BX180" s="4065"/>
    </row>
    <row r="181" spans="2:76" ht="12" customHeight="1">
      <c r="B181" s="673"/>
      <c r="C181" s="38"/>
      <c r="D181" s="38"/>
      <c r="E181" s="6"/>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D181" s="775"/>
      <c r="AE181" s="29"/>
      <c r="AX181" s="673"/>
      <c r="AY181" s="38"/>
      <c r="AZ181" s="38"/>
      <c r="BA181" s="273"/>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row>
    <row r="182" spans="2:76" ht="14.25" customHeight="1">
      <c r="B182" s="673"/>
      <c r="C182" s="3373" t="s">
        <v>120</v>
      </c>
      <c r="D182" s="3374"/>
      <c r="E182" s="3374"/>
      <c r="F182" s="3375"/>
      <c r="G182" s="4264" t="s">
        <v>482</v>
      </c>
      <c r="H182" s="4264"/>
      <c r="I182" s="4264"/>
      <c r="J182" s="4264"/>
      <c r="K182" s="4264"/>
      <c r="L182" s="4264"/>
      <c r="M182" s="4262" t="s">
        <v>1125</v>
      </c>
      <c r="N182" s="4262"/>
      <c r="O182" s="4262"/>
      <c r="P182" s="4262"/>
      <c r="Q182" s="4262"/>
      <c r="R182" s="4262"/>
      <c r="S182" s="4262"/>
      <c r="T182" s="4262"/>
      <c r="U182" s="4262"/>
      <c r="V182" s="4262"/>
      <c r="W182" s="4239" t="s">
        <v>1225</v>
      </c>
      <c r="X182" s="4239"/>
      <c r="Y182" s="4239"/>
      <c r="Z182" s="4239"/>
      <c r="AA182" s="4239"/>
      <c r="AB182" s="4240"/>
      <c r="AD182" s="775"/>
      <c r="AE182" s="29"/>
      <c r="AX182" s="673"/>
      <c r="AY182" s="3373" t="s">
        <v>120</v>
      </c>
      <c r="AZ182" s="3374"/>
      <c r="BA182" s="3374"/>
      <c r="BB182" s="3375"/>
      <c r="BC182" s="4264" t="s">
        <v>482</v>
      </c>
      <c r="BD182" s="4264"/>
      <c r="BE182" s="4264"/>
      <c r="BF182" s="4264"/>
      <c r="BG182" s="4264"/>
      <c r="BH182" s="4264"/>
      <c r="BI182" s="4262" t="s">
        <v>1125</v>
      </c>
      <c r="BJ182" s="4262"/>
      <c r="BK182" s="4262"/>
      <c r="BL182" s="4262"/>
      <c r="BM182" s="4262"/>
      <c r="BN182" s="4262"/>
      <c r="BO182" s="4262"/>
      <c r="BP182" s="4262"/>
      <c r="BQ182" s="4262"/>
      <c r="BR182" s="4262"/>
      <c r="BS182" s="4239" t="s">
        <v>1225</v>
      </c>
      <c r="BT182" s="4239"/>
      <c r="BU182" s="4239"/>
      <c r="BV182" s="4239"/>
      <c r="BW182" s="4239"/>
      <c r="BX182" s="4240"/>
    </row>
    <row r="183" spans="2:76" ht="14.25">
      <c r="B183" s="673"/>
      <c r="C183" s="3379"/>
      <c r="D183" s="3380"/>
      <c r="E183" s="3380"/>
      <c r="F183" s="3381"/>
      <c r="G183" s="4265"/>
      <c r="H183" s="4265"/>
      <c r="I183" s="4265"/>
      <c r="J183" s="4265"/>
      <c r="K183" s="4265"/>
      <c r="L183" s="4265"/>
      <c r="M183" s="4261" t="s">
        <v>1227</v>
      </c>
      <c r="N183" s="4261"/>
      <c r="O183" s="4261"/>
      <c r="P183" s="4261"/>
      <c r="Q183" s="4261"/>
      <c r="R183" s="4261" t="s">
        <v>1224</v>
      </c>
      <c r="S183" s="4261"/>
      <c r="T183" s="4261"/>
      <c r="U183" s="4261"/>
      <c r="V183" s="4261"/>
      <c r="W183" s="4241"/>
      <c r="X183" s="4241"/>
      <c r="Y183" s="4241"/>
      <c r="Z183" s="4241"/>
      <c r="AA183" s="4241"/>
      <c r="AB183" s="4242"/>
      <c r="AD183" s="775"/>
      <c r="AE183" s="29"/>
      <c r="AX183" s="673"/>
      <c r="AY183" s="3379"/>
      <c r="AZ183" s="3380"/>
      <c r="BA183" s="3380"/>
      <c r="BB183" s="3381"/>
      <c r="BC183" s="4265"/>
      <c r="BD183" s="4265"/>
      <c r="BE183" s="4265"/>
      <c r="BF183" s="4265"/>
      <c r="BG183" s="4265"/>
      <c r="BH183" s="4265"/>
      <c r="BI183" s="4261" t="s">
        <v>1227</v>
      </c>
      <c r="BJ183" s="4261"/>
      <c r="BK183" s="4261"/>
      <c r="BL183" s="4261"/>
      <c r="BM183" s="4261"/>
      <c r="BN183" s="4261" t="s">
        <v>1224</v>
      </c>
      <c r="BO183" s="4261"/>
      <c r="BP183" s="4261"/>
      <c r="BQ183" s="4261"/>
      <c r="BR183" s="4261"/>
      <c r="BS183" s="4241"/>
      <c r="BT183" s="4241"/>
      <c r="BU183" s="4241"/>
      <c r="BV183" s="4241"/>
      <c r="BW183" s="4241"/>
      <c r="BX183" s="4242"/>
    </row>
    <row r="184" spans="2:76" ht="17.25" customHeight="1">
      <c r="B184" s="673"/>
      <c r="C184" s="3835" t="s">
        <v>1130</v>
      </c>
      <c r="D184" s="3407"/>
      <c r="E184" s="3407"/>
      <c r="F184" s="3407"/>
      <c r="G184" s="3857">
        <f>G109</f>
        <v>0</v>
      </c>
      <c r="H184" s="3857"/>
      <c r="I184" s="3857"/>
      <c r="J184" s="3857"/>
      <c r="K184" s="3857"/>
      <c r="L184" s="3857"/>
      <c r="M184" s="4257">
        <f>N109</f>
        <v>0</v>
      </c>
      <c r="N184" s="4257"/>
      <c r="O184" s="4257"/>
      <c r="P184" s="4257"/>
      <c r="Q184" s="4257"/>
      <c r="R184" s="4258">
        <v>0</v>
      </c>
      <c r="S184" s="4258"/>
      <c r="T184" s="4258"/>
      <c r="U184" s="4258"/>
      <c r="V184" s="4258"/>
      <c r="W184" s="3857">
        <f>G184+M184+R184</f>
        <v>0</v>
      </c>
      <c r="X184" s="3857"/>
      <c r="Y184" s="3857"/>
      <c r="Z184" s="3857"/>
      <c r="AA184" s="3857"/>
      <c r="AB184" s="3858"/>
      <c r="AD184" s="775"/>
      <c r="AE184" s="29"/>
      <c r="AX184" s="673"/>
      <c r="AY184" s="3232" t="s">
        <v>1130</v>
      </c>
      <c r="AZ184" s="3109"/>
      <c r="BA184" s="3109"/>
      <c r="BB184" s="3109"/>
      <c r="BC184" s="4079">
        <v>0</v>
      </c>
      <c r="BD184" s="4079"/>
      <c r="BE184" s="4079"/>
      <c r="BF184" s="4079"/>
      <c r="BG184" s="4079"/>
      <c r="BH184" s="4079"/>
      <c r="BI184" s="4421">
        <v>212560</v>
      </c>
      <c r="BJ184" s="4421"/>
      <c r="BK184" s="4421"/>
      <c r="BL184" s="4421"/>
      <c r="BM184" s="4421"/>
      <c r="BN184" s="4422">
        <v>0</v>
      </c>
      <c r="BO184" s="4422"/>
      <c r="BP184" s="4422"/>
      <c r="BQ184" s="4422"/>
      <c r="BR184" s="4422"/>
      <c r="BS184" s="4079">
        <v>212560</v>
      </c>
      <c r="BT184" s="4079"/>
      <c r="BU184" s="4079"/>
      <c r="BV184" s="4079"/>
      <c r="BW184" s="4079"/>
      <c r="BX184" s="4080"/>
    </row>
    <row r="185" spans="2:76" ht="18" customHeight="1">
      <c r="B185" s="673"/>
      <c r="C185" s="3528" t="s">
        <v>372</v>
      </c>
      <c r="D185" s="3529"/>
      <c r="E185" s="3529"/>
      <c r="F185" s="3530"/>
      <c r="G185" s="1689" t="s">
        <v>1148</v>
      </c>
      <c r="H185" s="4259">
        <f t="shared" ref="H185" si="13">$I$110</f>
        <v>0</v>
      </c>
      <c r="I185" s="4259"/>
      <c r="J185" s="1690" t="s">
        <v>343</v>
      </c>
      <c r="K185" s="1691" t="s">
        <v>388</v>
      </c>
      <c r="L185" s="732"/>
      <c r="M185" s="1689" t="s">
        <v>1148</v>
      </c>
      <c r="N185" s="4260">
        <f>P110</f>
        <v>0</v>
      </c>
      <c r="O185" s="4260"/>
      <c r="P185" s="661" t="s">
        <v>343</v>
      </c>
      <c r="Q185" s="662" t="s">
        <v>387</v>
      </c>
      <c r="R185" s="1689" t="s">
        <v>1148</v>
      </c>
      <c r="S185" s="4263">
        <v>0</v>
      </c>
      <c r="T185" s="4263"/>
      <c r="U185" s="661" t="s">
        <v>343</v>
      </c>
      <c r="V185" s="781" t="s">
        <v>387</v>
      </c>
      <c r="W185" s="1689" t="s">
        <v>1148</v>
      </c>
      <c r="X185" s="4259">
        <f>H185+N185+S185</f>
        <v>0</v>
      </c>
      <c r="Y185" s="4259"/>
      <c r="Z185" s="1690" t="s">
        <v>343</v>
      </c>
      <c r="AA185" s="1691" t="s">
        <v>388</v>
      </c>
      <c r="AB185" s="792"/>
      <c r="AD185" s="775"/>
      <c r="AE185" s="29"/>
      <c r="AX185" s="673"/>
      <c r="AY185" s="3528" t="s">
        <v>372</v>
      </c>
      <c r="AZ185" s="3529"/>
      <c r="BA185" s="3529"/>
      <c r="BB185" s="3530"/>
      <c r="BC185" s="879" t="s">
        <v>342</v>
      </c>
      <c r="BD185" s="4423">
        <v>0</v>
      </c>
      <c r="BE185" s="4423"/>
      <c r="BF185" s="779" t="s">
        <v>343</v>
      </c>
      <c r="BG185" s="657" t="s">
        <v>388</v>
      </c>
      <c r="BH185" s="732"/>
      <c r="BI185" s="879" t="s">
        <v>342</v>
      </c>
      <c r="BJ185" s="4424">
        <v>20</v>
      </c>
      <c r="BK185" s="4424"/>
      <c r="BL185" s="665" t="s">
        <v>343</v>
      </c>
      <c r="BM185" s="664" t="s">
        <v>387</v>
      </c>
      <c r="BN185" s="879" t="s">
        <v>342</v>
      </c>
      <c r="BO185" s="4425">
        <v>0</v>
      </c>
      <c r="BP185" s="4425"/>
      <c r="BQ185" s="665" t="s">
        <v>343</v>
      </c>
      <c r="BR185" s="880" t="s">
        <v>387</v>
      </c>
      <c r="BS185" s="879" t="s">
        <v>342</v>
      </c>
      <c r="BT185" s="4423">
        <v>20</v>
      </c>
      <c r="BU185" s="4423"/>
      <c r="BV185" s="779" t="s">
        <v>343</v>
      </c>
      <c r="BW185" s="657" t="s">
        <v>388</v>
      </c>
      <c r="BX185" s="792"/>
    </row>
    <row r="186" spans="2:76" ht="14.25" customHeight="1">
      <c r="B186" s="673"/>
      <c r="C186" s="38"/>
      <c r="D186" s="48" t="s">
        <v>1128</v>
      </c>
      <c r="F186" s="784"/>
      <c r="G186" s="621"/>
      <c r="H186" s="621"/>
      <c r="I186" s="38"/>
      <c r="J186" s="38"/>
      <c r="K186" s="38"/>
      <c r="L186" s="38"/>
      <c r="M186" s="38"/>
      <c r="N186" s="38"/>
      <c r="O186" s="38"/>
      <c r="P186" s="38"/>
      <c r="Q186" s="38"/>
      <c r="R186" s="38"/>
      <c r="S186" s="38"/>
      <c r="T186" s="38"/>
      <c r="U186" s="38"/>
      <c r="V186" s="38"/>
      <c r="W186" s="38"/>
      <c r="X186" s="38"/>
      <c r="Y186" s="38"/>
      <c r="Z186" s="38"/>
      <c r="AA186" s="38"/>
      <c r="AB186" s="38"/>
      <c r="AD186" s="775"/>
      <c r="AE186" s="29"/>
      <c r="AX186" s="673"/>
      <c r="AY186" s="38"/>
      <c r="AZ186" s="48" t="s">
        <v>402</v>
      </c>
      <c r="BB186" s="784"/>
      <c r="BC186" s="621"/>
      <c r="BD186" s="621"/>
      <c r="BE186" s="38"/>
      <c r="BF186" s="38"/>
      <c r="BG186" s="38"/>
      <c r="BH186" s="38"/>
      <c r="BI186" s="38"/>
      <c r="BJ186" s="38"/>
      <c r="BK186" s="38"/>
      <c r="BL186" s="38"/>
      <c r="BM186" s="38"/>
      <c r="BN186" s="38"/>
      <c r="BO186" s="38"/>
      <c r="BP186" s="38"/>
      <c r="BQ186" s="38"/>
      <c r="BR186" s="38"/>
      <c r="BS186" s="38"/>
      <c r="BT186" s="38"/>
      <c r="BU186" s="38"/>
      <c r="BV186" s="38"/>
      <c r="BW186" s="38"/>
      <c r="BX186" s="38"/>
    </row>
    <row r="187" spans="2:76" ht="18" customHeight="1">
      <c r="B187" s="673"/>
      <c r="C187" s="38"/>
      <c r="D187" s="48" t="s">
        <v>1129</v>
      </c>
      <c r="F187" s="621"/>
      <c r="G187" s="621"/>
      <c r="H187" s="621"/>
      <c r="I187" s="38"/>
      <c r="J187" s="38"/>
      <c r="K187" s="38"/>
      <c r="L187" s="38"/>
      <c r="M187" s="38"/>
      <c r="N187" s="38"/>
      <c r="O187" s="38"/>
      <c r="P187" s="38"/>
      <c r="Q187" s="38"/>
      <c r="R187" s="38"/>
      <c r="S187" s="38"/>
      <c r="T187" s="38"/>
      <c r="U187" s="38"/>
      <c r="V187" s="38"/>
      <c r="W187" s="38"/>
      <c r="X187" s="38"/>
      <c r="Y187" s="38"/>
      <c r="Z187" s="38"/>
      <c r="AA187" s="38"/>
      <c r="AB187" s="38"/>
      <c r="AD187" s="775"/>
      <c r="AE187" s="29"/>
      <c r="AX187" s="673"/>
      <c r="AY187" s="38"/>
      <c r="AZ187" s="48" t="s">
        <v>1129</v>
      </c>
      <c r="BB187" s="621"/>
      <c r="BC187" s="621"/>
      <c r="BD187" s="621"/>
      <c r="BE187" s="38"/>
      <c r="BF187" s="38"/>
      <c r="BG187" s="38"/>
      <c r="BH187" s="38"/>
      <c r="BI187" s="38"/>
      <c r="BJ187" s="38"/>
      <c r="BK187" s="38"/>
      <c r="BL187" s="38"/>
      <c r="BM187" s="38"/>
      <c r="BN187" s="38"/>
      <c r="BO187" s="38"/>
      <c r="BP187" s="38"/>
      <c r="BQ187" s="38"/>
      <c r="BR187" s="38"/>
      <c r="BS187" s="38"/>
      <c r="BT187" s="38"/>
      <c r="BU187" s="38"/>
      <c r="BV187" s="38"/>
      <c r="BW187" s="38"/>
      <c r="BX187" s="38"/>
    </row>
    <row r="188" spans="2:76" ht="18" customHeight="1">
      <c r="B188" s="673" t="s">
        <v>1110</v>
      </c>
      <c r="C188" s="38"/>
      <c r="D188" s="48"/>
      <c r="F188" s="621"/>
      <c r="G188" s="621"/>
      <c r="H188" s="621"/>
      <c r="I188" s="38"/>
      <c r="J188" s="38"/>
      <c r="K188" s="38"/>
      <c r="L188" s="38"/>
      <c r="M188" s="38"/>
      <c r="N188" s="38"/>
      <c r="O188" s="38"/>
      <c r="P188" s="38"/>
      <c r="Q188" s="38"/>
      <c r="R188" s="38"/>
      <c r="S188" s="38"/>
      <c r="T188" s="38"/>
      <c r="U188" s="38"/>
      <c r="V188" s="38"/>
      <c r="W188" s="38"/>
      <c r="X188" s="38"/>
      <c r="Y188" s="38"/>
      <c r="Z188" s="38"/>
      <c r="AA188" s="38"/>
      <c r="AB188" s="38"/>
      <c r="AD188" s="775"/>
      <c r="AE188" s="29"/>
      <c r="AX188" s="673" t="s">
        <v>1110</v>
      </c>
      <c r="AY188" s="38"/>
      <c r="AZ188" s="48"/>
      <c r="BB188" s="621"/>
      <c r="BC188" s="621"/>
      <c r="BD188" s="621"/>
      <c r="BE188" s="38"/>
      <c r="BF188" s="38"/>
      <c r="BG188" s="38"/>
      <c r="BH188" s="38"/>
      <c r="BI188" s="38"/>
      <c r="BJ188" s="38"/>
      <c r="BK188" s="38"/>
      <c r="BL188" s="38"/>
      <c r="BM188" s="38"/>
      <c r="BN188" s="38"/>
      <c r="BO188" s="38"/>
      <c r="BP188" s="38"/>
      <c r="BQ188" s="38"/>
      <c r="BR188" s="38"/>
      <c r="BS188" s="38"/>
      <c r="BT188" s="38"/>
      <c r="BU188" s="38"/>
      <c r="BV188" s="38"/>
      <c r="BW188" s="38"/>
      <c r="BX188" s="38"/>
    </row>
    <row r="189" spans="2:76" ht="18" customHeight="1">
      <c r="B189" s="673"/>
      <c r="C189" s="38" t="s">
        <v>1111</v>
      </c>
      <c r="D189" s="48"/>
      <c r="F189" s="621"/>
      <c r="G189" s="621"/>
      <c r="H189" s="621"/>
      <c r="I189" s="38"/>
      <c r="J189" s="38"/>
      <c r="K189" s="38"/>
      <c r="L189" s="38"/>
      <c r="M189" s="38"/>
      <c r="N189" s="38"/>
      <c r="O189" s="38"/>
      <c r="P189" s="38"/>
      <c r="Q189" s="38"/>
      <c r="R189" s="38"/>
      <c r="S189" s="38"/>
      <c r="T189" s="38"/>
      <c r="U189" s="38"/>
      <c r="V189" s="38"/>
      <c r="W189" s="38"/>
      <c r="X189" s="38"/>
      <c r="Y189" s="38"/>
      <c r="Z189" s="38"/>
      <c r="AA189" s="38"/>
      <c r="AB189" s="38"/>
      <c r="AD189" s="775"/>
      <c r="AE189" s="29"/>
      <c r="AX189" s="673"/>
      <c r="AY189" s="38" t="s">
        <v>1111</v>
      </c>
      <c r="AZ189" s="48"/>
      <c r="BB189" s="621"/>
      <c r="BC189" s="621"/>
      <c r="BD189" s="621"/>
      <c r="BE189" s="38"/>
      <c r="BF189" s="38"/>
      <c r="BG189" s="38"/>
      <c r="BH189" s="38"/>
      <c r="BI189" s="38"/>
      <c r="BJ189" s="38"/>
      <c r="BK189" s="38"/>
      <c r="BL189" s="38"/>
      <c r="BM189" s="38"/>
      <c r="BN189" s="38"/>
      <c r="BO189" s="38"/>
      <c r="BP189" s="38"/>
      <c r="BQ189" s="38"/>
      <c r="BR189" s="38"/>
      <c r="BS189" s="38"/>
      <c r="BT189" s="38"/>
      <c r="BU189" s="38"/>
      <c r="BV189" s="38"/>
      <c r="BW189" s="38"/>
      <c r="BX189" s="38"/>
    </row>
    <row r="190" spans="2:76" ht="18.75" customHeight="1">
      <c r="B190" s="673"/>
      <c r="C190" s="3644" t="s">
        <v>108</v>
      </c>
      <c r="D190" s="3644"/>
      <c r="E190" s="3644"/>
      <c r="F190" s="3644"/>
      <c r="G190" s="4173" t="s">
        <v>359</v>
      </c>
      <c r="H190" s="4174"/>
      <c r="I190" s="4174"/>
      <c r="J190" s="4174"/>
      <c r="K190" s="4174"/>
      <c r="L190" s="4174"/>
      <c r="M190" s="4174"/>
      <c r="N190" s="4174"/>
      <c r="O190" s="4174"/>
      <c r="P190" s="4174"/>
      <c r="Q190" s="4175"/>
      <c r="R190" s="3645" t="s">
        <v>358</v>
      </c>
      <c r="S190" s="3645"/>
      <c r="T190" s="3645"/>
      <c r="U190" s="3645"/>
      <c r="V190" s="3645"/>
      <c r="W190" s="3645"/>
      <c r="X190" s="3645"/>
      <c r="Y190" s="3645"/>
      <c r="Z190" s="3645"/>
      <c r="AA190" s="3645"/>
      <c r="AB190" s="3645"/>
      <c r="AD190" s="775"/>
      <c r="AE190" s="29"/>
      <c r="AX190" s="673"/>
      <c r="AY190" s="3644" t="s">
        <v>108</v>
      </c>
      <c r="AZ190" s="3644"/>
      <c r="BA190" s="3644"/>
      <c r="BB190" s="3644"/>
      <c r="BC190" s="2501" t="s">
        <v>359</v>
      </c>
      <c r="BD190" s="2502"/>
      <c r="BE190" s="2502"/>
      <c r="BF190" s="2502"/>
      <c r="BG190" s="2502"/>
      <c r="BH190" s="2502"/>
      <c r="BI190" s="2502"/>
      <c r="BJ190" s="2502"/>
      <c r="BK190" s="2502"/>
      <c r="BL190" s="2502"/>
      <c r="BM190" s="2503"/>
      <c r="BN190" s="4370" t="s">
        <v>358</v>
      </c>
      <c r="BO190" s="4370"/>
      <c r="BP190" s="4370"/>
      <c r="BQ190" s="4370"/>
      <c r="BR190" s="4370"/>
      <c r="BS190" s="4370"/>
      <c r="BT190" s="4370"/>
      <c r="BU190" s="4370"/>
      <c r="BV190" s="4370"/>
      <c r="BW190" s="4370"/>
      <c r="BX190" s="4370"/>
    </row>
    <row r="191" spans="2:76" ht="14.25">
      <c r="B191" s="673"/>
      <c r="C191" s="3644"/>
      <c r="D191" s="3644"/>
      <c r="E191" s="3644"/>
      <c r="F191" s="3644"/>
      <c r="G191" s="4135" t="s">
        <v>247</v>
      </c>
      <c r="H191" s="4136"/>
      <c r="I191" s="4136"/>
      <c r="J191" s="4136"/>
      <c r="K191" s="4136"/>
      <c r="L191" s="4136"/>
      <c r="M191" s="4136"/>
      <c r="N191" s="4136"/>
      <c r="O191" s="4136"/>
      <c r="P191" s="4136"/>
      <c r="Q191" s="4198"/>
      <c r="R191" s="3646" t="s">
        <v>1165</v>
      </c>
      <c r="S191" s="3646"/>
      <c r="T191" s="3646"/>
      <c r="U191" s="3646"/>
      <c r="V191" s="3646"/>
      <c r="W191" s="3646"/>
      <c r="X191" s="3646"/>
      <c r="Y191" s="3646"/>
      <c r="Z191" s="3646"/>
      <c r="AA191" s="3646"/>
      <c r="AB191" s="3646"/>
      <c r="AD191" s="775"/>
      <c r="AE191" s="29"/>
      <c r="AX191" s="673"/>
      <c r="AY191" s="3644"/>
      <c r="AZ191" s="3644"/>
      <c r="BA191" s="3644"/>
      <c r="BB191" s="3644"/>
      <c r="BC191" s="2504" t="s">
        <v>247</v>
      </c>
      <c r="BD191" s="2505"/>
      <c r="BE191" s="2505"/>
      <c r="BF191" s="2505"/>
      <c r="BG191" s="2505"/>
      <c r="BH191" s="2505"/>
      <c r="BI191" s="2505"/>
      <c r="BJ191" s="2505"/>
      <c r="BK191" s="2505"/>
      <c r="BL191" s="2505"/>
      <c r="BM191" s="2506"/>
      <c r="BN191" s="4371" t="s">
        <v>1165</v>
      </c>
      <c r="BO191" s="4371"/>
      <c r="BP191" s="4371"/>
      <c r="BQ191" s="4371"/>
      <c r="BR191" s="4371"/>
      <c r="BS191" s="4371"/>
      <c r="BT191" s="4371"/>
      <c r="BU191" s="4371"/>
      <c r="BV191" s="4371"/>
      <c r="BW191" s="4371"/>
      <c r="BX191" s="4371"/>
    </row>
    <row r="192" spans="2:76" ht="21.75" customHeight="1">
      <c r="B192" s="673"/>
      <c r="C192" s="3644"/>
      <c r="D192" s="3644"/>
      <c r="E192" s="3644"/>
      <c r="F192" s="3644"/>
      <c r="G192" s="4176">
        <f>G180-G184</f>
        <v>0</v>
      </c>
      <c r="H192" s="4177"/>
      <c r="I192" s="4177"/>
      <c r="J192" s="4177"/>
      <c r="K192" s="4177"/>
      <c r="L192" s="4177"/>
      <c r="M192" s="4177"/>
      <c r="N192" s="4177"/>
      <c r="O192" s="4177"/>
      <c r="P192" s="4177"/>
      <c r="Q192" s="4178"/>
      <c r="R192" s="3647">
        <f>O180-W184</f>
        <v>0</v>
      </c>
      <c r="S192" s="3647"/>
      <c r="T192" s="3647"/>
      <c r="U192" s="3647"/>
      <c r="V192" s="3647"/>
      <c r="W192" s="3647"/>
      <c r="X192" s="3647"/>
      <c r="Y192" s="3647"/>
      <c r="Z192" s="3647"/>
      <c r="AA192" s="3647"/>
      <c r="AB192" s="3647"/>
      <c r="AD192" s="775"/>
      <c r="AE192" s="29"/>
      <c r="AX192" s="673"/>
      <c r="AY192" s="3644"/>
      <c r="AZ192" s="3644"/>
      <c r="BA192" s="3644"/>
      <c r="BB192" s="3644"/>
      <c r="BC192" s="2507">
        <v>30361916</v>
      </c>
      <c r="BD192" s="2508"/>
      <c r="BE192" s="2508"/>
      <c r="BF192" s="2508"/>
      <c r="BG192" s="2508"/>
      <c r="BH192" s="2508"/>
      <c r="BI192" s="2508"/>
      <c r="BJ192" s="2508"/>
      <c r="BK192" s="2508"/>
      <c r="BL192" s="2508"/>
      <c r="BM192" s="2509"/>
      <c r="BN192" s="4372">
        <v>19182348</v>
      </c>
      <c r="BO192" s="4372"/>
      <c r="BP192" s="4372"/>
      <c r="BQ192" s="4372"/>
      <c r="BR192" s="4372"/>
      <c r="BS192" s="4372"/>
      <c r="BT192" s="4372"/>
      <c r="BU192" s="4372"/>
      <c r="BV192" s="4372"/>
      <c r="BW192" s="4372"/>
      <c r="BX192" s="4372"/>
    </row>
    <row r="193" spans="2:77" ht="14.25">
      <c r="B193" s="673"/>
      <c r="AD193" s="775"/>
      <c r="AE193" s="29"/>
      <c r="AX193" s="673"/>
    </row>
    <row r="194" spans="2:77" ht="14.25">
      <c r="B194" s="673"/>
      <c r="C194" s="4165" t="s">
        <v>481</v>
      </c>
      <c r="D194" s="4166"/>
      <c r="E194" s="4166"/>
      <c r="F194" s="4167"/>
      <c r="G194" s="4171" t="s">
        <v>1163</v>
      </c>
      <c r="H194" s="4172"/>
      <c r="I194" s="4172"/>
      <c r="J194" s="4172"/>
      <c r="K194" s="4172"/>
      <c r="L194" s="4172"/>
      <c r="M194" s="4172"/>
      <c r="N194" s="4172"/>
      <c r="O194" s="4172"/>
      <c r="P194" s="4172"/>
      <c r="Q194" s="3651"/>
      <c r="R194" s="4173" t="s">
        <v>1164</v>
      </c>
      <c r="S194" s="4174"/>
      <c r="T194" s="4174"/>
      <c r="U194" s="4174"/>
      <c r="V194" s="4174"/>
      <c r="W194" s="4174"/>
      <c r="X194" s="4174"/>
      <c r="Y194" s="4174"/>
      <c r="Z194" s="4174"/>
      <c r="AA194" s="4174"/>
      <c r="AB194" s="4175"/>
      <c r="AD194" s="775"/>
      <c r="AE194" s="29"/>
      <c r="AX194" s="673"/>
      <c r="AY194" s="4165" t="s">
        <v>481</v>
      </c>
      <c r="AZ194" s="4166"/>
      <c r="BA194" s="4166"/>
      <c r="BB194" s="4167"/>
      <c r="BC194" s="3029" t="s">
        <v>1163</v>
      </c>
      <c r="BD194" s="3030"/>
      <c r="BE194" s="3030"/>
      <c r="BF194" s="3030"/>
      <c r="BG194" s="3030"/>
      <c r="BH194" s="3030"/>
      <c r="BI194" s="3030"/>
      <c r="BJ194" s="3030"/>
      <c r="BK194" s="3030"/>
      <c r="BL194" s="3030"/>
      <c r="BM194" s="3031"/>
      <c r="BN194" s="2501" t="s">
        <v>1164</v>
      </c>
      <c r="BO194" s="2502"/>
      <c r="BP194" s="2502"/>
      <c r="BQ194" s="2502"/>
      <c r="BR194" s="2502"/>
      <c r="BS194" s="2502"/>
      <c r="BT194" s="2502"/>
      <c r="BU194" s="2502"/>
      <c r="BV194" s="2502"/>
      <c r="BW194" s="2502"/>
      <c r="BX194" s="2503"/>
    </row>
    <row r="195" spans="2:77" ht="21.75" customHeight="1">
      <c r="B195" s="673"/>
      <c r="C195" s="4168"/>
      <c r="D195" s="4169"/>
      <c r="E195" s="4169"/>
      <c r="F195" s="4170"/>
      <c r="G195" s="4176">
        <f>G192-R192</f>
        <v>0</v>
      </c>
      <c r="H195" s="4177"/>
      <c r="I195" s="4177"/>
      <c r="J195" s="4177"/>
      <c r="K195" s="4177"/>
      <c r="L195" s="4177"/>
      <c r="M195" s="4177"/>
      <c r="N195" s="4177"/>
      <c r="O195" s="4177"/>
      <c r="P195" s="4177"/>
      <c r="Q195" s="4178"/>
      <c r="R195" s="4179" t="e">
        <f>ROUNDDOWN(G195/G192,3)</f>
        <v>#DIV/0!</v>
      </c>
      <c r="S195" s="4180"/>
      <c r="T195" s="4180"/>
      <c r="U195" s="4180"/>
      <c r="V195" s="4180"/>
      <c r="W195" s="4180"/>
      <c r="X195" s="4180"/>
      <c r="Y195" s="4181" t="s">
        <v>1149</v>
      </c>
      <c r="Z195" s="4181"/>
      <c r="AA195" s="4181"/>
      <c r="AB195" s="4182"/>
      <c r="AD195" s="775"/>
      <c r="AE195" s="29"/>
      <c r="AX195" s="673"/>
      <c r="AY195" s="4168"/>
      <c r="AZ195" s="4169"/>
      <c r="BA195" s="4169"/>
      <c r="BB195" s="4170"/>
      <c r="BC195" s="2507">
        <v>11179568</v>
      </c>
      <c r="BD195" s="2508"/>
      <c r="BE195" s="2508"/>
      <c r="BF195" s="2508"/>
      <c r="BG195" s="2508"/>
      <c r="BH195" s="2508"/>
      <c r="BI195" s="2508"/>
      <c r="BJ195" s="2508"/>
      <c r="BK195" s="2508"/>
      <c r="BL195" s="2508"/>
      <c r="BM195" s="2509"/>
      <c r="BN195" s="4373">
        <v>0.36799999999999999</v>
      </c>
      <c r="BO195" s="4374"/>
      <c r="BP195" s="4374"/>
      <c r="BQ195" s="4374"/>
      <c r="BR195" s="4374"/>
      <c r="BS195" s="4374"/>
      <c r="BT195" s="4374"/>
      <c r="BU195" s="4375" t="s">
        <v>1149</v>
      </c>
      <c r="BV195" s="4375"/>
      <c r="BW195" s="4375"/>
      <c r="BX195" s="4376"/>
    </row>
    <row r="196" spans="2:77" ht="14.25" customHeight="1">
      <c r="B196" s="673"/>
      <c r="D196" s="38"/>
      <c r="E196" s="48"/>
      <c r="F196" s="854"/>
      <c r="G196" s="854"/>
      <c r="H196" s="854"/>
      <c r="I196" s="854"/>
      <c r="J196" s="854"/>
      <c r="K196" s="854"/>
      <c r="L196" s="854"/>
      <c r="M196" s="854"/>
      <c r="N196" s="854"/>
      <c r="O196" s="854"/>
      <c r="P196" s="854"/>
      <c r="Q196" s="1672"/>
      <c r="R196" s="1672"/>
      <c r="S196" s="1672"/>
      <c r="T196" s="1672"/>
      <c r="U196" s="1672"/>
      <c r="V196" s="1672"/>
      <c r="W196" s="38"/>
      <c r="X196" s="38"/>
      <c r="Y196" s="38"/>
      <c r="Z196" s="38"/>
      <c r="AA196" s="38"/>
      <c r="AB196" s="38"/>
      <c r="AD196" s="775"/>
      <c r="AE196" s="29"/>
      <c r="AX196" s="673"/>
      <c r="AZ196" s="38"/>
      <c r="BA196" s="48"/>
      <c r="BB196" s="854"/>
      <c r="BC196" s="854"/>
      <c r="BD196" s="854"/>
      <c r="BE196" s="854"/>
      <c r="BF196" s="854"/>
      <c r="BG196" s="854"/>
      <c r="BH196" s="854"/>
      <c r="BI196" s="854"/>
      <c r="BJ196" s="854"/>
      <c r="BK196" s="854"/>
      <c r="BL196" s="854"/>
      <c r="BM196" s="855"/>
      <c r="BN196" s="855"/>
      <c r="BO196" s="855"/>
      <c r="BP196" s="855"/>
      <c r="BQ196" s="855"/>
      <c r="BR196" s="855"/>
      <c r="BS196" s="38"/>
      <c r="BT196" s="38"/>
      <c r="BU196" s="38"/>
      <c r="BV196" s="38"/>
      <c r="BW196" s="38"/>
      <c r="BX196" s="38"/>
    </row>
    <row r="197" spans="2:77" ht="14.25">
      <c r="B197" s="673"/>
      <c r="C197" s="296"/>
      <c r="D197" s="854"/>
      <c r="E197" s="854"/>
      <c r="F197" s="854"/>
      <c r="G197" s="854"/>
      <c r="H197" s="854"/>
      <c r="I197" s="854"/>
      <c r="J197" s="854"/>
      <c r="K197" s="854"/>
      <c r="L197" s="854"/>
      <c r="M197" s="854"/>
      <c r="N197" s="854"/>
      <c r="O197" s="854"/>
      <c r="P197" s="854"/>
      <c r="Q197" s="1672"/>
      <c r="R197" s="1672"/>
      <c r="S197" s="1672"/>
      <c r="T197" s="1672"/>
      <c r="U197" s="1672"/>
      <c r="V197" s="1672"/>
      <c r="W197" s="296"/>
      <c r="X197" s="296"/>
      <c r="Y197" s="296"/>
      <c r="Z197" s="296"/>
      <c r="AA197" s="296"/>
      <c r="AB197" s="296"/>
      <c r="AD197" s="775"/>
      <c r="AE197" s="29"/>
      <c r="AX197" s="673"/>
      <c r="AY197" s="296"/>
      <c r="AZ197" s="854"/>
      <c r="BA197" s="854"/>
      <c r="BB197" s="854"/>
      <c r="BC197" s="854"/>
      <c r="BD197" s="854"/>
      <c r="BE197" s="854"/>
      <c r="BF197" s="854"/>
      <c r="BG197" s="854"/>
      <c r="BH197" s="854"/>
      <c r="BI197" s="854"/>
      <c r="BJ197" s="854"/>
      <c r="BK197" s="854"/>
      <c r="BL197" s="854"/>
      <c r="BM197" s="855"/>
      <c r="BN197" s="855"/>
      <c r="BO197" s="855"/>
      <c r="BP197" s="855"/>
      <c r="BQ197" s="855"/>
      <c r="BR197" s="855"/>
      <c r="BS197" s="296"/>
      <c r="BT197" s="296"/>
      <c r="BU197" s="296"/>
      <c r="BV197" s="296"/>
      <c r="BW197" s="296"/>
      <c r="BX197" s="296"/>
    </row>
    <row r="198" spans="2:77" ht="12" customHeight="1">
      <c r="C198" s="794"/>
      <c r="D198" s="794"/>
      <c r="E198" s="794"/>
      <c r="F198" s="794"/>
      <c r="G198" s="794"/>
      <c r="H198" s="794"/>
      <c r="I198" s="794"/>
      <c r="J198" s="794"/>
      <c r="K198" s="795"/>
      <c r="L198" s="795"/>
      <c r="M198" s="795"/>
      <c r="N198" s="795"/>
      <c r="O198" s="795"/>
      <c r="P198" s="795"/>
      <c r="Q198" s="796"/>
      <c r="R198" s="796"/>
      <c r="S198" s="4194" t="s">
        <v>393</v>
      </c>
      <c r="T198" s="4194"/>
      <c r="U198" s="4194"/>
      <c r="V198" s="4266" t="s">
        <v>490</v>
      </c>
      <c r="W198" s="4266"/>
      <c r="X198" s="4266"/>
      <c r="Y198" s="4266"/>
      <c r="Z198" s="4266"/>
      <c r="AA198" s="4266"/>
      <c r="AB198" s="4266"/>
      <c r="AC198" s="4266"/>
      <c r="AD198" s="180"/>
      <c r="AE198" s="29"/>
      <c r="AY198" s="794"/>
      <c r="AZ198" s="794"/>
      <c r="BA198" s="794"/>
      <c r="BB198" s="794"/>
      <c r="BC198" s="794"/>
      <c r="BD198" s="794"/>
      <c r="BE198" s="794"/>
      <c r="BF198" s="794"/>
      <c r="BG198" s="795"/>
      <c r="BH198" s="795"/>
      <c r="BI198" s="795"/>
      <c r="BJ198" s="795"/>
      <c r="BK198" s="795"/>
      <c r="BL198" s="795"/>
      <c r="BM198" s="796"/>
      <c r="BN198" s="796"/>
      <c r="BO198" s="796"/>
      <c r="BP198" s="3941" t="s">
        <v>393</v>
      </c>
      <c r="BQ198" s="3941"/>
      <c r="BR198" s="3941"/>
      <c r="BS198" s="4266" t="s">
        <v>490</v>
      </c>
      <c r="BT198" s="4266"/>
      <c r="BU198" s="4266"/>
      <c r="BV198" s="4266"/>
      <c r="BW198" s="4266"/>
      <c r="BX198" s="4266"/>
      <c r="BY198" s="4266"/>
    </row>
    <row r="199" spans="2:77" ht="18" customHeight="1">
      <c r="B199" s="881" t="s">
        <v>1119</v>
      </c>
      <c r="C199" s="625"/>
      <c r="D199" s="625"/>
      <c r="E199" s="625"/>
      <c r="F199" s="625"/>
      <c r="G199" s="625"/>
      <c r="H199" s="625"/>
      <c r="I199" s="625"/>
      <c r="J199" s="625"/>
      <c r="K199" s="625"/>
      <c r="L199" s="625"/>
      <c r="M199" s="795"/>
      <c r="N199" s="795"/>
      <c r="O199" s="795"/>
      <c r="P199" s="795"/>
      <c r="Q199" s="796"/>
      <c r="U199" s="795"/>
      <c r="V199" s="795"/>
      <c r="W199" s="795"/>
      <c r="X199" s="795"/>
      <c r="Y199" s="795"/>
      <c r="Z199" s="795"/>
      <c r="AA199" s="795"/>
      <c r="AB199" s="775"/>
      <c r="AC199" s="775"/>
      <c r="AD199" s="775"/>
      <c r="AE199" s="29"/>
      <c r="AX199" s="881" t="s">
        <v>1119</v>
      </c>
      <c r="AY199" s="625"/>
      <c r="AZ199" s="625"/>
      <c r="BA199" s="625"/>
      <c r="BB199" s="625"/>
      <c r="BC199" s="625"/>
      <c r="BD199" s="625"/>
      <c r="BE199" s="625"/>
      <c r="BF199" s="625"/>
      <c r="BG199" s="625"/>
      <c r="BH199" s="625"/>
      <c r="BI199" s="795"/>
      <c r="BJ199" s="795"/>
      <c r="BK199" s="795"/>
      <c r="BL199" s="795"/>
      <c r="BM199" s="796"/>
      <c r="BN199" s="796"/>
      <c r="BO199" s="796"/>
      <c r="BP199" s="796"/>
      <c r="BQ199" s="795"/>
      <c r="BR199" s="795"/>
      <c r="BS199" s="795"/>
      <c r="BT199" s="795"/>
      <c r="BU199" s="795"/>
      <c r="BV199" s="795"/>
      <c r="BW199" s="795"/>
      <c r="BX199" s="775"/>
      <c r="BY199" s="775"/>
    </row>
    <row r="200" spans="2:77" ht="17.25">
      <c r="B200" s="31"/>
      <c r="C200" s="794"/>
      <c r="D200" s="794"/>
      <c r="E200" s="794"/>
      <c r="F200" s="794"/>
      <c r="G200" s="794"/>
      <c r="H200" s="794"/>
      <c r="I200" s="794"/>
      <c r="J200" s="797" t="s">
        <v>307</v>
      </c>
      <c r="K200" s="795"/>
      <c r="L200" s="795"/>
      <c r="M200" s="795"/>
      <c r="N200" s="795"/>
      <c r="O200" s="795"/>
      <c r="P200" s="795"/>
      <c r="Q200" s="796"/>
      <c r="R200" s="796"/>
      <c r="S200" s="796"/>
      <c r="T200" s="796"/>
      <c r="U200" s="795"/>
      <c r="AD200" s="798" t="s">
        <v>314</v>
      </c>
      <c r="AE200" s="29"/>
      <c r="AF200" s="801"/>
      <c r="AG200" s="801"/>
      <c r="AH200" s="801"/>
      <c r="AI200" s="801"/>
      <c r="AJ200" s="801"/>
      <c r="AK200" s="801"/>
      <c r="AL200" s="801"/>
      <c r="AM200" s="801"/>
      <c r="AN200" s="801"/>
      <c r="AO200" s="801"/>
      <c r="AP200" s="801"/>
      <c r="AQ200" s="801"/>
      <c r="AR200" s="801"/>
      <c r="AS200" s="801"/>
      <c r="AT200" s="801"/>
      <c r="AU200" s="801"/>
      <c r="AV200" s="801"/>
      <c r="AX200" s="31"/>
      <c r="AY200" s="794"/>
      <c r="AZ200" s="794"/>
      <c r="BA200" s="794"/>
      <c r="BB200" s="794"/>
      <c r="BC200" s="794"/>
      <c r="BD200" s="794"/>
      <c r="BE200" s="794"/>
      <c r="BF200" s="797" t="s">
        <v>307</v>
      </c>
      <c r="BG200" s="795"/>
      <c r="BH200" s="795"/>
      <c r="BI200" s="795"/>
      <c r="BJ200" s="795"/>
      <c r="BK200" s="795"/>
      <c r="BL200" s="795"/>
      <c r="BM200" s="796"/>
      <c r="BN200" s="796"/>
      <c r="BO200" s="796"/>
      <c r="BP200" s="796"/>
      <c r="BQ200" s="795"/>
      <c r="BY200" s="775"/>
    </row>
    <row r="201" spans="2:77" ht="6" customHeight="1">
      <c r="L201" s="797"/>
      <c r="M201" s="797"/>
      <c r="AD201" s="801"/>
      <c r="AE201" s="29"/>
      <c r="AF201" s="801"/>
      <c r="AG201" s="801"/>
      <c r="AH201" s="801"/>
      <c r="AI201" s="801"/>
      <c r="AJ201" s="801"/>
      <c r="AK201" s="801"/>
      <c r="AL201" s="801"/>
      <c r="AM201" s="801"/>
      <c r="AN201" s="801"/>
      <c r="AO201" s="801"/>
      <c r="AP201" s="801"/>
      <c r="AQ201" s="801"/>
      <c r="AR201" s="801"/>
      <c r="AS201" s="801"/>
      <c r="AT201" s="801"/>
      <c r="AU201" s="801"/>
      <c r="AV201" s="801"/>
      <c r="BH201" s="797"/>
      <c r="BI201" s="797"/>
    </row>
    <row r="202" spans="2:77" ht="6.75" customHeight="1">
      <c r="B202" s="799"/>
      <c r="C202" s="799"/>
      <c r="D202" s="799"/>
      <c r="E202" s="799"/>
      <c r="F202" s="799"/>
      <c r="G202" s="799"/>
      <c r="H202" s="799"/>
      <c r="I202" s="799"/>
      <c r="J202" s="799"/>
      <c r="K202" s="799"/>
      <c r="L202" s="800"/>
      <c r="M202" s="800"/>
      <c r="N202" s="799"/>
      <c r="O202" s="799"/>
      <c r="P202" s="799"/>
      <c r="Q202" s="799"/>
      <c r="R202" s="799"/>
      <c r="S202" s="799"/>
      <c r="T202" s="799"/>
      <c r="U202" s="799"/>
      <c r="V202" s="799"/>
      <c r="W202" s="799"/>
      <c r="X202" s="799"/>
      <c r="Y202" s="799"/>
      <c r="Z202" s="799"/>
      <c r="AA202" s="799"/>
      <c r="AB202" s="799"/>
      <c r="AC202" s="799"/>
      <c r="AD202" s="798"/>
      <c r="AE202" s="29"/>
      <c r="AF202" s="801"/>
      <c r="AG202" s="801"/>
      <c r="AH202" s="801"/>
      <c r="AI202" s="801"/>
      <c r="AJ202" s="801"/>
      <c r="AK202" s="801"/>
      <c r="AL202" s="801"/>
      <c r="AM202" s="801"/>
      <c r="AN202" s="801"/>
      <c r="AO202" s="801"/>
      <c r="AP202" s="801"/>
      <c r="AQ202" s="801"/>
      <c r="AR202" s="801"/>
      <c r="AS202" s="801"/>
      <c r="AT202" s="801"/>
      <c r="AU202" s="801"/>
      <c r="AV202" s="801"/>
      <c r="AX202" s="799"/>
      <c r="AY202" s="799"/>
      <c r="AZ202" s="799"/>
      <c r="BA202" s="799"/>
      <c r="BB202" s="799"/>
      <c r="BC202" s="799"/>
      <c r="BD202" s="799"/>
      <c r="BE202" s="799"/>
      <c r="BF202" s="799"/>
      <c r="BG202" s="799"/>
      <c r="BH202" s="800"/>
      <c r="BI202" s="800"/>
      <c r="BJ202" s="799"/>
      <c r="BK202" s="799"/>
      <c r="BL202" s="799"/>
      <c r="BM202" s="799"/>
      <c r="BN202" s="799"/>
      <c r="BO202" s="799"/>
      <c r="BP202" s="799"/>
      <c r="BQ202" s="799"/>
      <c r="BR202" s="799"/>
      <c r="BS202" s="799"/>
      <c r="BT202" s="799"/>
      <c r="BU202" s="799"/>
      <c r="BV202" s="799"/>
      <c r="BW202" s="799"/>
      <c r="BX202" s="799"/>
      <c r="BY202" s="799"/>
    </row>
    <row r="203" spans="2:77" ht="14.25" customHeight="1">
      <c r="B203" s="54"/>
      <c r="C203" s="3761" t="s">
        <v>374</v>
      </c>
      <c r="D203" s="3761"/>
      <c r="E203" s="3761"/>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798" t="s">
        <v>1196</v>
      </c>
      <c r="AE203" s="29"/>
      <c r="AF203" s="801"/>
      <c r="AG203" s="801"/>
      <c r="AH203" s="801"/>
      <c r="AI203" s="801"/>
      <c r="AJ203" s="801"/>
      <c r="AK203" s="801"/>
      <c r="AL203" s="801"/>
      <c r="AM203" s="801"/>
      <c r="AN203" s="801"/>
      <c r="AO203" s="801"/>
      <c r="AP203" s="801"/>
      <c r="AQ203" s="801"/>
      <c r="AR203" s="801"/>
      <c r="AS203" s="801"/>
      <c r="AT203" s="801"/>
      <c r="AU203" s="801"/>
      <c r="AV203" s="801"/>
      <c r="AX203" s="54"/>
      <c r="AY203" s="4085" t="s">
        <v>374</v>
      </c>
      <c r="AZ203" s="4085"/>
      <c r="BA203" s="4085"/>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row>
    <row r="204" spans="2:77" ht="25.5" customHeight="1">
      <c r="C204" s="3797" t="s">
        <v>308</v>
      </c>
      <c r="D204" s="3798"/>
      <c r="E204" s="3799"/>
      <c r="F204" s="3792" t="s">
        <v>309</v>
      </c>
      <c r="G204" s="3793"/>
      <c r="H204" s="3794"/>
      <c r="I204" s="3792" t="s">
        <v>310</v>
      </c>
      <c r="J204" s="3793"/>
      <c r="K204" s="3794"/>
      <c r="L204" s="3792" t="s">
        <v>311</v>
      </c>
      <c r="M204" s="3793"/>
      <c r="N204" s="3794"/>
      <c r="O204" s="3754" t="s">
        <v>312</v>
      </c>
      <c r="P204" s="3754"/>
      <c r="Q204" s="3754"/>
      <c r="R204" s="3754" t="s">
        <v>313</v>
      </c>
      <c r="S204" s="3754"/>
      <c r="T204" s="3754"/>
      <c r="U204" s="3706" t="s">
        <v>1870</v>
      </c>
      <c r="V204" s="3706"/>
      <c r="W204" s="3706"/>
      <c r="X204" s="3768"/>
      <c r="Y204" s="3768"/>
      <c r="Z204" s="3769"/>
      <c r="AA204" s="4243" t="s">
        <v>376</v>
      </c>
      <c r="AB204" s="4244"/>
      <c r="AC204" s="4245"/>
      <c r="AD204" s="775"/>
      <c r="AE204" s="3970" t="s">
        <v>1198</v>
      </c>
      <c r="AF204" s="3971"/>
      <c r="AG204" s="3971"/>
      <c r="AH204" s="3971"/>
      <c r="AI204" s="3971"/>
      <c r="AJ204" s="3971"/>
      <c r="AK204" s="3971"/>
      <c r="AL204" s="3971"/>
      <c r="AM204" s="3971"/>
      <c r="AN204" s="3971"/>
      <c r="AO204" s="3971"/>
      <c r="AP204" s="3971"/>
      <c r="AQ204" s="3971"/>
      <c r="AR204" s="3971"/>
      <c r="AS204" s="3971"/>
      <c r="AT204" s="3971"/>
      <c r="AU204" s="3971"/>
      <c r="AV204" s="3971"/>
      <c r="AY204" s="3797" t="s">
        <v>308</v>
      </c>
      <c r="AZ204" s="3798"/>
      <c r="BA204" s="3799"/>
      <c r="BB204" s="3792" t="s">
        <v>309</v>
      </c>
      <c r="BC204" s="3793"/>
      <c r="BD204" s="3794"/>
      <c r="BE204" s="3792" t="s">
        <v>310</v>
      </c>
      <c r="BF204" s="3793"/>
      <c r="BG204" s="3794"/>
      <c r="BH204" s="3792" t="s">
        <v>311</v>
      </c>
      <c r="BI204" s="3793"/>
      <c r="BJ204" s="3794"/>
      <c r="BK204" s="4086" t="s">
        <v>312</v>
      </c>
      <c r="BL204" s="4086"/>
      <c r="BM204" s="4086"/>
      <c r="BN204" s="4086" t="s">
        <v>313</v>
      </c>
      <c r="BO204" s="4086"/>
      <c r="BP204" s="4086"/>
      <c r="BQ204" s="4087" t="s">
        <v>385</v>
      </c>
      <c r="BR204" s="4087"/>
      <c r="BS204" s="4087"/>
      <c r="BT204" s="4087"/>
      <c r="BU204" s="4087"/>
      <c r="BV204" s="4088"/>
      <c r="BW204" s="4426" t="s">
        <v>376</v>
      </c>
      <c r="BX204" s="4427"/>
      <c r="BY204" s="4428"/>
    </row>
    <row r="205" spans="2:77" ht="12" customHeight="1">
      <c r="C205" s="3722"/>
      <c r="D205" s="3723"/>
      <c r="E205" s="3724"/>
      <c r="F205" s="3683"/>
      <c r="G205" s="3684"/>
      <c r="H205" s="3685"/>
      <c r="I205" s="3683"/>
      <c r="J205" s="3684"/>
      <c r="K205" s="3685"/>
      <c r="L205" s="3683"/>
      <c r="M205" s="3684"/>
      <c r="N205" s="3685"/>
      <c r="O205" s="3725"/>
      <c r="P205" s="3725"/>
      <c r="Q205" s="3725"/>
      <c r="R205" s="3725"/>
      <c r="S205" s="3725"/>
      <c r="T205" s="3725"/>
      <c r="U205" s="3725"/>
      <c r="V205" s="3725"/>
      <c r="W205" s="3725"/>
      <c r="X205" s="3726"/>
      <c r="Y205" s="3726"/>
      <c r="Z205" s="3727"/>
      <c r="AA205" s="4254"/>
      <c r="AB205" s="4255"/>
      <c r="AC205" s="4256"/>
      <c r="AD205" s="775"/>
      <c r="AE205" s="3971"/>
      <c r="AF205" s="3971"/>
      <c r="AG205" s="3971"/>
      <c r="AH205" s="3971"/>
      <c r="AI205" s="3971"/>
      <c r="AJ205" s="3971"/>
      <c r="AK205" s="3971"/>
      <c r="AL205" s="3971"/>
      <c r="AM205" s="3971"/>
      <c r="AN205" s="3971"/>
      <c r="AO205" s="3971"/>
      <c r="AP205" s="3971"/>
      <c r="AQ205" s="3971"/>
      <c r="AR205" s="3971"/>
      <c r="AS205" s="3971"/>
      <c r="AT205" s="3971"/>
      <c r="AU205" s="3971"/>
      <c r="AV205" s="3971"/>
      <c r="AY205" s="4097"/>
      <c r="AZ205" s="4098"/>
      <c r="BA205" s="4099"/>
      <c r="BB205" s="4100"/>
      <c r="BC205" s="4101"/>
      <c r="BD205" s="4102"/>
      <c r="BE205" s="4100"/>
      <c r="BF205" s="4101"/>
      <c r="BG205" s="4102"/>
      <c r="BH205" s="4100"/>
      <c r="BI205" s="4101"/>
      <c r="BJ205" s="4102"/>
      <c r="BK205" s="4103"/>
      <c r="BL205" s="4103"/>
      <c r="BM205" s="4103"/>
      <c r="BN205" s="4103"/>
      <c r="BO205" s="4103"/>
      <c r="BP205" s="4103"/>
      <c r="BQ205" s="4103"/>
      <c r="BR205" s="4103"/>
      <c r="BS205" s="4103"/>
      <c r="BT205" s="3877"/>
      <c r="BU205" s="3877"/>
      <c r="BV205" s="4104"/>
      <c r="BW205" s="4429"/>
      <c r="BX205" s="4430"/>
      <c r="BY205" s="4431"/>
    </row>
    <row r="206" spans="2:77" ht="12" customHeight="1">
      <c r="C206" s="3722"/>
      <c r="D206" s="3723"/>
      <c r="E206" s="3724"/>
      <c r="F206" s="3683"/>
      <c r="G206" s="3684"/>
      <c r="H206" s="3685"/>
      <c r="I206" s="3683"/>
      <c r="J206" s="3684"/>
      <c r="K206" s="3685"/>
      <c r="L206" s="3683"/>
      <c r="M206" s="3684"/>
      <c r="N206" s="3685"/>
      <c r="O206" s="3725"/>
      <c r="P206" s="3725"/>
      <c r="Q206" s="3725"/>
      <c r="R206" s="3725"/>
      <c r="S206" s="3725"/>
      <c r="T206" s="3725"/>
      <c r="U206" s="3725"/>
      <c r="V206" s="3725"/>
      <c r="W206" s="3725"/>
      <c r="X206" s="3726"/>
      <c r="Y206" s="3726"/>
      <c r="Z206" s="3727"/>
      <c r="AA206" s="4254"/>
      <c r="AB206" s="4255"/>
      <c r="AC206" s="4256"/>
      <c r="AD206" s="775"/>
      <c r="AE206" s="3971"/>
      <c r="AF206" s="3971"/>
      <c r="AG206" s="3971"/>
      <c r="AH206" s="3971"/>
      <c r="AI206" s="3971"/>
      <c r="AJ206" s="3971"/>
      <c r="AK206" s="3971"/>
      <c r="AL206" s="3971"/>
      <c r="AM206" s="3971"/>
      <c r="AN206" s="3971"/>
      <c r="AO206" s="3971"/>
      <c r="AP206" s="3971"/>
      <c r="AQ206" s="3971"/>
      <c r="AR206" s="3971"/>
      <c r="AS206" s="3971"/>
      <c r="AT206" s="3971"/>
      <c r="AU206" s="3971"/>
      <c r="AV206" s="3971"/>
      <c r="AY206" s="4097"/>
      <c r="AZ206" s="4098"/>
      <c r="BA206" s="4099"/>
      <c r="BB206" s="4100"/>
      <c r="BC206" s="4101"/>
      <c r="BD206" s="4102"/>
      <c r="BE206" s="4100"/>
      <c r="BF206" s="4101"/>
      <c r="BG206" s="4102"/>
      <c r="BH206" s="4100"/>
      <c r="BI206" s="4101"/>
      <c r="BJ206" s="4102"/>
      <c r="BK206" s="4103"/>
      <c r="BL206" s="4103"/>
      <c r="BM206" s="4103"/>
      <c r="BN206" s="4103"/>
      <c r="BO206" s="4103"/>
      <c r="BP206" s="4103"/>
      <c r="BQ206" s="4103"/>
      <c r="BR206" s="4103"/>
      <c r="BS206" s="4103"/>
      <c r="BT206" s="3877"/>
      <c r="BU206" s="3877"/>
      <c r="BV206" s="4104"/>
      <c r="BW206" s="4429"/>
      <c r="BX206" s="4430"/>
      <c r="BY206" s="4431"/>
    </row>
    <row r="207" spans="2:77" ht="12" customHeight="1">
      <c r="C207" s="3722"/>
      <c r="D207" s="3723"/>
      <c r="E207" s="3724"/>
      <c r="F207" s="3683"/>
      <c r="G207" s="3684"/>
      <c r="H207" s="3685"/>
      <c r="I207" s="3683"/>
      <c r="J207" s="3684"/>
      <c r="K207" s="3685"/>
      <c r="L207" s="3683"/>
      <c r="M207" s="3684"/>
      <c r="N207" s="3685"/>
      <c r="O207" s="3725"/>
      <c r="P207" s="3725"/>
      <c r="Q207" s="3725"/>
      <c r="R207" s="3725"/>
      <c r="S207" s="3725"/>
      <c r="T207" s="3725"/>
      <c r="U207" s="3725"/>
      <c r="V207" s="3725"/>
      <c r="W207" s="3725"/>
      <c r="X207" s="3726"/>
      <c r="Y207" s="3726"/>
      <c r="Z207" s="3727"/>
      <c r="AA207" s="4254"/>
      <c r="AB207" s="4255"/>
      <c r="AC207" s="4256"/>
      <c r="AD207" s="775"/>
      <c r="AE207" s="3971"/>
      <c r="AF207" s="3971"/>
      <c r="AG207" s="3971"/>
      <c r="AH207" s="3971"/>
      <c r="AI207" s="3971"/>
      <c r="AJ207" s="3971"/>
      <c r="AK207" s="3971"/>
      <c r="AL207" s="3971"/>
      <c r="AM207" s="3971"/>
      <c r="AN207" s="3971"/>
      <c r="AO207" s="3971"/>
      <c r="AP207" s="3971"/>
      <c r="AQ207" s="3971"/>
      <c r="AR207" s="3971"/>
      <c r="AS207" s="3971"/>
      <c r="AT207" s="3971"/>
      <c r="AU207" s="3971"/>
      <c r="AV207" s="3971"/>
      <c r="AY207" s="4097"/>
      <c r="AZ207" s="4098"/>
      <c r="BA207" s="4099"/>
      <c r="BB207" s="4100"/>
      <c r="BC207" s="4101"/>
      <c r="BD207" s="4102"/>
      <c r="BE207" s="4100"/>
      <c r="BF207" s="4101"/>
      <c r="BG207" s="4102"/>
      <c r="BH207" s="4100"/>
      <c r="BI207" s="4101"/>
      <c r="BJ207" s="4102"/>
      <c r="BK207" s="4103"/>
      <c r="BL207" s="4103"/>
      <c r="BM207" s="4103"/>
      <c r="BN207" s="4103"/>
      <c r="BO207" s="4103"/>
      <c r="BP207" s="4103"/>
      <c r="BQ207" s="4103"/>
      <c r="BR207" s="4103"/>
      <c r="BS207" s="4103"/>
      <c r="BT207" s="3877"/>
      <c r="BU207" s="3877"/>
      <c r="BV207" s="4104"/>
      <c r="BW207" s="4429"/>
      <c r="BX207" s="4430"/>
      <c r="BY207" s="4431"/>
    </row>
    <row r="208" spans="2:77" ht="12" customHeight="1">
      <c r="C208" s="3722"/>
      <c r="D208" s="3723"/>
      <c r="E208" s="3724"/>
      <c r="F208" s="3683"/>
      <c r="G208" s="3684"/>
      <c r="H208" s="3685"/>
      <c r="I208" s="3683"/>
      <c r="J208" s="3684"/>
      <c r="K208" s="3685"/>
      <c r="L208" s="3683"/>
      <c r="M208" s="3684"/>
      <c r="N208" s="3685"/>
      <c r="O208" s="3725"/>
      <c r="P208" s="3725"/>
      <c r="Q208" s="3725"/>
      <c r="R208" s="3725"/>
      <c r="S208" s="3725"/>
      <c r="T208" s="3725"/>
      <c r="U208" s="3725"/>
      <c r="V208" s="3725"/>
      <c r="W208" s="3725"/>
      <c r="X208" s="3726"/>
      <c r="Y208" s="3726"/>
      <c r="Z208" s="3727"/>
      <c r="AA208" s="4254"/>
      <c r="AB208" s="4255"/>
      <c r="AC208" s="4256"/>
      <c r="AY208" s="4097"/>
      <c r="AZ208" s="4098"/>
      <c r="BA208" s="4099"/>
      <c r="BB208" s="4100"/>
      <c r="BC208" s="4101"/>
      <c r="BD208" s="4102"/>
      <c r="BE208" s="4100"/>
      <c r="BF208" s="4101"/>
      <c r="BG208" s="4102"/>
      <c r="BH208" s="4100"/>
      <c r="BI208" s="4101"/>
      <c r="BJ208" s="4102"/>
      <c r="BK208" s="4103"/>
      <c r="BL208" s="4103"/>
      <c r="BM208" s="4103"/>
      <c r="BN208" s="4103"/>
      <c r="BO208" s="4103"/>
      <c r="BP208" s="4103"/>
      <c r="BQ208" s="4103"/>
      <c r="BR208" s="4103"/>
      <c r="BS208" s="4103"/>
      <c r="BT208" s="3877"/>
      <c r="BU208" s="3877"/>
      <c r="BV208" s="4104"/>
      <c r="BW208" s="4429"/>
      <c r="BX208" s="4430"/>
      <c r="BY208" s="4431"/>
    </row>
    <row r="209" spans="3:77" ht="12" customHeight="1">
      <c r="C209" s="3722"/>
      <c r="D209" s="3723"/>
      <c r="E209" s="3724"/>
      <c r="F209" s="3683"/>
      <c r="G209" s="3684"/>
      <c r="H209" s="3685"/>
      <c r="I209" s="3683"/>
      <c r="J209" s="3684"/>
      <c r="K209" s="3685"/>
      <c r="L209" s="3683"/>
      <c r="M209" s="3684"/>
      <c r="N209" s="3685"/>
      <c r="O209" s="3725"/>
      <c r="P209" s="3725"/>
      <c r="Q209" s="3725"/>
      <c r="R209" s="3725"/>
      <c r="S209" s="3725"/>
      <c r="T209" s="3725"/>
      <c r="U209" s="3725"/>
      <c r="V209" s="3725"/>
      <c r="W209" s="3725"/>
      <c r="X209" s="3726"/>
      <c r="Y209" s="3726"/>
      <c r="Z209" s="3727"/>
      <c r="AA209" s="4254"/>
      <c r="AB209" s="4255"/>
      <c r="AC209" s="4256"/>
      <c r="AY209" s="4097"/>
      <c r="AZ209" s="4098"/>
      <c r="BA209" s="4099"/>
      <c r="BB209" s="4100"/>
      <c r="BC209" s="4101"/>
      <c r="BD209" s="4102"/>
      <c r="BE209" s="4100"/>
      <c r="BF209" s="4101"/>
      <c r="BG209" s="4102"/>
      <c r="BH209" s="4100"/>
      <c r="BI209" s="4101"/>
      <c r="BJ209" s="4102"/>
      <c r="BK209" s="4103"/>
      <c r="BL209" s="4103"/>
      <c r="BM209" s="4103"/>
      <c r="BN209" s="4103"/>
      <c r="BO209" s="4103"/>
      <c r="BP209" s="4103"/>
      <c r="BQ209" s="4103"/>
      <c r="BR209" s="4103"/>
      <c r="BS209" s="4103"/>
      <c r="BT209" s="3877"/>
      <c r="BU209" s="3877"/>
      <c r="BV209" s="4104"/>
      <c r="BW209" s="4429"/>
      <c r="BX209" s="4430"/>
      <c r="BY209" s="4431"/>
    </row>
    <row r="210" spans="3:77" ht="12" customHeight="1">
      <c r="C210" s="3722"/>
      <c r="D210" s="3723"/>
      <c r="E210" s="3724"/>
      <c r="F210" s="3683"/>
      <c r="G210" s="3684"/>
      <c r="H210" s="3685"/>
      <c r="I210" s="3683"/>
      <c r="J210" s="3684"/>
      <c r="K210" s="3685"/>
      <c r="L210" s="3683"/>
      <c r="M210" s="3684"/>
      <c r="N210" s="3685"/>
      <c r="O210" s="3725"/>
      <c r="P210" s="3725"/>
      <c r="Q210" s="3725"/>
      <c r="R210" s="3725"/>
      <c r="S210" s="3725"/>
      <c r="T210" s="3725"/>
      <c r="U210" s="3725"/>
      <c r="V210" s="3725"/>
      <c r="W210" s="3725"/>
      <c r="X210" s="3726"/>
      <c r="Y210" s="3726"/>
      <c r="Z210" s="3727"/>
      <c r="AA210" s="4254"/>
      <c r="AB210" s="4255"/>
      <c r="AC210" s="4256"/>
      <c r="AD210" s="330"/>
      <c r="AY210" s="4097"/>
      <c r="AZ210" s="4098"/>
      <c r="BA210" s="4099"/>
      <c r="BB210" s="4100"/>
      <c r="BC210" s="4101"/>
      <c r="BD210" s="4102"/>
      <c r="BE210" s="4100"/>
      <c r="BF210" s="4101"/>
      <c r="BG210" s="4102"/>
      <c r="BH210" s="4100"/>
      <c r="BI210" s="4101"/>
      <c r="BJ210" s="4102"/>
      <c r="BK210" s="4103"/>
      <c r="BL210" s="4103"/>
      <c r="BM210" s="4103"/>
      <c r="BN210" s="4103"/>
      <c r="BO210" s="4103"/>
      <c r="BP210" s="4103"/>
      <c r="BQ210" s="4103"/>
      <c r="BR210" s="4103"/>
      <c r="BS210" s="4103"/>
      <c r="BT210" s="3877"/>
      <c r="BU210" s="3877"/>
      <c r="BV210" s="4104"/>
      <c r="BW210" s="4429"/>
      <c r="BX210" s="4430"/>
      <c r="BY210" s="4431"/>
    </row>
    <row r="211" spans="3:77" ht="12" customHeight="1">
      <c r="C211" s="3722"/>
      <c r="D211" s="3723"/>
      <c r="E211" s="3724"/>
      <c r="F211" s="3683"/>
      <c r="G211" s="3684"/>
      <c r="H211" s="3685"/>
      <c r="I211" s="3683"/>
      <c r="J211" s="3684"/>
      <c r="K211" s="3685"/>
      <c r="L211" s="3683"/>
      <c r="M211" s="3684"/>
      <c r="N211" s="3685"/>
      <c r="O211" s="3725"/>
      <c r="P211" s="3725"/>
      <c r="Q211" s="3725"/>
      <c r="R211" s="3725"/>
      <c r="S211" s="3725"/>
      <c r="T211" s="3725"/>
      <c r="U211" s="3725"/>
      <c r="V211" s="3725"/>
      <c r="W211" s="3725"/>
      <c r="X211" s="3726"/>
      <c r="Y211" s="3726"/>
      <c r="Z211" s="3727"/>
      <c r="AA211" s="4254"/>
      <c r="AB211" s="4255"/>
      <c r="AC211" s="4256"/>
      <c r="AD211" s="54"/>
      <c r="AE211" s="3818"/>
      <c r="AY211" s="4097"/>
      <c r="AZ211" s="4098"/>
      <c r="BA211" s="4099"/>
      <c r="BB211" s="4100"/>
      <c r="BC211" s="4101"/>
      <c r="BD211" s="4102"/>
      <c r="BE211" s="4100"/>
      <c r="BF211" s="4101"/>
      <c r="BG211" s="4102"/>
      <c r="BH211" s="4100"/>
      <c r="BI211" s="4101"/>
      <c r="BJ211" s="4102"/>
      <c r="BK211" s="4103"/>
      <c r="BL211" s="4103"/>
      <c r="BM211" s="4103"/>
      <c r="BN211" s="4103"/>
      <c r="BO211" s="4103"/>
      <c r="BP211" s="4103"/>
      <c r="BQ211" s="4103"/>
      <c r="BR211" s="4103"/>
      <c r="BS211" s="4103"/>
      <c r="BT211" s="3877"/>
      <c r="BU211" s="3877"/>
      <c r="BV211" s="4104"/>
      <c r="BW211" s="4429"/>
      <c r="BX211" s="4430"/>
      <c r="BY211" s="4431"/>
    </row>
    <row r="212" spans="3:77" ht="12" customHeight="1">
      <c r="C212" s="3722"/>
      <c r="D212" s="3723"/>
      <c r="E212" s="3724"/>
      <c r="F212" s="3683"/>
      <c r="G212" s="3684"/>
      <c r="H212" s="3685"/>
      <c r="I212" s="3683"/>
      <c r="J212" s="3684"/>
      <c r="K212" s="3685"/>
      <c r="L212" s="3683"/>
      <c r="M212" s="3684"/>
      <c r="N212" s="3685"/>
      <c r="O212" s="3725"/>
      <c r="P212" s="3725"/>
      <c r="Q212" s="3725"/>
      <c r="R212" s="3725"/>
      <c r="S212" s="3725"/>
      <c r="T212" s="3725"/>
      <c r="U212" s="3725"/>
      <c r="V212" s="3725"/>
      <c r="W212" s="3725"/>
      <c r="X212" s="3726"/>
      <c r="Y212" s="3726"/>
      <c r="Z212" s="3727"/>
      <c r="AA212" s="4254"/>
      <c r="AB212" s="4255"/>
      <c r="AC212" s="4256"/>
      <c r="AD212" s="54"/>
      <c r="AE212" s="3818"/>
      <c r="AY212" s="4097"/>
      <c r="AZ212" s="4098"/>
      <c r="BA212" s="4099"/>
      <c r="BB212" s="4100"/>
      <c r="BC212" s="4101"/>
      <c r="BD212" s="4102"/>
      <c r="BE212" s="4100"/>
      <c r="BF212" s="4101"/>
      <c r="BG212" s="4102"/>
      <c r="BH212" s="4100"/>
      <c r="BI212" s="4101"/>
      <c r="BJ212" s="4102"/>
      <c r="BK212" s="4103"/>
      <c r="BL212" s="4103"/>
      <c r="BM212" s="4103"/>
      <c r="BN212" s="4103"/>
      <c r="BO212" s="4103"/>
      <c r="BP212" s="4103"/>
      <c r="BQ212" s="4103"/>
      <c r="BR212" s="4103"/>
      <c r="BS212" s="4103"/>
      <c r="BT212" s="3877"/>
      <c r="BU212" s="3877"/>
      <c r="BV212" s="4104"/>
      <c r="BW212" s="4429"/>
      <c r="BX212" s="4430"/>
      <c r="BY212" s="4431"/>
    </row>
    <row r="213" spans="3:77" ht="12" customHeight="1">
      <c r="C213" s="3722"/>
      <c r="D213" s="3723"/>
      <c r="E213" s="3724"/>
      <c r="F213" s="3683"/>
      <c r="G213" s="3684"/>
      <c r="H213" s="3685"/>
      <c r="I213" s="3683"/>
      <c r="J213" s="3684"/>
      <c r="K213" s="3685"/>
      <c r="L213" s="3683"/>
      <c r="M213" s="3684"/>
      <c r="N213" s="3685"/>
      <c r="O213" s="3725"/>
      <c r="P213" s="3725"/>
      <c r="Q213" s="3725"/>
      <c r="R213" s="3725"/>
      <c r="S213" s="3725"/>
      <c r="T213" s="3725"/>
      <c r="U213" s="3725"/>
      <c r="V213" s="3725"/>
      <c r="W213" s="3725"/>
      <c r="X213" s="3726"/>
      <c r="Y213" s="3726"/>
      <c r="Z213" s="3727"/>
      <c r="AA213" s="4254"/>
      <c r="AB213" s="4255"/>
      <c r="AC213" s="4256"/>
      <c r="AD213" s="54"/>
      <c r="AE213" s="3818"/>
      <c r="AY213" s="4097"/>
      <c r="AZ213" s="4098"/>
      <c r="BA213" s="4099"/>
      <c r="BB213" s="4100"/>
      <c r="BC213" s="4101"/>
      <c r="BD213" s="4102"/>
      <c r="BE213" s="4100"/>
      <c r="BF213" s="4101"/>
      <c r="BG213" s="4102"/>
      <c r="BH213" s="4100"/>
      <c r="BI213" s="4101"/>
      <c r="BJ213" s="4102"/>
      <c r="BK213" s="4103"/>
      <c r="BL213" s="4103"/>
      <c r="BM213" s="4103"/>
      <c r="BN213" s="4103"/>
      <c r="BO213" s="4103"/>
      <c r="BP213" s="4103"/>
      <c r="BQ213" s="4103"/>
      <c r="BR213" s="4103"/>
      <c r="BS213" s="4103"/>
      <c r="BT213" s="3877"/>
      <c r="BU213" s="3877"/>
      <c r="BV213" s="4104"/>
      <c r="BW213" s="4429"/>
      <c r="BX213" s="4430"/>
      <c r="BY213" s="4431"/>
    </row>
    <row r="214" spans="3:77" ht="12" customHeight="1">
      <c r="C214" s="3722"/>
      <c r="D214" s="3723"/>
      <c r="E214" s="3724"/>
      <c r="F214" s="3683"/>
      <c r="G214" s="3684"/>
      <c r="H214" s="3685"/>
      <c r="I214" s="3683"/>
      <c r="J214" s="3684"/>
      <c r="K214" s="3685"/>
      <c r="L214" s="3683"/>
      <c r="M214" s="3684"/>
      <c r="N214" s="3685"/>
      <c r="O214" s="3725"/>
      <c r="P214" s="3725"/>
      <c r="Q214" s="3725"/>
      <c r="R214" s="3725"/>
      <c r="S214" s="3725"/>
      <c r="T214" s="3725"/>
      <c r="U214" s="3725"/>
      <c r="V214" s="3725"/>
      <c r="W214" s="3725"/>
      <c r="X214" s="3726"/>
      <c r="Y214" s="3726"/>
      <c r="Z214" s="3727"/>
      <c r="AA214" s="4254"/>
      <c r="AB214" s="4255"/>
      <c r="AC214" s="4256"/>
      <c r="AD214" s="54"/>
      <c r="AE214" s="3818"/>
      <c r="AY214" s="4097"/>
      <c r="AZ214" s="4098"/>
      <c r="BA214" s="4099"/>
      <c r="BB214" s="4100"/>
      <c r="BC214" s="4101"/>
      <c r="BD214" s="4102"/>
      <c r="BE214" s="4100"/>
      <c r="BF214" s="4101"/>
      <c r="BG214" s="4102"/>
      <c r="BH214" s="4100"/>
      <c r="BI214" s="4101"/>
      <c r="BJ214" s="4102"/>
      <c r="BK214" s="4103"/>
      <c r="BL214" s="4103"/>
      <c r="BM214" s="4103"/>
      <c r="BN214" s="4103"/>
      <c r="BO214" s="4103"/>
      <c r="BP214" s="4103"/>
      <c r="BQ214" s="4103"/>
      <c r="BR214" s="4103"/>
      <c r="BS214" s="4103"/>
      <c r="BT214" s="3877"/>
      <c r="BU214" s="3877"/>
      <c r="BV214" s="4104"/>
      <c r="BW214" s="4429"/>
      <c r="BX214" s="4430"/>
      <c r="BY214" s="4431"/>
    </row>
    <row r="215" spans="3:77" ht="12" customHeight="1">
      <c r="C215" s="3722"/>
      <c r="D215" s="3723"/>
      <c r="E215" s="3724"/>
      <c r="F215" s="3683"/>
      <c r="G215" s="3684"/>
      <c r="H215" s="3685"/>
      <c r="I215" s="3683"/>
      <c r="J215" s="3684"/>
      <c r="K215" s="3685"/>
      <c r="L215" s="3683"/>
      <c r="M215" s="3684"/>
      <c r="N215" s="3685"/>
      <c r="O215" s="3725"/>
      <c r="P215" s="3725"/>
      <c r="Q215" s="3725"/>
      <c r="R215" s="3725"/>
      <c r="S215" s="3725"/>
      <c r="T215" s="3725"/>
      <c r="U215" s="3725"/>
      <c r="V215" s="3725"/>
      <c r="W215" s="3725"/>
      <c r="X215" s="3726"/>
      <c r="Y215" s="3726"/>
      <c r="Z215" s="3727"/>
      <c r="AA215" s="4254"/>
      <c r="AB215" s="4255"/>
      <c r="AC215" s="4256"/>
      <c r="AD215" s="54"/>
      <c r="AE215" s="3818"/>
      <c r="AY215" s="4097"/>
      <c r="AZ215" s="4098"/>
      <c r="BA215" s="4099"/>
      <c r="BB215" s="4100"/>
      <c r="BC215" s="4101"/>
      <c r="BD215" s="4102"/>
      <c r="BE215" s="4100"/>
      <c r="BF215" s="4101"/>
      <c r="BG215" s="4102"/>
      <c r="BH215" s="4100"/>
      <c r="BI215" s="4101"/>
      <c r="BJ215" s="4102"/>
      <c r="BK215" s="4103"/>
      <c r="BL215" s="4103"/>
      <c r="BM215" s="4103"/>
      <c r="BN215" s="4103"/>
      <c r="BO215" s="4103"/>
      <c r="BP215" s="4103"/>
      <c r="BQ215" s="4103"/>
      <c r="BR215" s="4103"/>
      <c r="BS215" s="4103"/>
      <c r="BT215" s="3877"/>
      <c r="BU215" s="3877"/>
      <c r="BV215" s="4104"/>
      <c r="BW215" s="4429"/>
      <c r="BX215" s="4430"/>
      <c r="BY215" s="4431"/>
    </row>
    <row r="216" spans="3:77" ht="12" customHeight="1">
      <c r="C216" s="3716"/>
      <c r="D216" s="3717"/>
      <c r="E216" s="3718"/>
      <c r="F216" s="3719"/>
      <c r="G216" s="3720"/>
      <c r="H216" s="3721"/>
      <c r="I216" s="3719"/>
      <c r="J216" s="3720"/>
      <c r="K216" s="3721"/>
      <c r="L216" s="3719"/>
      <c r="M216" s="3720"/>
      <c r="N216" s="3721"/>
      <c r="O216" s="3751"/>
      <c r="P216" s="3751"/>
      <c r="Q216" s="3751"/>
      <c r="R216" s="3751"/>
      <c r="S216" s="3751"/>
      <c r="T216" s="3751"/>
      <c r="U216" s="3751"/>
      <c r="V216" s="3751"/>
      <c r="W216" s="3751"/>
      <c r="X216" s="3734"/>
      <c r="Y216" s="3734"/>
      <c r="Z216" s="3752"/>
      <c r="AA216" s="4254"/>
      <c r="AB216" s="4255"/>
      <c r="AC216" s="4256"/>
      <c r="AD216" s="54"/>
      <c r="AE216" s="3818"/>
      <c r="AY216" s="4109"/>
      <c r="AZ216" s="4110"/>
      <c r="BA216" s="4111"/>
      <c r="BB216" s="4112"/>
      <c r="BC216" s="4113"/>
      <c r="BD216" s="4114"/>
      <c r="BE216" s="4112"/>
      <c r="BF216" s="4113"/>
      <c r="BG216" s="4114"/>
      <c r="BH216" s="4112"/>
      <c r="BI216" s="4113"/>
      <c r="BJ216" s="4114"/>
      <c r="BK216" s="4115"/>
      <c r="BL216" s="4115"/>
      <c r="BM216" s="4115"/>
      <c r="BN216" s="4115"/>
      <c r="BO216" s="4115"/>
      <c r="BP216" s="4115"/>
      <c r="BQ216" s="4115"/>
      <c r="BR216" s="4115"/>
      <c r="BS216" s="4115"/>
      <c r="BT216" s="4116"/>
      <c r="BU216" s="4116"/>
      <c r="BV216" s="4117"/>
      <c r="BW216" s="4429"/>
      <c r="BX216" s="4430"/>
      <c r="BY216" s="4431"/>
    </row>
    <row r="217" spans="3:77" ht="10.5" customHeight="1">
      <c r="C217" s="3711" t="s">
        <v>315</v>
      </c>
      <c r="D217" s="3712"/>
      <c r="E217" s="3713"/>
      <c r="F217" s="3714">
        <f>SUM(F205:H216)</f>
        <v>0</v>
      </c>
      <c r="G217" s="3709"/>
      <c r="H217" s="3715"/>
      <c r="I217" s="3714">
        <f>SUM(I205:K216)</f>
        <v>0</v>
      </c>
      <c r="J217" s="3709"/>
      <c r="K217" s="3715"/>
      <c r="L217" s="3714">
        <f>SUM(L205:N216)</f>
        <v>0</v>
      </c>
      <c r="M217" s="3709"/>
      <c r="N217" s="3715"/>
      <c r="O217" s="3740">
        <f>SUM(O205:Q216)</f>
        <v>0</v>
      </c>
      <c r="P217" s="3740"/>
      <c r="Q217" s="3740"/>
      <c r="R217" s="3740">
        <f>SUM(R205:T216)</f>
        <v>0</v>
      </c>
      <c r="S217" s="3740"/>
      <c r="T217" s="3740"/>
      <c r="U217" s="3740">
        <f>SUM(U205:W216)</f>
        <v>0</v>
      </c>
      <c r="V217" s="3740"/>
      <c r="W217" s="3740"/>
      <c r="X217" s="3749"/>
      <c r="Y217" s="3749"/>
      <c r="Z217" s="3750"/>
      <c r="AA217" s="4251">
        <f>SUM(AA205:AC216)</f>
        <v>0</v>
      </c>
      <c r="AB217" s="4252"/>
      <c r="AC217" s="4253"/>
      <c r="AD217" s="54"/>
      <c r="AE217" s="3818"/>
      <c r="AY217" s="3711" t="s">
        <v>315</v>
      </c>
      <c r="AZ217" s="3712"/>
      <c r="BA217" s="3713"/>
      <c r="BB217" s="3714">
        <v>0</v>
      </c>
      <c r="BC217" s="3709"/>
      <c r="BD217" s="3715"/>
      <c r="BE217" s="3714">
        <v>0</v>
      </c>
      <c r="BF217" s="3709"/>
      <c r="BG217" s="3715"/>
      <c r="BH217" s="3714">
        <v>0</v>
      </c>
      <c r="BI217" s="3709"/>
      <c r="BJ217" s="3715"/>
      <c r="BK217" s="3740">
        <v>0</v>
      </c>
      <c r="BL217" s="3740"/>
      <c r="BM217" s="3740"/>
      <c r="BN217" s="3740">
        <v>0</v>
      </c>
      <c r="BO217" s="3740"/>
      <c r="BP217" s="3740"/>
      <c r="BQ217" s="3740">
        <v>0</v>
      </c>
      <c r="BR217" s="3740"/>
      <c r="BS217" s="3740"/>
      <c r="BT217" s="3740"/>
      <c r="BU217" s="3740"/>
      <c r="BV217" s="3714"/>
      <c r="BW217" s="4251">
        <v>0</v>
      </c>
      <c r="BX217" s="4252"/>
      <c r="BY217" s="4253"/>
    </row>
    <row r="218" spans="3:77" ht="10.5" customHeight="1">
      <c r="AC218" s="803"/>
      <c r="AD218" s="804"/>
      <c r="AE218" s="3818"/>
      <c r="BY218" s="803"/>
    </row>
    <row r="219" spans="3:77" ht="10.5" customHeight="1">
      <c r="C219" s="3757" t="s">
        <v>316</v>
      </c>
      <c r="D219" s="3745"/>
      <c r="E219" s="3745"/>
      <c r="F219" s="3745">
        <v>9.76</v>
      </c>
      <c r="G219" s="3745"/>
      <c r="H219" s="3745"/>
      <c r="I219" s="3745">
        <v>9.9700000000000006</v>
      </c>
      <c r="J219" s="3745"/>
      <c r="K219" s="3745"/>
      <c r="L219" s="3745">
        <v>9.2799999999999994</v>
      </c>
      <c r="M219" s="3745"/>
      <c r="N219" s="3745"/>
      <c r="O219" s="3753"/>
      <c r="P219" s="3753"/>
      <c r="Q219" s="3753"/>
      <c r="R219" s="3753"/>
      <c r="S219" s="3753"/>
      <c r="T219" s="3753"/>
      <c r="U219" s="3745">
        <v>9.76</v>
      </c>
      <c r="V219" s="3745"/>
      <c r="W219" s="3745"/>
      <c r="X219" s="3742"/>
      <c r="Y219" s="3742"/>
      <c r="Z219" s="3743"/>
      <c r="AA219" s="4250">
        <v>9.76</v>
      </c>
      <c r="AB219" s="3798"/>
      <c r="AC219" s="3933"/>
      <c r="AD219" s="54"/>
      <c r="AE219" s="3818"/>
      <c r="AY219" s="3757" t="s">
        <v>316</v>
      </c>
      <c r="AZ219" s="3745"/>
      <c r="BA219" s="3745"/>
      <c r="BB219" s="3745">
        <v>9.76</v>
      </c>
      <c r="BC219" s="3745"/>
      <c r="BD219" s="3745"/>
      <c r="BE219" s="3745">
        <v>9.9700000000000006</v>
      </c>
      <c r="BF219" s="3745"/>
      <c r="BG219" s="3745"/>
      <c r="BH219" s="3745">
        <v>9.2799999999999994</v>
      </c>
      <c r="BI219" s="3745"/>
      <c r="BJ219" s="3745"/>
      <c r="BK219" s="3745"/>
      <c r="BL219" s="3745"/>
      <c r="BM219" s="3745"/>
      <c r="BN219" s="3745"/>
      <c r="BO219" s="3745"/>
      <c r="BP219" s="3745"/>
      <c r="BQ219" s="3745">
        <v>9.76</v>
      </c>
      <c r="BR219" s="3745"/>
      <c r="BS219" s="3745"/>
      <c r="BT219" s="3745"/>
      <c r="BU219" s="3745"/>
      <c r="BV219" s="3932"/>
      <c r="BW219" s="4250">
        <v>9.76</v>
      </c>
      <c r="BX219" s="3798"/>
      <c r="BY219" s="3933"/>
    </row>
    <row r="220" spans="3:77" ht="10.5" customHeight="1">
      <c r="C220" s="3758" t="s">
        <v>317</v>
      </c>
      <c r="D220" s="3663"/>
      <c r="E220" s="3663"/>
      <c r="F220" s="3663" t="s">
        <v>318</v>
      </c>
      <c r="G220" s="3663"/>
      <c r="H220" s="3663"/>
      <c r="I220" s="3663" t="s">
        <v>318</v>
      </c>
      <c r="J220" s="3663"/>
      <c r="K220" s="3663"/>
      <c r="L220" s="3663" t="s">
        <v>318</v>
      </c>
      <c r="M220" s="3663"/>
      <c r="N220" s="3663"/>
      <c r="O220" s="3732"/>
      <c r="P220" s="3732"/>
      <c r="Q220" s="3732"/>
      <c r="R220" s="3732"/>
      <c r="S220" s="3732"/>
      <c r="T220" s="3732"/>
      <c r="U220" s="3663" t="s">
        <v>318</v>
      </c>
      <c r="V220" s="3663"/>
      <c r="W220" s="3663"/>
      <c r="X220" s="3762"/>
      <c r="Y220" s="3762"/>
      <c r="Z220" s="3763"/>
      <c r="AA220" s="4249" t="s">
        <v>384</v>
      </c>
      <c r="AB220" s="2816"/>
      <c r="AC220" s="2817"/>
      <c r="AD220" s="54"/>
      <c r="AE220" s="3818"/>
      <c r="AY220" s="3758" t="s">
        <v>317</v>
      </c>
      <c r="AZ220" s="3663"/>
      <c r="BA220" s="3663"/>
      <c r="BB220" s="3663" t="s">
        <v>318</v>
      </c>
      <c r="BC220" s="3663"/>
      <c r="BD220" s="3663"/>
      <c r="BE220" s="3663" t="s">
        <v>318</v>
      </c>
      <c r="BF220" s="3663"/>
      <c r="BG220" s="3663"/>
      <c r="BH220" s="3663" t="s">
        <v>318</v>
      </c>
      <c r="BI220" s="3663"/>
      <c r="BJ220" s="3663"/>
      <c r="BK220" s="3663"/>
      <c r="BL220" s="3663"/>
      <c r="BM220" s="3663"/>
      <c r="BN220" s="3663"/>
      <c r="BO220" s="3663"/>
      <c r="BP220" s="3663"/>
      <c r="BQ220" s="3663" t="s">
        <v>318</v>
      </c>
      <c r="BR220" s="3663"/>
      <c r="BS220" s="3663"/>
      <c r="BT220" s="3663"/>
      <c r="BU220" s="3663"/>
      <c r="BV220" s="3667"/>
      <c r="BW220" s="4249" t="s">
        <v>384</v>
      </c>
      <c r="BX220" s="2816"/>
      <c r="BY220" s="2817"/>
    </row>
    <row r="221" spans="3:77" ht="22.5" customHeight="1">
      <c r="C221" s="3730" t="s">
        <v>319</v>
      </c>
      <c r="D221" s="3731"/>
      <c r="E221" s="3731"/>
      <c r="F221" s="3737">
        <f>F217*F219</f>
        <v>0</v>
      </c>
      <c r="G221" s="3737"/>
      <c r="H221" s="3737"/>
      <c r="I221" s="3737">
        <f>I217*I219</f>
        <v>0</v>
      </c>
      <c r="J221" s="3737"/>
      <c r="K221" s="3737"/>
      <c r="L221" s="3737">
        <f>L217*L219</f>
        <v>0</v>
      </c>
      <c r="M221" s="3737"/>
      <c r="N221" s="3737"/>
      <c r="O221" s="3737">
        <f>O217*O219</f>
        <v>0</v>
      </c>
      <c r="P221" s="3737"/>
      <c r="Q221" s="3737"/>
      <c r="R221" s="3737">
        <f>R217*R219</f>
        <v>0</v>
      </c>
      <c r="S221" s="3737"/>
      <c r="T221" s="3737"/>
      <c r="U221" s="3737">
        <f>U217*U219</f>
        <v>0</v>
      </c>
      <c r="V221" s="3737"/>
      <c r="W221" s="3737"/>
      <c r="X221" s="3759"/>
      <c r="Y221" s="3759"/>
      <c r="Z221" s="3760"/>
      <c r="AA221" s="4246">
        <f>AA217*AA219</f>
        <v>0</v>
      </c>
      <c r="AB221" s="4247"/>
      <c r="AC221" s="4248"/>
      <c r="AD221" s="54"/>
      <c r="AE221" s="3818"/>
      <c r="AY221" s="3730" t="s">
        <v>319</v>
      </c>
      <c r="AZ221" s="3731"/>
      <c r="BA221" s="3731"/>
      <c r="BB221" s="3737">
        <v>0</v>
      </c>
      <c r="BC221" s="3737"/>
      <c r="BD221" s="3737"/>
      <c r="BE221" s="3737">
        <v>0</v>
      </c>
      <c r="BF221" s="3737"/>
      <c r="BG221" s="3737"/>
      <c r="BH221" s="3737">
        <v>0</v>
      </c>
      <c r="BI221" s="3737"/>
      <c r="BJ221" s="3737"/>
      <c r="BK221" s="3737">
        <v>0</v>
      </c>
      <c r="BL221" s="3737"/>
      <c r="BM221" s="3737"/>
      <c r="BN221" s="3737">
        <v>0</v>
      </c>
      <c r="BO221" s="3737"/>
      <c r="BP221" s="3737"/>
      <c r="BQ221" s="3737">
        <v>0</v>
      </c>
      <c r="BR221" s="3737"/>
      <c r="BS221" s="3737"/>
      <c r="BT221" s="3737"/>
      <c r="BU221" s="3737"/>
      <c r="BV221" s="4120"/>
      <c r="BW221" s="4246">
        <v>0</v>
      </c>
      <c r="BX221" s="4247"/>
      <c r="BY221" s="4248"/>
    </row>
    <row r="222" spans="3:77" ht="10.5" customHeight="1">
      <c r="AD222" s="804"/>
      <c r="AE222" s="3818"/>
    </row>
    <row r="223" spans="3:77" ht="12.95" customHeight="1">
      <c r="C223" s="3956" t="s">
        <v>320</v>
      </c>
      <c r="D223" s="3957"/>
      <c r="E223" s="3957"/>
      <c r="F223" s="3957"/>
      <c r="G223" s="3957"/>
      <c r="H223" s="3957"/>
      <c r="I223" s="3957"/>
      <c r="J223" s="3957"/>
      <c r="K223" s="3764">
        <f>SUM(F221:W221)</f>
        <v>0</v>
      </c>
      <c r="L223" s="3764"/>
      <c r="M223" s="3764"/>
      <c r="N223" s="3765"/>
      <c r="O223" s="806"/>
      <c r="P223" s="755" t="s">
        <v>321</v>
      </c>
      <c r="Q223" s="807"/>
      <c r="AD223" s="54"/>
      <c r="AY223" s="3956" t="s">
        <v>320</v>
      </c>
      <c r="AZ223" s="3957"/>
      <c r="BA223" s="3957"/>
      <c r="BB223" s="3957"/>
      <c r="BC223" s="3957"/>
      <c r="BD223" s="3957"/>
      <c r="BE223" s="3957"/>
      <c r="BF223" s="3957"/>
      <c r="BG223" s="3764">
        <v>0</v>
      </c>
      <c r="BH223" s="3764"/>
      <c r="BI223" s="3764"/>
      <c r="BJ223" s="3765"/>
      <c r="BK223" s="806"/>
      <c r="BL223" s="37" t="s">
        <v>321</v>
      </c>
      <c r="BM223" s="807"/>
      <c r="BP223" s="793"/>
      <c r="BQ223" s="793"/>
      <c r="BR223" s="793"/>
      <c r="BS223" s="793"/>
      <c r="BT223" s="793"/>
      <c r="BU223" s="793"/>
      <c r="BV223" s="793"/>
      <c r="BW223" s="793"/>
      <c r="BX223" s="793"/>
    </row>
    <row r="224" spans="3:77">
      <c r="C224" s="1497"/>
      <c r="D224" s="1497"/>
      <c r="E224" s="1497"/>
      <c r="F224" s="1497"/>
      <c r="G224" s="1497"/>
      <c r="H224" s="1497"/>
      <c r="I224" s="1497"/>
      <c r="J224" s="1497"/>
      <c r="L224" s="54"/>
      <c r="M224" s="54"/>
      <c r="N224" s="54"/>
      <c r="O224" s="54"/>
      <c r="P224" s="755" t="s">
        <v>1871</v>
      </c>
      <c r="Q224" s="54"/>
      <c r="R224" s="54"/>
      <c r="S224" s="54"/>
      <c r="T224" s="54"/>
      <c r="U224" s="54"/>
      <c r="V224" s="54"/>
      <c r="W224" s="54"/>
      <c r="X224" s="54"/>
      <c r="Y224" s="54"/>
      <c r="Z224" s="54"/>
      <c r="AA224" s="54"/>
      <c r="AB224" s="54"/>
      <c r="AC224" s="54"/>
      <c r="AD224" s="54"/>
      <c r="AY224" s="321"/>
      <c r="AZ224" s="321"/>
      <c r="BA224" s="321"/>
      <c r="BB224" s="321"/>
      <c r="BC224" s="321"/>
      <c r="BD224" s="321"/>
      <c r="BE224" s="321"/>
      <c r="BF224" s="321"/>
      <c r="BH224" s="54"/>
      <c r="BI224" s="54"/>
      <c r="BJ224" s="54"/>
      <c r="BK224" s="54"/>
      <c r="BL224" s="37" t="s">
        <v>378</v>
      </c>
      <c r="BM224" s="54"/>
      <c r="BN224" s="54"/>
      <c r="BO224" s="54"/>
      <c r="BP224" s="54"/>
      <c r="BQ224" s="54"/>
      <c r="BR224" s="54"/>
      <c r="BS224" s="54"/>
      <c r="BT224" s="54"/>
      <c r="BU224" s="54"/>
      <c r="BV224" s="54"/>
      <c r="BW224" s="54"/>
      <c r="BX224" s="54"/>
      <c r="BY224" s="54"/>
    </row>
    <row r="225" spans="2:77" ht="5.25" customHeight="1">
      <c r="B225" s="799"/>
      <c r="C225" s="808"/>
      <c r="D225" s="808"/>
      <c r="E225" s="808"/>
      <c r="F225" s="808"/>
      <c r="G225" s="808"/>
      <c r="H225" s="808"/>
      <c r="I225" s="808"/>
      <c r="J225" s="808"/>
      <c r="K225" s="799"/>
      <c r="L225" s="799"/>
      <c r="M225" s="799"/>
      <c r="N225" s="799"/>
      <c r="O225" s="799"/>
      <c r="P225" s="1671"/>
      <c r="Q225" s="799"/>
      <c r="R225" s="799"/>
      <c r="S225" s="799"/>
      <c r="T225" s="799"/>
      <c r="U225" s="799"/>
      <c r="V225" s="799"/>
      <c r="W225" s="799"/>
      <c r="X225" s="799"/>
      <c r="Y225" s="799"/>
      <c r="Z225" s="799"/>
      <c r="AA225" s="799"/>
      <c r="AB225" s="799"/>
      <c r="AC225" s="799"/>
      <c r="AD225" s="54"/>
      <c r="AX225" s="799"/>
      <c r="AY225" s="808"/>
      <c r="AZ225" s="808"/>
      <c r="BA225" s="808"/>
      <c r="BB225" s="808"/>
      <c r="BC225" s="808"/>
      <c r="BD225" s="808"/>
      <c r="BE225" s="808"/>
      <c r="BF225" s="808"/>
      <c r="BG225" s="799"/>
      <c r="BH225" s="799"/>
      <c r="BI225" s="799"/>
      <c r="BJ225" s="799"/>
      <c r="BK225" s="799"/>
      <c r="BL225" s="809"/>
      <c r="BM225" s="799"/>
      <c r="BN225" s="799"/>
      <c r="BO225" s="799"/>
      <c r="BP225" s="799"/>
      <c r="BQ225" s="799"/>
      <c r="BR225" s="799"/>
      <c r="BS225" s="799"/>
      <c r="BT225" s="799"/>
      <c r="BU225" s="799"/>
      <c r="BV225" s="799"/>
      <c r="BW225" s="799"/>
      <c r="BX225" s="799"/>
      <c r="BY225" s="799"/>
    </row>
    <row r="226" spans="2:77" ht="12" customHeight="1">
      <c r="B226" s="54"/>
      <c r="C226" s="3761" t="s">
        <v>375</v>
      </c>
      <c r="D226" s="3761"/>
      <c r="E226" s="3761"/>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810"/>
      <c r="AD226" s="804"/>
      <c r="AE226" s="29"/>
      <c r="AX226" s="54"/>
      <c r="AY226" s="4085" t="s">
        <v>375</v>
      </c>
      <c r="AZ226" s="4085"/>
      <c r="BA226" s="4085"/>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810"/>
    </row>
    <row r="227" spans="2:77" ht="25.5" customHeight="1">
      <c r="B227" s="54"/>
      <c r="C227" s="3797" t="s">
        <v>308</v>
      </c>
      <c r="D227" s="3798"/>
      <c r="E227" s="3799"/>
      <c r="F227" s="3792" t="s">
        <v>309</v>
      </c>
      <c r="G227" s="3793"/>
      <c r="H227" s="3794"/>
      <c r="I227" s="3792" t="s">
        <v>310</v>
      </c>
      <c r="J227" s="3793"/>
      <c r="K227" s="3794"/>
      <c r="L227" s="3792" t="s">
        <v>311</v>
      </c>
      <c r="M227" s="3793"/>
      <c r="N227" s="3794"/>
      <c r="O227" s="3754" t="s">
        <v>312</v>
      </c>
      <c r="P227" s="3754"/>
      <c r="Q227" s="3754"/>
      <c r="R227" s="3754" t="s">
        <v>313</v>
      </c>
      <c r="S227" s="3754"/>
      <c r="T227" s="3754"/>
      <c r="U227" s="3706" t="s">
        <v>1870</v>
      </c>
      <c r="V227" s="3706"/>
      <c r="W227" s="3706"/>
      <c r="X227" s="3768"/>
      <c r="Y227" s="3768"/>
      <c r="Z227" s="3769"/>
      <c r="AA227" s="4243" t="s">
        <v>376</v>
      </c>
      <c r="AB227" s="4244"/>
      <c r="AC227" s="4245"/>
      <c r="AD227" s="4317" t="s">
        <v>1335</v>
      </c>
      <c r="AE227" s="4318"/>
      <c r="AF227" s="4318"/>
      <c r="AG227" s="4318"/>
      <c r="AH227" s="4318"/>
      <c r="AI227" s="4318"/>
      <c r="AJ227" s="4318"/>
      <c r="AK227" s="4318"/>
      <c r="AL227" s="4318"/>
      <c r="AM227" s="4318"/>
      <c r="AN227" s="4318"/>
      <c r="AO227" s="4318"/>
      <c r="AP227" s="4318"/>
      <c r="AQ227" s="4318"/>
      <c r="AR227" s="4318"/>
      <c r="AS227" s="4318"/>
      <c r="AT227" s="4318"/>
      <c r="AU227" s="4318"/>
      <c r="AV227" s="4318"/>
      <c r="AX227" s="54"/>
      <c r="AY227" s="3797" t="s">
        <v>308</v>
      </c>
      <c r="AZ227" s="3798"/>
      <c r="BA227" s="3799"/>
      <c r="BB227" s="3792" t="s">
        <v>309</v>
      </c>
      <c r="BC227" s="3793"/>
      <c r="BD227" s="3794"/>
      <c r="BE227" s="3792" t="s">
        <v>310</v>
      </c>
      <c r="BF227" s="3793"/>
      <c r="BG227" s="3794"/>
      <c r="BH227" s="3792" t="s">
        <v>311</v>
      </c>
      <c r="BI227" s="3793"/>
      <c r="BJ227" s="3794"/>
      <c r="BK227" s="4086" t="s">
        <v>312</v>
      </c>
      <c r="BL227" s="4086"/>
      <c r="BM227" s="4086"/>
      <c r="BN227" s="4086" t="s">
        <v>313</v>
      </c>
      <c r="BO227" s="4086"/>
      <c r="BP227" s="4086"/>
      <c r="BQ227" s="4087" t="s">
        <v>385</v>
      </c>
      <c r="BR227" s="4087"/>
      <c r="BS227" s="4087"/>
      <c r="BT227" s="4087"/>
      <c r="BU227" s="4087"/>
      <c r="BV227" s="4088"/>
      <c r="BW227" s="4426" t="s">
        <v>376</v>
      </c>
      <c r="BX227" s="4427"/>
      <c r="BY227" s="4428"/>
    </row>
    <row r="228" spans="2:77" ht="12" customHeight="1">
      <c r="C228" s="3722"/>
      <c r="D228" s="3723"/>
      <c r="E228" s="3724"/>
      <c r="F228" s="3683"/>
      <c r="G228" s="3684"/>
      <c r="H228" s="3685"/>
      <c r="I228" s="3683"/>
      <c r="J228" s="3684"/>
      <c r="K228" s="3685"/>
      <c r="L228" s="3683"/>
      <c r="M228" s="3684"/>
      <c r="N228" s="3685"/>
      <c r="O228" s="3725"/>
      <c r="P228" s="3725"/>
      <c r="Q228" s="3725"/>
      <c r="R228" s="3725"/>
      <c r="S228" s="3725"/>
      <c r="T228" s="3725"/>
      <c r="U228" s="3725"/>
      <c r="V228" s="3725"/>
      <c r="W228" s="3725"/>
      <c r="X228" s="3726"/>
      <c r="Y228" s="3726"/>
      <c r="Z228" s="3727"/>
      <c r="AA228" s="4254"/>
      <c r="AB228" s="4255"/>
      <c r="AC228" s="4256"/>
      <c r="AD228" s="4317"/>
      <c r="AE228" s="4318"/>
      <c r="AF228" s="4318"/>
      <c r="AG228" s="4318"/>
      <c r="AH228" s="4318"/>
      <c r="AI228" s="4318"/>
      <c r="AJ228" s="4318"/>
      <c r="AK228" s="4318"/>
      <c r="AL228" s="4318"/>
      <c r="AM228" s="4318"/>
      <c r="AN228" s="4318"/>
      <c r="AO228" s="4318"/>
      <c r="AP228" s="4318"/>
      <c r="AQ228" s="4318"/>
      <c r="AR228" s="4318"/>
      <c r="AS228" s="4318"/>
      <c r="AT228" s="4318"/>
      <c r="AU228" s="4318"/>
      <c r="AV228" s="4318"/>
      <c r="AY228" s="4097"/>
      <c r="AZ228" s="4098"/>
      <c r="BA228" s="4099"/>
      <c r="BB228" s="4100"/>
      <c r="BC228" s="4101"/>
      <c r="BD228" s="4102"/>
      <c r="BE228" s="4100"/>
      <c r="BF228" s="4101"/>
      <c r="BG228" s="4102"/>
      <c r="BH228" s="4100"/>
      <c r="BI228" s="4101"/>
      <c r="BJ228" s="4102"/>
      <c r="BK228" s="4103"/>
      <c r="BL228" s="4103"/>
      <c r="BM228" s="4103"/>
      <c r="BN228" s="4103"/>
      <c r="BO228" s="4103"/>
      <c r="BP228" s="4103"/>
      <c r="BQ228" s="4103"/>
      <c r="BR228" s="4103"/>
      <c r="BS228" s="4103"/>
      <c r="BT228" s="3877"/>
      <c r="BU228" s="3877"/>
      <c r="BV228" s="4104"/>
      <c r="BW228" s="4429"/>
      <c r="BX228" s="4430"/>
      <c r="BY228" s="4431"/>
    </row>
    <row r="229" spans="2:77" ht="12" customHeight="1">
      <c r="C229" s="3722"/>
      <c r="D229" s="3723"/>
      <c r="E229" s="3724"/>
      <c r="F229" s="3683"/>
      <c r="G229" s="3684"/>
      <c r="H229" s="3685"/>
      <c r="I229" s="3683"/>
      <c r="J229" s="3684"/>
      <c r="K229" s="3685"/>
      <c r="L229" s="3683"/>
      <c r="M229" s="3684"/>
      <c r="N229" s="3685"/>
      <c r="O229" s="3725"/>
      <c r="P229" s="3725"/>
      <c r="Q229" s="3725"/>
      <c r="R229" s="3725"/>
      <c r="S229" s="3725"/>
      <c r="T229" s="3725"/>
      <c r="U229" s="3725"/>
      <c r="V229" s="3725"/>
      <c r="W229" s="3725"/>
      <c r="X229" s="3726"/>
      <c r="Y229" s="3726"/>
      <c r="Z229" s="3727"/>
      <c r="AA229" s="4254"/>
      <c r="AB229" s="4255"/>
      <c r="AC229" s="4256"/>
      <c r="AD229" s="4317"/>
      <c r="AE229" s="4318"/>
      <c r="AF229" s="4318"/>
      <c r="AG229" s="4318"/>
      <c r="AH229" s="4318"/>
      <c r="AI229" s="4318"/>
      <c r="AJ229" s="4318"/>
      <c r="AK229" s="4318"/>
      <c r="AL229" s="4318"/>
      <c r="AM229" s="4318"/>
      <c r="AN229" s="4318"/>
      <c r="AO229" s="4318"/>
      <c r="AP229" s="4318"/>
      <c r="AQ229" s="4318"/>
      <c r="AR229" s="4318"/>
      <c r="AS229" s="4318"/>
      <c r="AT229" s="4318"/>
      <c r="AU229" s="4318"/>
      <c r="AV229" s="4318"/>
      <c r="AY229" s="4097"/>
      <c r="AZ229" s="4098"/>
      <c r="BA229" s="4099"/>
      <c r="BB229" s="4100"/>
      <c r="BC229" s="4101"/>
      <c r="BD229" s="4102"/>
      <c r="BE229" s="4100"/>
      <c r="BF229" s="4101"/>
      <c r="BG229" s="4102"/>
      <c r="BH229" s="4100"/>
      <c r="BI229" s="4101"/>
      <c r="BJ229" s="4102"/>
      <c r="BK229" s="4103"/>
      <c r="BL229" s="4103"/>
      <c r="BM229" s="4103"/>
      <c r="BN229" s="4103"/>
      <c r="BO229" s="4103"/>
      <c r="BP229" s="4103"/>
      <c r="BQ229" s="4103"/>
      <c r="BR229" s="4103"/>
      <c r="BS229" s="4103"/>
      <c r="BT229" s="3877"/>
      <c r="BU229" s="3877"/>
      <c r="BV229" s="4104"/>
      <c r="BW229" s="4429"/>
      <c r="BX229" s="4430"/>
      <c r="BY229" s="4431"/>
    </row>
    <row r="230" spans="2:77" ht="12" customHeight="1">
      <c r="C230" s="3722"/>
      <c r="D230" s="3723"/>
      <c r="E230" s="3724"/>
      <c r="F230" s="3683"/>
      <c r="G230" s="3684"/>
      <c r="H230" s="3685"/>
      <c r="I230" s="3683"/>
      <c r="J230" s="3684"/>
      <c r="K230" s="3685"/>
      <c r="L230" s="3683"/>
      <c r="M230" s="3684"/>
      <c r="N230" s="3685"/>
      <c r="O230" s="3725"/>
      <c r="P230" s="3725"/>
      <c r="Q230" s="3725"/>
      <c r="R230" s="3725"/>
      <c r="S230" s="3725"/>
      <c r="T230" s="3725"/>
      <c r="U230" s="3725"/>
      <c r="V230" s="3725"/>
      <c r="W230" s="3725"/>
      <c r="X230" s="3726"/>
      <c r="Y230" s="3726"/>
      <c r="Z230" s="3727"/>
      <c r="AA230" s="4254"/>
      <c r="AB230" s="4255"/>
      <c r="AC230" s="4256"/>
      <c r="AY230" s="4097"/>
      <c r="AZ230" s="4098"/>
      <c r="BA230" s="4099"/>
      <c r="BB230" s="4100"/>
      <c r="BC230" s="4101"/>
      <c r="BD230" s="4102"/>
      <c r="BE230" s="4100"/>
      <c r="BF230" s="4101"/>
      <c r="BG230" s="4102"/>
      <c r="BH230" s="4100"/>
      <c r="BI230" s="4101"/>
      <c r="BJ230" s="4102"/>
      <c r="BK230" s="4103"/>
      <c r="BL230" s="4103"/>
      <c r="BM230" s="4103"/>
      <c r="BN230" s="4103"/>
      <c r="BO230" s="4103"/>
      <c r="BP230" s="4103"/>
      <c r="BQ230" s="4103"/>
      <c r="BR230" s="4103"/>
      <c r="BS230" s="4103"/>
      <c r="BT230" s="3877"/>
      <c r="BU230" s="3877"/>
      <c r="BV230" s="4104"/>
      <c r="BW230" s="4429"/>
      <c r="BX230" s="4430"/>
      <c r="BY230" s="4431"/>
    </row>
    <row r="231" spans="2:77" ht="12" customHeight="1">
      <c r="C231" s="3722"/>
      <c r="D231" s="3723"/>
      <c r="E231" s="3724"/>
      <c r="F231" s="3683"/>
      <c r="G231" s="3684"/>
      <c r="H231" s="3685"/>
      <c r="I231" s="3683"/>
      <c r="J231" s="3684"/>
      <c r="K231" s="3685"/>
      <c r="L231" s="3683"/>
      <c r="M231" s="3684"/>
      <c r="N231" s="3685"/>
      <c r="O231" s="3725"/>
      <c r="P231" s="3725"/>
      <c r="Q231" s="3725"/>
      <c r="R231" s="3725"/>
      <c r="S231" s="3725"/>
      <c r="T231" s="3725"/>
      <c r="U231" s="3725"/>
      <c r="V231" s="3725"/>
      <c r="W231" s="3725"/>
      <c r="X231" s="3726"/>
      <c r="Y231" s="3726"/>
      <c r="Z231" s="3727"/>
      <c r="AA231" s="4254"/>
      <c r="AB231" s="4255"/>
      <c r="AC231" s="4256"/>
      <c r="AD231" s="54"/>
      <c r="AY231" s="4097"/>
      <c r="AZ231" s="4098"/>
      <c r="BA231" s="4099"/>
      <c r="BB231" s="4100"/>
      <c r="BC231" s="4101"/>
      <c r="BD231" s="4102"/>
      <c r="BE231" s="4100"/>
      <c r="BF231" s="4101"/>
      <c r="BG231" s="4102"/>
      <c r="BH231" s="4100"/>
      <c r="BI231" s="4101"/>
      <c r="BJ231" s="4102"/>
      <c r="BK231" s="4103"/>
      <c r="BL231" s="4103"/>
      <c r="BM231" s="4103"/>
      <c r="BN231" s="4103"/>
      <c r="BO231" s="4103"/>
      <c r="BP231" s="4103"/>
      <c r="BQ231" s="4103"/>
      <c r="BR231" s="4103"/>
      <c r="BS231" s="4103"/>
      <c r="BT231" s="3877"/>
      <c r="BU231" s="3877"/>
      <c r="BV231" s="4104"/>
      <c r="BW231" s="4429"/>
      <c r="BX231" s="4430"/>
      <c r="BY231" s="4431"/>
    </row>
    <row r="232" spans="2:77" ht="12" customHeight="1">
      <c r="C232" s="3722"/>
      <c r="D232" s="3723"/>
      <c r="E232" s="3724"/>
      <c r="F232" s="3683"/>
      <c r="G232" s="3684"/>
      <c r="H232" s="3685"/>
      <c r="I232" s="3683"/>
      <c r="J232" s="3684"/>
      <c r="K232" s="3685"/>
      <c r="L232" s="3683"/>
      <c r="M232" s="3684"/>
      <c r="N232" s="3685"/>
      <c r="O232" s="3725"/>
      <c r="P232" s="3725"/>
      <c r="Q232" s="3725"/>
      <c r="R232" s="3725"/>
      <c r="S232" s="3725"/>
      <c r="T232" s="3725"/>
      <c r="U232" s="3725"/>
      <c r="V232" s="3725"/>
      <c r="W232" s="3725"/>
      <c r="X232" s="3726"/>
      <c r="Y232" s="3726"/>
      <c r="Z232" s="3727"/>
      <c r="AA232" s="4254"/>
      <c r="AB232" s="4255"/>
      <c r="AC232" s="4256"/>
      <c r="AE232" s="29"/>
      <c r="AY232" s="4097"/>
      <c r="AZ232" s="4098"/>
      <c r="BA232" s="4099"/>
      <c r="BB232" s="4100"/>
      <c r="BC232" s="4101"/>
      <c r="BD232" s="4102"/>
      <c r="BE232" s="4100"/>
      <c r="BF232" s="4101"/>
      <c r="BG232" s="4102"/>
      <c r="BH232" s="4100"/>
      <c r="BI232" s="4101"/>
      <c r="BJ232" s="4102"/>
      <c r="BK232" s="4103"/>
      <c r="BL232" s="4103"/>
      <c r="BM232" s="4103"/>
      <c r="BN232" s="4103"/>
      <c r="BO232" s="4103"/>
      <c r="BP232" s="4103"/>
      <c r="BQ232" s="4103"/>
      <c r="BR232" s="4103"/>
      <c r="BS232" s="4103"/>
      <c r="BT232" s="3877"/>
      <c r="BU232" s="3877"/>
      <c r="BV232" s="4104"/>
      <c r="BW232" s="4429"/>
      <c r="BX232" s="4430"/>
      <c r="BY232" s="4431"/>
    </row>
    <row r="233" spans="2:77" ht="12" customHeight="1">
      <c r="C233" s="3722"/>
      <c r="D233" s="3723"/>
      <c r="E233" s="3724"/>
      <c r="F233" s="3683"/>
      <c r="G233" s="3684"/>
      <c r="H233" s="3685"/>
      <c r="I233" s="3683"/>
      <c r="J233" s="3684"/>
      <c r="K233" s="3685"/>
      <c r="L233" s="3683"/>
      <c r="M233" s="3684"/>
      <c r="N233" s="3685"/>
      <c r="O233" s="3725"/>
      <c r="P233" s="3725"/>
      <c r="Q233" s="3725"/>
      <c r="R233" s="3725"/>
      <c r="S233" s="3725"/>
      <c r="T233" s="3725"/>
      <c r="U233" s="3725"/>
      <c r="V233" s="3725"/>
      <c r="W233" s="3725"/>
      <c r="X233" s="3726"/>
      <c r="Y233" s="3726"/>
      <c r="Z233" s="3727"/>
      <c r="AA233" s="4254"/>
      <c r="AB233" s="4255"/>
      <c r="AC233" s="4256"/>
      <c r="AD233" s="330"/>
      <c r="AE233" s="29"/>
      <c r="AY233" s="4097"/>
      <c r="AZ233" s="4098"/>
      <c r="BA233" s="4099"/>
      <c r="BB233" s="4100"/>
      <c r="BC233" s="4101"/>
      <c r="BD233" s="4102"/>
      <c r="BE233" s="4100"/>
      <c r="BF233" s="4101"/>
      <c r="BG233" s="4102"/>
      <c r="BH233" s="4100"/>
      <c r="BI233" s="4101"/>
      <c r="BJ233" s="4102"/>
      <c r="BK233" s="4103"/>
      <c r="BL233" s="4103"/>
      <c r="BM233" s="4103"/>
      <c r="BN233" s="4103"/>
      <c r="BO233" s="4103"/>
      <c r="BP233" s="4103"/>
      <c r="BQ233" s="4103"/>
      <c r="BR233" s="4103"/>
      <c r="BS233" s="4103"/>
      <c r="BT233" s="3877"/>
      <c r="BU233" s="3877"/>
      <c r="BV233" s="4104"/>
      <c r="BW233" s="4429"/>
      <c r="BX233" s="4430"/>
      <c r="BY233" s="4431"/>
    </row>
    <row r="234" spans="2:77" ht="12" customHeight="1">
      <c r="C234" s="3722"/>
      <c r="D234" s="3723"/>
      <c r="E234" s="3724"/>
      <c r="F234" s="3683"/>
      <c r="G234" s="3684"/>
      <c r="H234" s="3685"/>
      <c r="I234" s="3683"/>
      <c r="J234" s="3684"/>
      <c r="K234" s="3685"/>
      <c r="L234" s="3683"/>
      <c r="M234" s="3684"/>
      <c r="N234" s="3685"/>
      <c r="O234" s="3725"/>
      <c r="P234" s="3725"/>
      <c r="Q234" s="3725"/>
      <c r="R234" s="3725"/>
      <c r="S234" s="3725"/>
      <c r="T234" s="3725"/>
      <c r="U234" s="3725"/>
      <c r="V234" s="3725"/>
      <c r="W234" s="3725"/>
      <c r="X234" s="3726"/>
      <c r="Y234" s="3726"/>
      <c r="Z234" s="3727"/>
      <c r="AA234" s="4254"/>
      <c r="AB234" s="4255"/>
      <c r="AC234" s="4256"/>
      <c r="AD234" s="54"/>
      <c r="AE234" s="29"/>
      <c r="AY234" s="4097"/>
      <c r="AZ234" s="4098"/>
      <c r="BA234" s="4099"/>
      <c r="BB234" s="4100"/>
      <c r="BC234" s="4101"/>
      <c r="BD234" s="4102"/>
      <c r="BE234" s="4100"/>
      <c r="BF234" s="4101"/>
      <c r="BG234" s="4102"/>
      <c r="BH234" s="4100"/>
      <c r="BI234" s="4101"/>
      <c r="BJ234" s="4102"/>
      <c r="BK234" s="4103"/>
      <c r="BL234" s="4103"/>
      <c r="BM234" s="4103"/>
      <c r="BN234" s="4103"/>
      <c r="BO234" s="4103"/>
      <c r="BP234" s="4103"/>
      <c r="BQ234" s="4103"/>
      <c r="BR234" s="4103"/>
      <c r="BS234" s="4103"/>
      <c r="BT234" s="3877"/>
      <c r="BU234" s="3877"/>
      <c r="BV234" s="4104"/>
      <c r="BW234" s="4429"/>
      <c r="BX234" s="4430"/>
      <c r="BY234" s="4431"/>
    </row>
    <row r="235" spans="2:77" ht="12" customHeight="1">
      <c r="C235" s="3722"/>
      <c r="D235" s="3723"/>
      <c r="E235" s="3724"/>
      <c r="F235" s="3683"/>
      <c r="G235" s="3684"/>
      <c r="H235" s="3685"/>
      <c r="I235" s="3683"/>
      <c r="J235" s="3684"/>
      <c r="K235" s="3685"/>
      <c r="L235" s="3683"/>
      <c r="M235" s="3684"/>
      <c r="N235" s="3685"/>
      <c r="O235" s="3725"/>
      <c r="P235" s="3725"/>
      <c r="Q235" s="3725"/>
      <c r="R235" s="3725"/>
      <c r="S235" s="3725"/>
      <c r="T235" s="3725"/>
      <c r="U235" s="3725"/>
      <c r="V235" s="3725"/>
      <c r="W235" s="3725"/>
      <c r="X235" s="3726"/>
      <c r="Y235" s="3726"/>
      <c r="Z235" s="3727"/>
      <c r="AA235" s="4254"/>
      <c r="AB235" s="4255"/>
      <c r="AC235" s="4256"/>
      <c r="AD235" s="54"/>
      <c r="AY235" s="4097"/>
      <c r="AZ235" s="4098"/>
      <c r="BA235" s="4099"/>
      <c r="BB235" s="4100"/>
      <c r="BC235" s="4101"/>
      <c r="BD235" s="4102"/>
      <c r="BE235" s="4100"/>
      <c r="BF235" s="4101"/>
      <c r="BG235" s="4102"/>
      <c r="BH235" s="4100"/>
      <c r="BI235" s="4101"/>
      <c r="BJ235" s="4102"/>
      <c r="BK235" s="4103"/>
      <c r="BL235" s="4103"/>
      <c r="BM235" s="4103"/>
      <c r="BN235" s="4103"/>
      <c r="BO235" s="4103"/>
      <c r="BP235" s="4103"/>
      <c r="BQ235" s="4103"/>
      <c r="BR235" s="4103"/>
      <c r="BS235" s="4103"/>
      <c r="BT235" s="3877"/>
      <c r="BU235" s="3877"/>
      <c r="BV235" s="4104"/>
      <c r="BW235" s="4429"/>
      <c r="BX235" s="4430"/>
      <c r="BY235" s="4431"/>
    </row>
    <row r="236" spans="2:77" ht="12" customHeight="1">
      <c r="C236" s="3722"/>
      <c r="D236" s="3723"/>
      <c r="E236" s="3724"/>
      <c r="F236" s="3683"/>
      <c r="G236" s="3684"/>
      <c r="H236" s="3685"/>
      <c r="I236" s="3683"/>
      <c r="J236" s="3684"/>
      <c r="K236" s="3685"/>
      <c r="L236" s="3683"/>
      <c r="M236" s="3684"/>
      <c r="N236" s="3685"/>
      <c r="O236" s="3725"/>
      <c r="P236" s="3725"/>
      <c r="Q236" s="3725"/>
      <c r="R236" s="3725"/>
      <c r="S236" s="3725"/>
      <c r="T236" s="3725"/>
      <c r="U236" s="3725"/>
      <c r="V236" s="3725"/>
      <c r="W236" s="3725"/>
      <c r="X236" s="3726"/>
      <c r="Y236" s="3726"/>
      <c r="Z236" s="3727"/>
      <c r="AA236" s="4254"/>
      <c r="AB236" s="4255"/>
      <c r="AC236" s="4256"/>
      <c r="AD236" s="54"/>
      <c r="AY236" s="4097"/>
      <c r="AZ236" s="4098"/>
      <c r="BA236" s="4099"/>
      <c r="BB236" s="4100"/>
      <c r="BC236" s="4101"/>
      <c r="BD236" s="4102"/>
      <c r="BE236" s="4100"/>
      <c r="BF236" s="4101"/>
      <c r="BG236" s="4102"/>
      <c r="BH236" s="4100"/>
      <c r="BI236" s="4101"/>
      <c r="BJ236" s="4102"/>
      <c r="BK236" s="4103"/>
      <c r="BL236" s="4103"/>
      <c r="BM236" s="4103"/>
      <c r="BN236" s="4103"/>
      <c r="BO236" s="4103"/>
      <c r="BP236" s="4103"/>
      <c r="BQ236" s="4103"/>
      <c r="BR236" s="4103"/>
      <c r="BS236" s="4103"/>
      <c r="BT236" s="3877"/>
      <c r="BU236" s="3877"/>
      <c r="BV236" s="4104"/>
      <c r="BW236" s="4429"/>
      <c r="BX236" s="4430"/>
      <c r="BY236" s="4431"/>
    </row>
    <row r="237" spans="2:77" s="726" customFormat="1" ht="12" customHeight="1">
      <c r="B237" s="29"/>
      <c r="C237" s="3722"/>
      <c r="D237" s="3723"/>
      <c r="E237" s="3724"/>
      <c r="F237" s="3683"/>
      <c r="G237" s="3684"/>
      <c r="H237" s="3685"/>
      <c r="I237" s="3683"/>
      <c r="J237" s="3684"/>
      <c r="K237" s="3685"/>
      <c r="L237" s="3683"/>
      <c r="M237" s="3684"/>
      <c r="N237" s="3685"/>
      <c r="O237" s="3725"/>
      <c r="P237" s="3725"/>
      <c r="Q237" s="3725"/>
      <c r="R237" s="3725"/>
      <c r="S237" s="3725"/>
      <c r="T237" s="3725"/>
      <c r="U237" s="3725"/>
      <c r="V237" s="3725"/>
      <c r="W237" s="3725"/>
      <c r="X237" s="3726"/>
      <c r="Y237" s="3726"/>
      <c r="Z237" s="3727"/>
      <c r="AA237" s="4254"/>
      <c r="AB237" s="4255"/>
      <c r="AC237" s="4256"/>
      <c r="AD237" s="54"/>
      <c r="AF237" s="29"/>
      <c r="AG237" s="29"/>
      <c r="AH237" s="29"/>
      <c r="AI237" s="29"/>
      <c r="AJ237" s="29"/>
      <c r="AK237" s="29"/>
      <c r="AX237" s="29"/>
      <c r="AY237" s="4097"/>
      <c r="AZ237" s="4098"/>
      <c r="BA237" s="4099"/>
      <c r="BB237" s="4100"/>
      <c r="BC237" s="4101"/>
      <c r="BD237" s="4102"/>
      <c r="BE237" s="4100"/>
      <c r="BF237" s="4101"/>
      <c r="BG237" s="4102"/>
      <c r="BH237" s="4100"/>
      <c r="BI237" s="4101"/>
      <c r="BJ237" s="4102"/>
      <c r="BK237" s="4103"/>
      <c r="BL237" s="4103"/>
      <c r="BM237" s="4103"/>
      <c r="BN237" s="4103"/>
      <c r="BO237" s="4103"/>
      <c r="BP237" s="4103"/>
      <c r="BQ237" s="4103"/>
      <c r="BR237" s="4103"/>
      <c r="BS237" s="4103"/>
      <c r="BT237" s="3877"/>
      <c r="BU237" s="3877"/>
      <c r="BV237" s="4104"/>
      <c r="BW237" s="4429"/>
      <c r="BX237" s="4430"/>
      <c r="BY237" s="4431"/>
    </row>
    <row r="238" spans="2:77" s="726" customFormat="1" ht="12" customHeight="1">
      <c r="B238" s="29"/>
      <c r="C238" s="3722"/>
      <c r="D238" s="3723"/>
      <c r="E238" s="3724"/>
      <c r="F238" s="3683"/>
      <c r="G238" s="3684"/>
      <c r="H238" s="3685"/>
      <c r="I238" s="3683"/>
      <c r="J238" s="3684"/>
      <c r="K238" s="3685"/>
      <c r="L238" s="3683"/>
      <c r="M238" s="3684"/>
      <c r="N238" s="3685"/>
      <c r="O238" s="3725"/>
      <c r="P238" s="3725"/>
      <c r="Q238" s="3725"/>
      <c r="R238" s="3725"/>
      <c r="S238" s="3725"/>
      <c r="T238" s="3725"/>
      <c r="U238" s="3725"/>
      <c r="V238" s="3725"/>
      <c r="W238" s="3725"/>
      <c r="X238" s="3726"/>
      <c r="Y238" s="3726"/>
      <c r="Z238" s="3727"/>
      <c r="AA238" s="4254"/>
      <c r="AB238" s="4255"/>
      <c r="AC238" s="4256"/>
      <c r="AD238" s="54"/>
      <c r="AF238" s="29"/>
      <c r="AG238" s="29"/>
      <c r="AH238" s="29"/>
      <c r="AI238" s="29"/>
      <c r="AJ238" s="29"/>
      <c r="AK238" s="29"/>
      <c r="AX238" s="29"/>
      <c r="AY238" s="4097"/>
      <c r="AZ238" s="4098"/>
      <c r="BA238" s="4099"/>
      <c r="BB238" s="4100"/>
      <c r="BC238" s="4101"/>
      <c r="BD238" s="4102"/>
      <c r="BE238" s="4100"/>
      <c r="BF238" s="4101"/>
      <c r="BG238" s="4102"/>
      <c r="BH238" s="4100"/>
      <c r="BI238" s="4101"/>
      <c r="BJ238" s="4102"/>
      <c r="BK238" s="4103"/>
      <c r="BL238" s="4103"/>
      <c r="BM238" s="4103"/>
      <c r="BN238" s="4103"/>
      <c r="BO238" s="4103"/>
      <c r="BP238" s="4103"/>
      <c r="BQ238" s="4103"/>
      <c r="BR238" s="4103"/>
      <c r="BS238" s="4103"/>
      <c r="BT238" s="3877"/>
      <c r="BU238" s="3877"/>
      <c r="BV238" s="4104"/>
      <c r="BW238" s="4429"/>
      <c r="BX238" s="4430"/>
      <c r="BY238" s="4431"/>
    </row>
    <row r="239" spans="2:77" s="726" customFormat="1" ht="12" customHeight="1">
      <c r="B239" s="29"/>
      <c r="C239" s="3716"/>
      <c r="D239" s="3717"/>
      <c r="E239" s="3718"/>
      <c r="F239" s="3719"/>
      <c r="G239" s="3720"/>
      <c r="H239" s="3721"/>
      <c r="I239" s="3719"/>
      <c r="J239" s="3720"/>
      <c r="K239" s="3721"/>
      <c r="L239" s="3719"/>
      <c r="M239" s="3720"/>
      <c r="N239" s="3721"/>
      <c r="O239" s="3751"/>
      <c r="P239" s="3751"/>
      <c r="Q239" s="3751"/>
      <c r="R239" s="3751"/>
      <c r="S239" s="3751"/>
      <c r="T239" s="3751"/>
      <c r="U239" s="3751"/>
      <c r="V239" s="3751"/>
      <c r="W239" s="3751"/>
      <c r="X239" s="3734"/>
      <c r="Y239" s="3734"/>
      <c r="Z239" s="3752"/>
      <c r="AA239" s="4254"/>
      <c r="AB239" s="4255"/>
      <c r="AC239" s="4256"/>
      <c r="AD239" s="54"/>
      <c r="AF239" s="29"/>
      <c r="AG239" s="29"/>
      <c r="AH239" s="29"/>
      <c r="AI239" s="29"/>
      <c r="AJ239" s="29"/>
      <c r="AK239" s="29"/>
      <c r="AX239" s="29"/>
      <c r="AY239" s="4109"/>
      <c r="AZ239" s="4110"/>
      <c r="BA239" s="4111"/>
      <c r="BB239" s="4112"/>
      <c r="BC239" s="4113"/>
      <c r="BD239" s="4114"/>
      <c r="BE239" s="4112"/>
      <c r="BF239" s="4113"/>
      <c r="BG239" s="4114"/>
      <c r="BH239" s="4112"/>
      <c r="BI239" s="4113"/>
      <c r="BJ239" s="4114"/>
      <c r="BK239" s="4115"/>
      <c r="BL239" s="4115"/>
      <c r="BM239" s="4115"/>
      <c r="BN239" s="4115"/>
      <c r="BO239" s="4115"/>
      <c r="BP239" s="4115"/>
      <c r="BQ239" s="4115"/>
      <c r="BR239" s="4115"/>
      <c r="BS239" s="4115"/>
      <c r="BT239" s="4116"/>
      <c r="BU239" s="4116"/>
      <c r="BV239" s="4117"/>
      <c r="BW239" s="4429"/>
      <c r="BX239" s="4430"/>
      <c r="BY239" s="4431"/>
    </row>
    <row r="240" spans="2:77" s="726" customFormat="1">
      <c r="B240" s="29"/>
      <c r="C240" s="3711" t="s">
        <v>315</v>
      </c>
      <c r="D240" s="3712"/>
      <c r="E240" s="3713"/>
      <c r="F240" s="3714">
        <f>SUM(F228:H239)</f>
        <v>0</v>
      </c>
      <c r="G240" s="3709"/>
      <c r="H240" s="3715"/>
      <c r="I240" s="3714">
        <f>SUM(I228:K239)</f>
        <v>0</v>
      </c>
      <c r="J240" s="3709"/>
      <c r="K240" s="3715"/>
      <c r="L240" s="3714">
        <f>SUM(L228:N239)</f>
        <v>0</v>
      </c>
      <c r="M240" s="3709"/>
      <c r="N240" s="3715"/>
      <c r="O240" s="3740">
        <f>SUM(O228:Q239)</f>
        <v>0</v>
      </c>
      <c r="P240" s="3740"/>
      <c r="Q240" s="3740"/>
      <c r="R240" s="3740">
        <f>SUM(R228:T239)</f>
        <v>0</v>
      </c>
      <c r="S240" s="3740"/>
      <c r="T240" s="3740"/>
      <c r="U240" s="3740">
        <f>SUM(U228:W239)</f>
        <v>0</v>
      </c>
      <c r="V240" s="3740"/>
      <c r="W240" s="3740"/>
      <c r="X240" s="3749"/>
      <c r="Y240" s="3749"/>
      <c r="Z240" s="3750"/>
      <c r="AA240" s="4251">
        <f>SUM(AA228:AC239)</f>
        <v>0</v>
      </c>
      <c r="AB240" s="4252"/>
      <c r="AC240" s="4253"/>
      <c r="AD240" s="54"/>
      <c r="AF240" s="29"/>
      <c r="AG240" s="29"/>
      <c r="AH240" s="29"/>
      <c r="AI240" s="29"/>
      <c r="AJ240" s="29"/>
      <c r="AK240" s="29"/>
      <c r="AX240" s="29"/>
      <c r="AY240" s="3711" t="s">
        <v>315</v>
      </c>
      <c r="AZ240" s="3712"/>
      <c r="BA240" s="3713"/>
      <c r="BB240" s="3714">
        <v>0</v>
      </c>
      <c r="BC240" s="3709"/>
      <c r="BD240" s="3715"/>
      <c r="BE240" s="3714">
        <v>0</v>
      </c>
      <c r="BF240" s="3709"/>
      <c r="BG240" s="3715"/>
      <c r="BH240" s="3714">
        <v>0</v>
      </c>
      <c r="BI240" s="3709"/>
      <c r="BJ240" s="3715"/>
      <c r="BK240" s="3740">
        <v>0</v>
      </c>
      <c r="BL240" s="3740"/>
      <c r="BM240" s="3740"/>
      <c r="BN240" s="3740">
        <v>0</v>
      </c>
      <c r="BO240" s="3740"/>
      <c r="BP240" s="3740"/>
      <c r="BQ240" s="3740">
        <v>0</v>
      </c>
      <c r="BR240" s="3740"/>
      <c r="BS240" s="3740"/>
      <c r="BT240" s="3740"/>
      <c r="BU240" s="3740"/>
      <c r="BV240" s="3714"/>
      <c r="BW240" s="4251">
        <v>0</v>
      </c>
      <c r="BX240" s="4252"/>
      <c r="BY240" s="4253"/>
    </row>
    <row r="241" spans="2:77" s="726" customFormat="1" ht="10.5" customHeight="1">
      <c r="B241" s="29"/>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775"/>
      <c r="AC241" s="803"/>
      <c r="AD241" s="54"/>
      <c r="AF241" s="29"/>
      <c r="AG241" s="29"/>
      <c r="AH241" s="29"/>
      <c r="AI241" s="29"/>
      <c r="AJ241" s="29"/>
      <c r="AK241" s="29"/>
      <c r="AX241" s="29"/>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775"/>
      <c r="BY241" s="803"/>
    </row>
    <row r="242" spans="2:77" s="726" customFormat="1" ht="10.5" customHeight="1">
      <c r="B242" s="29"/>
      <c r="C242" s="3757" t="s">
        <v>316</v>
      </c>
      <c r="D242" s="3745"/>
      <c r="E242" s="3745"/>
      <c r="F242" s="3745">
        <v>9.76</v>
      </c>
      <c r="G242" s="3745"/>
      <c r="H242" s="3745"/>
      <c r="I242" s="3745">
        <v>9.9700000000000006</v>
      </c>
      <c r="J242" s="3745"/>
      <c r="K242" s="3745"/>
      <c r="L242" s="3745">
        <v>9.2799999999999994</v>
      </c>
      <c r="M242" s="3745"/>
      <c r="N242" s="3745"/>
      <c r="O242" s="3753"/>
      <c r="P242" s="3753"/>
      <c r="Q242" s="3753"/>
      <c r="R242" s="3753"/>
      <c r="S242" s="3753"/>
      <c r="T242" s="3753"/>
      <c r="U242" s="3745">
        <v>9.76</v>
      </c>
      <c r="V242" s="3745"/>
      <c r="W242" s="3745"/>
      <c r="X242" s="3742"/>
      <c r="Y242" s="3742"/>
      <c r="Z242" s="3743"/>
      <c r="AA242" s="4250">
        <v>9.76</v>
      </c>
      <c r="AB242" s="3798"/>
      <c r="AC242" s="3933"/>
      <c r="AD242" s="54"/>
      <c r="AF242" s="29"/>
      <c r="AG242" s="29"/>
      <c r="AH242" s="29"/>
      <c r="AI242" s="29"/>
      <c r="AJ242" s="29"/>
      <c r="AK242" s="29"/>
      <c r="AX242" s="29"/>
      <c r="AY242" s="3757" t="s">
        <v>316</v>
      </c>
      <c r="AZ242" s="3745"/>
      <c r="BA242" s="3745"/>
      <c r="BB242" s="3745">
        <v>9.76</v>
      </c>
      <c r="BC242" s="3745"/>
      <c r="BD242" s="3745"/>
      <c r="BE242" s="3745">
        <v>9.9700000000000006</v>
      </c>
      <c r="BF242" s="3745"/>
      <c r="BG242" s="3745"/>
      <c r="BH242" s="3745">
        <v>9.2799999999999994</v>
      </c>
      <c r="BI242" s="3745"/>
      <c r="BJ242" s="3745"/>
      <c r="BK242" s="3745"/>
      <c r="BL242" s="3745"/>
      <c r="BM242" s="3745"/>
      <c r="BN242" s="3745"/>
      <c r="BO242" s="3745"/>
      <c r="BP242" s="3745"/>
      <c r="BQ242" s="3745">
        <v>9.76</v>
      </c>
      <c r="BR242" s="3745"/>
      <c r="BS242" s="3745"/>
      <c r="BT242" s="3745"/>
      <c r="BU242" s="3745"/>
      <c r="BV242" s="3932"/>
      <c r="BW242" s="4250">
        <v>9.76</v>
      </c>
      <c r="BX242" s="3798"/>
      <c r="BY242" s="3933"/>
    </row>
    <row r="243" spans="2:77" s="726" customFormat="1" ht="10.5" customHeight="1">
      <c r="B243" s="29"/>
      <c r="C243" s="3758" t="s">
        <v>317</v>
      </c>
      <c r="D243" s="3663"/>
      <c r="E243" s="3663"/>
      <c r="F243" s="3663" t="s">
        <v>318</v>
      </c>
      <c r="G243" s="3663"/>
      <c r="H243" s="3663"/>
      <c r="I243" s="3663" t="s">
        <v>318</v>
      </c>
      <c r="J243" s="3663"/>
      <c r="K243" s="3663"/>
      <c r="L243" s="3663" t="s">
        <v>318</v>
      </c>
      <c r="M243" s="3663"/>
      <c r="N243" s="3663"/>
      <c r="O243" s="3732"/>
      <c r="P243" s="3732"/>
      <c r="Q243" s="3732"/>
      <c r="R243" s="3732"/>
      <c r="S243" s="3732"/>
      <c r="T243" s="3732"/>
      <c r="U243" s="3663" t="s">
        <v>318</v>
      </c>
      <c r="V243" s="3663"/>
      <c r="W243" s="3663"/>
      <c r="X243" s="3762"/>
      <c r="Y243" s="3762"/>
      <c r="Z243" s="3763"/>
      <c r="AA243" s="4249" t="s">
        <v>318</v>
      </c>
      <c r="AB243" s="2816"/>
      <c r="AC243" s="2817"/>
      <c r="AD243" s="54"/>
      <c r="AF243" s="29"/>
      <c r="AG243" s="29"/>
      <c r="AH243" s="29"/>
      <c r="AI243" s="29"/>
      <c r="AJ243" s="29"/>
      <c r="AK243" s="29"/>
      <c r="AX243" s="29"/>
      <c r="AY243" s="3758" t="s">
        <v>317</v>
      </c>
      <c r="AZ243" s="3663"/>
      <c r="BA243" s="3663"/>
      <c r="BB243" s="3663" t="s">
        <v>318</v>
      </c>
      <c r="BC243" s="3663"/>
      <c r="BD243" s="3663"/>
      <c r="BE243" s="3663" t="s">
        <v>318</v>
      </c>
      <c r="BF243" s="3663"/>
      <c r="BG243" s="3663"/>
      <c r="BH243" s="3663" t="s">
        <v>318</v>
      </c>
      <c r="BI243" s="3663"/>
      <c r="BJ243" s="3663"/>
      <c r="BK243" s="3663"/>
      <c r="BL243" s="3663"/>
      <c r="BM243" s="3663"/>
      <c r="BN243" s="3663"/>
      <c r="BO243" s="3663"/>
      <c r="BP243" s="3663"/>
      <c r="BQ243" s="3663" t="s">
        <v>318</v>
      </c>
      <c r="BR243" s="3663"/>
      <c r="BS243" s="3663"/>
      <c r="BT243" s="3663"/>
      <c r="BU243" s="3663"/>
      <c r="BV243" s="3667"/>
      <c r="BW243" s="4249" t="s">
        <v>318</v>
      </c>
      <c r="BX243" s="2816"/>
      <c r="BY243" s="2817"/>
    </row>
    <row r="244" spans="2:77" s="726" customFormat="1" ht="22.5" customHeight="1">
      <c r="B244" s="29"/>
      <c r="C244" s="3730" t="s">
        <v>319</v>
      </c>
      <c r="D244" s="3731"/>
      <c r="E244" s="3731"/>
      <c r="F244" s="3737">
        <f>F240*F242</f>
        <v>0</v>
      </c>
      <c r="G244" s="3737"/>
      <c r="H244" s="3737"/>
      <c r="I244" s="3737">
        <f>I240*I242</f>
        <v>0</v>
      </c>
      <c r="J244" s="3737"/>
      <c r="K244" s="3737"/>
      <c r="L244" s="3737">
        <f>L240*L242</f>
        <v>0</v>
      </c>
      <c r="M244" s="3737"/>
      <c r="N244" s="3737"/>
      <c r="O244" s="3737">
        <f>O240*O242</f>
        <v>0</v>
      </c>
      <c r="P244" s="3737"/>
      <c r="Q244" s="3737"/>
      <c r="R244" s="3737">
        <f>R240*R242</f>
        <v>0</v>
      </c>
      <c r="S244" s="3737"/>
      <c r="T244" s="3737"/>
      <c r="U244" s="3737">
        <f>U240*U242</f>
        <v>0</v>
      </c>
      <c r="V244" s="3737"/>
      <c r="W244" s="3737"/>
      <c r="X244" s="3759"/>
      <c r="Y244" s="3759"/>
      <c r="Z244" s="3760"/>
      <c r="AA244" s="4246">
        <f>AA240*AA242</f>
        <v>0</v>
      </c>
      <c r="AB244" s="4247"/>
      <c r="AC244" s="4248"/>
      <c r="AD244" s="54"/>
      <c r="AF244" s="29"/>
      <c r="AG244" s="29"/>
      <c r="AH244" s="29"/>
      <c r="AI244" s="29"/>
      <c r="AJ244" s="29"/>
      <c r="AK244" s="29"/>
      <c r="AX244" s="29"/>
      <c r="AY244" s="3730" t="s">
        <v>319</v>
      </c>
      <c r="AZ244" s="3731"/>
      <c r="BA244" s="3731"/>
      <c r="BB244" s="3737">
        <v>0</v>
      </c>
      <c r="BC244" s="3737"/>
      <c r="BD244" s="3737"/>
      <c r="BE244" s="3737">
        <v>0</v>
      </c>
      <c r="BF244" s="3737"/>
      <c r="BG244" s="3737"/>
      <c r="BH244" s="3737">
        <v>0</v>
      </c>
      <c r="BI244" s="3737"/>
      <c r="BJ244" s="3737"/>
      <c r="BK244" s="3737">
        <v>0</v>
      </c>
      <c r="BL244" s="3737"/>
      <c r="BM244" s="3737"/>
      <c r="BN244" s="3737">
        <v>0</v>
      </c>
      <c r="BO244" s="3737"/>
      <c r="BP244" s="3737"/>
      <c r="BQ244" s="3737">
        <v>0</v>
      </c>
      <c r="BR244" s="3737"/>
      <c r="BS244" s="3737"/>
      <c r="BT244" s="3737"/>
      <c r="BU244" s="3737"/>
      <c r="BV244" s="4120"/>
      <c r="BW244" s="4246">
        <v>0</v>
      </c>
      <c r="BX244" s="4247"/>
      <c r="BY244" s="4248"/>
    </row>
    <row r="245" spans="2:77" s="726" customFormat="1" ht="10.5" customHeight="1">
      <c r="B245" s="29"/>
      <c r="C245" s="54"/>
      <c r="D245" s="54"/>
      <c r="E245" s="54"/>
      <c r="F245" s="54"/>
      <c r="G245" s="54"/>
      <c r="H245" s="54"/>
      <c r="I245" s="54"/>
      <c r="J245" s="54"/>
      <c r="K245" s="772"/>
      <c r="L245" s="772"/>
      <c r="M245" s="772"/>
      <c r="N245" s="54"/>
      <c r="O245" s="54"/>
      <c r="P245" s="54"/>
      <c r="Q245" s="54"/>
      <c r="R245" s="772"/>
      <c r="S245" s="54"/>
      <c r="T245" s="54"/>
      <c r="U245" s="54"/>
      <c r="V245" s="54"/>
      <c r="W245" s="54"/>
      <c r="X245" s="54"/>
      <c r="Y245" s="54"/>
      <c r="Z245" s="54"/>
      <c r="AA245" s="54"/>
      <c r="AB245" s="54"/>
      <c r="AC245" s="54"/>
      <c r="AD245" s="54"/>
      <c r="AF245" s="29"/>
      <c r="AG245" s="29"/>
      <c r="AH245" s="29"/>
      <c r="AI245" s="29"/>
      <c r="AJ245" s="29"/>
      <c r="AK245" s="29"/>
      <c r="AX245" s="29"/>
      <c r="AY245" s="54"/>
      <c r="AZ245" s="54"/>
      <c r="BA245" s="54"/>
      <c r="BB245" s="54"/>
      <c r="BC245" s="54"/>
      <c r="BD245" s="54"/>
      <c r="BE245" s="54"/>
      <c r="BF245" s="54"/>
      <c r="BJ245" s="54"/>
      <c r="BK245" s="54"/>
      <c r="BL245" s="54"/>
      <c r="BM245" s="54"/>
      <c r="BO245" s="54"/>
      <c r="BP245" s="54"/>
      <c r="BQ245" s="54"/>
      <c r="BR245" s="54"/>
      <c r="BS245" s="54"/>
      <c r="BT245" s="54"/>
      <c r="BU245" s="54"/>
      <c r="BV245" s="54"/>
      <c r="BW245" s="54"/>
      <c r="BX245" s="54"/>
      <c r="BY245" s="54"/>
    </row>
    <row r="246" spans="2:77" s="726" customFormat="1" ht="12.95" customHeight="1">
      <c r="B246" s="29"/>
      <c r="C246" s="3954" t="s">
        <v>320</v>
      </c>
      <c r="D246" s="3955"/>
      <c r="E246" s="3955"/>
      <c r="F246" s="3955"/>
      <c r="G246" s="3955"/>
      <c r="H246" s="3955"/>
      <c r="I246" s="3955"/>
      <c r="J246" s="3955"/>
      <c r="K246" s="3764">
        <f>SUM(F244:W244)</f>
        <v>0</v>
      </c>
      <c r="L246" s="3764"/>
      <c r="M246" s="3764"/>
      <c r="N246" s="3765"/>
      <c r="O246" s="812"/>
      <c r="P246" s="297" t="s">
        <v>321</v>
      </c>
      <c r="Q246" s="812"/>
      <c r="R246" s="772"/>
      <c r="S246" s="772"/>
      <c r="T246" s="54"/>
      <c r="U246" s="54"/>
      <c r="V246" s="54"/>
      <c r="W246" s="54"/>
      <c r="X246" s="54"/>
      <c r="Y246" s="54"/>
      <c r="Z246" s="54"/>
      <c r="AA246" s="54"/>
      <c r="AB246" s="54"/>
      <c r="AC246" s="54"/>
      <c r="AD246" s="54"/>
      <c r="AF246" s="29"/>
      <c r="AG246" s="29"/>
      <c r="AH246" s="29"/>
      <c r="AI246" s="29"/>
      <c r="AJ246" s="29"/>
      <c r="AK246" s="29"/>
      <c r="AX246" s="29"/>
      <c r="AY246" s="3954" t="s">
        <v>320</v>
      </c>
      <c r="AZ246" s="3955"/>
      <c r="BA246" s="3955"/>
      <c r="BB246" s="3955"/>
      <c r="BC246" s="3955"/>
      <c r="BD246" s="3955"/>
      <c r="BE246" s="3955"/>
      <c r="BF246" s="3955"/>
      <c r="BG246" s="3764">
        <v>0</v>
      </c>
      <c r="BH246" s="3764"/>
      <c r="BI246" s="3764"/>
      <c r="BJ246" s="3765"/>
      <c r="BK246" s="812"/>
      <c r="BL246" s="297" t="s">
        <v>321</v>
      </c>
      <c r="BM246" s="812"/>
      <c r="BP246" s="54"/>
      <c r="BQ246" s="54"/>
      <c r="BR246" s="54"/>
      <c r="BS246" s="54"/>
      <c r="BT246" s="54"/>
      <c r="BU246" s="54"/>
      <c r="BV246" s="54"/>
      <c r="BW246" s="54"/>
      <c r="BX246" s="54"/>
      <c r="BY246" s="54"/>
    </row>
    <row r="247" spans="2:77" s="726" customFormat="1" ht="16.5" customHeight="1">
      <c r="B247" s="29"/>
      <c r="C247" s="1497"/>
      <c r="D247" s="1497"/>
      <c r="E247" s="1497"/>
      <c r="F247" s="1497"/>
      <c r="G247" s="1497"/>
      <c r="H247" s="1497"/>
      <c r="I247" s="1497"/>
      <c r="J247" s="1497"/>
      <c r="K247" s="54"/>
      <c r="L247" s="54"/>
      <c r="M247" s="54"/>
      <c r="N247" s="54"/>
      <c r="O247" s="54"/>
      <c r="P247" s="755" t="s">
        <v>1871</v>
      </c>
      <c r="Q247" s="54"/>
      <c r="R247" s="54"/>
      <c r="S247" s="54"/>
      <c r="T247" s="54"/>
      <c r="U247" s="54"/>
      <c r="V247" s="54"/>
      <c r="W247" s="54"/>
      <c r="X247" s="54"/>
      <c r="Y247" s="54"/>
      <c r="Z247" s="54"/>
      <c r="AA247" s="54"/>
      <c r="AB247" s="54"/>
      <c r="AC247" s="54"/>
      <c r="AD247" s="29"/>
      <c r="AF247" s="29"/>
      <c r="AG247" s="29"/>
      <c r="AH247" s="29"/>
      <c r="AI247" s="29"/>
      <c r="AJ247" s="29"/>
      <c r="AK247" s="29"/>
      <c r="AX247" s="29"/>
      <c r="AY247" s="321"/>
      <c r="AZ247" s="321"/>
      <c r="BA247" s="321"/>
      <c r="BB247" s="321"/>
      <c r="BC247" s="321"/>
      <c r="BD247" s="321"/>
      <c r="BE247" s="321"/>
      <c r="BF247" s="321"/>
      <c r="BG247" s="54"/>
      <c r="BH247" s="54"/>
      <c r="BI247" s="54"/>
      <c r="BJ247" s="54"/>
      <c r="BK247" s="54"/>
      <c r="BL247" s="37" t="s">
        <v>378</v>
      </c>
      <c r="BM247" s="54"/>
      <c r="BN247" s="54"/>
      <c r="BO247" s="54"/>
      <c r="BP247" s="54"/>
      <c r="BQ247" s="54"/>
      <c r="BR247" s="54"/>
      <c r="BS247" s="54"/>
      <c r="BT247" s="54"/>
      <c r="BU247" s="54"/>
      <c r="BV247" s="54"/>
      <c r="BW247" s="54"/>
      <c r="BX247" s="54"/>
      <c r="BY247" s="54"/>
    </row>
    <row r="248" spans="2:77" s="726" customFormat="1" ht="9" customHeight="1">
      <c r="B248" s="799"/>
      <c r="C248" s="808"/>
      <c r="D248" s="808"/>
      <c r="E248" s="808"/>
      <c r="F248" s="808"/>
      <c r="G248" s="808"/>
      <c r="H248" s="808"/>
      <c r="I248" s="808"/>
      <c r="J248" s="808"/>
      <c r="K248" s="799"/>
      <c r="L248" s="799"/>
      <c r="M248" s="799"/>
      <c r="N248" s="799"/>
      <c r="O248" s="799"/>
      <c r="P248" s="1671"/>
      <c r="Q248" s="799"/>
      <c r="R248" s="799"/>
      <c r="S248" s="799"/>
      <c r="T248" s="799"/>
      <c r="U248" s="799"/>
      <c r="V248" s="799"/>
      <c r="W248" s="799"/>
      <c r="X248" s="799"/>
      <c r="Y248" s="799"/>
      <c r="Z248" s="799"/>
      <c r="AA248" s="799"/>
      <c r="AB248" s="799"/>
      <c r="AC248" s="799"/>
      <c r="AD248" s="29"/>
      <c r="AF248" s="29"/>
      <c r="AG248" s="29"/>
      <c r="AH248" s="29"/>
      <c r="AI248" s="29"/>
      <c r="AJ248" s="29"/>
      <c r="AK248" s="29"/>
      <c r="AX248" s="799"/>
      <c r="AY248" s="808"/>
      <c r="AZ248" s="808"/>
      <c r="BA248" s="808"/>
      <c r="BB248" s="808"/>
      <c r="BC248" s="808"/>
      <c r="BD248" s="808"/>
      <c r="BE248" s="808"/>
      <c r="BF248" s="808"/>
      <c r="BG248" s="799"/>
      <c r="BH248" s="799"/>
      <c r="BI248" s="799"/>
      <c r="BJ248" s="799"/>
      <c r="BK248" s="799"/>
      <c r="BL248" s="809"/>
      <c r="BM248" s="1723"/>
      <c r="BN248" s="799"/>
      <c r="BO248" s="799"/>
      <c r="BP248" s="799"/>
      <c r="BQ248" s="799"/>
      <c r="BR248" s="799"/>
      <c r="BS248" s="799"/>
      <c r="BT248" s="799"/>
      <c r="BU248" s="799"/>
      <c r="BV248" s="799"/>
      <c r="BW248" s="799"/>
      <c r="BX248" s="799"/>
      <c r="BY248" s="799"/>
    </row>
    <row r="249" spans="2:77" s="726" customFormat="1">
      <c r="B249" s="54"/>
      <c r="C249" s="3761" t="s">
        <v>1084</v>
      </c>
      <c r="D249" s="3761"/>
      <c r="E249" s="3761"/>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F249" s="29"/>
      <c r="AG249" s="29"/>
      <c r="AH249" s="29"/>
      <c r="AI249" s="29"/>
      <c r="AJ249" s="29"/>
      <c r="AK249" s="29"/>
      <c r="AX249" s="54"/>
      <c r="AY249" s="4085" t="s">
        <v>1084</v>
      </c>
      <c r="AZ249" s="4085"/>
      <c r="BA249" s="4085"/>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row>
    <row r="250" spans="2:77" s="726" customFormat="1" ht="25.5" customHeight="1">
      <c r="B250" s="29"/>
      <c r="C250" s="3797" t="s">
        <v>308</v>
      </c>
      <c r="D250" s="3798"/>
      <c r="E250" s="3799"/>
      <c r="F250" s="3792" t="s">
        <v>309</v>
      </c>
      <c r="G250" s="3793"/>
      <c r="H250" s="3794"/>
      <c r="I250" s="3792" t="s">
        <v>310</v>
      </c>
      <c r="J250" s="3793"/>
      <c r="K250" s="3794"/>
      <c r="L250" s="3792" t="s">
        <v>311</v>
      </c>
      <c r="M250" s="3793"/>
      <c r="N250" s="3794"/>
      <c r="O250" s="3754" t="s">
        <v>312</v>
      </c>
      <c r="P250" s="3754"/>
      <c r="Q250" s="3754"/>
      <c r="R250" s="3754" t="s">
        <v>313</v>
      </c>
      <c r="S250" s="3754"/>
      <c r="T250" s="3754"/>
      <c r="U250" s="3706" t="s">
        <v>1870</v>
      </c>
      <c r="V250" s="3706"/>
      <c r="W250" s="3706"/>
      <c r="X250" s="3768"/>
      <c r="Y250" s="3768"/>
      <c r="Z250" s="3769"/>
      <c r="AA250" s="4243" t="s">
        <v>376</v>
      </c>
      <c r="AB250" s="4244"/>
      <c r="AC250" s="4245"/>
      <c r="AD250" s="54"/>
      <c r="AF250" s="29"/>
      <c r="AG250" s="29"/>
      <c r="AH250" s="29"/>
      <c r="AI250" s="29"/>
      <c r="AJ250" s="29"/>
      <c r="AK250" s="29"/>
      <c r="AX250" s="29"/>
      <c r="AY250" s="3797" t="s">
        <v>308</v>
      </c>
      <c r="AZ250" s="3798"/>
      <c r="BA250" s="3799"/>
      <c r="BB250" s="3792" t="s">
        <v>309</v>
      </c>
      <c r="BC250" s="3793"/>
      <c r="BD250" s="3794"/>
      <c r="BE250" s="3792" t="s">
        <v>310</v>
      </c>
      <c r="BF250" s="3793"/>
      <c r="BG250" s="3794"/>
      <c r="BH250" s="3792" t="s">
        <v>311</v>
      </c>
      <c r="BI250" s="3793"/>
      <c r="BJ250" s="3794"/>
      <c r="BK250" s="4086" t="s">
        <v>312</v>
      </c>
      <c r="BL250" s="4086"/>
      <c r="BM250" s="4086"/>
      <c r="BN250" s="4086" t="s">
        <v>313</v>
      </c>
      <c r="BO250" s="4086"/>
      <c r="BP250" s="4086"/>
      <c r="BQ250" s="4087" t="s">
        <v>385</v>
      </c>
      <c r="BR250" s="4087"/>
      <c r="BS250" s="4087"/>
      <c r="BT250" s="4087"/>
      <c r="BU250" s="4087"/>
      <c r="BV250" s="4088"/>
      <c r="BW250" s="4426" t="s">
        <v>376</v>
      </c>
      <c r="BX250" s="4427"/>
      <c r="BY250" s="4428"/>
    </row>
    <row r="251" spans="2:77" s="726" customFormat="1" ht="12" customHeight="1">
      <c r="B251" s="29"/>
      <c r="C251" s="3722"/>
      <c r="D251" s="3723"/>
      <c r="E251" s="3724"/>
      <c r="F251" s="3683"/>
      <c r="G251" s="3684"/>
      <c r="H251" s="3685"/>
      <c r="I251" s="3683"/>
      <c r="J251" s="3684"/>
      <c r="K251" s="3685"/>
      <c r="L251" s="3683"/>
      <c r="M251" s="3684"/>
      <c r="N251" s="3685"/>
      <c r="O251" s="3725"/>
      <c r="P251" s="3725"/>
      <c r="Q251" s="3725"/>
      <c r="R251" s="3725"/>
      <c r="S251" s="3725"/>
      <c r="T251" s="3725"/>
      <c r="U251" s="3725"/>
      <c r="V251" s="3725"/>
      <c r="W251" s="3725"/>
      <c r="X251" s="3726"/>
      <c r="Y251" s="3726"/>
      <c r="Z251" s="3727"/>
      <c r="AA251" s="4254"/>
      <c r="AB251" s="4255"/>
      <c r="AC251" s="4256"/>
      <c r="AD251" s="54"/>
      <c r="AF251" s="29"/>
      <c r="AG251" s="29"/>
      <c r="AH251" s="29"/>
      <c r="AI251" s="29"/>
      <c r="AJ251" s="29"/>
      <c r="AK251" s="29"/>
      <c r="AX251" s="29"/>
      <c r="AY251" s="4097"/>
      <c r="AZ251" s="4098"/>
      <c r="BA251" s="4099"/>
      <c r="BB251" s="4100"/>
      <c r="BC251" s="4101"/>
      <c r="BD251" s="4102"/>
      <c r="BE251" s="4100"/>
      <c r="BF251" s="4101"/>
      <c r="BG251" s="4102"/>
      <c r="BH251" s="4100"/>
      <c r="BI251" s="4101"/>
      <c r="BJ251" s="4102"/>
      <c r="BK251" s="4103"/>
      <c r="BL251" s="4103"/>
      <c r="BM251" s="4103"/>
      <c r="BN251" s="4103"/>
      <c r="BO251" s="4103"/>
      <c r="BP251" s="4103"/>
      <c r="BQ251" s="4103"/>
      <c r="BR251" s="4103"/>
      <c r="BS251" s="4103"/>
      <c r="BT251" s="3877"/>
      <c r="BU251" s="3877"/>
      <c r="BV251" s="4104"/>
      <c r="BW251" s="4429"/>
      <c r="BX251" s="4430"/>
      <c r="BY251" s="4431"/>
    </row>
    <row r="252" spans="2:77" s="726" customFormat="1" ht="12" customHeight="1">
      <c r="B252" s="29"/>
      <c r="C252" s="3722"/>
      <c r="D252" s="3723"/>
      <c r="E252" s="3724"/>
      <c r="F252" s="3683"/>
      <c r="G252" s="3684"/>
      <c r="H252" s="3685"/>
      <c r="I252" s="3683"/>
      <c r="J252" s="3684"/>
      <c r="K252" s="3685"/>
      <c r="L252" s="3683"/>
      <c r="M252" s="3684"/>
      <c r="N252" s="3685"/>
      <c r="O252" s="3725"/>
      <c r="P252" s="3725"/>
      <c r="Q252" s="3725"/>
      <c r="R252" s="3725"/>
      <c r="S252" s="3725"/>
      <c r="T252" s="3725"/>
      <c r="U252" s="3725"/>
      <c r="V252" s="3725"/>
      <c r="W252" s="3725"/>
      <c r="X252" s="3726"/>
      <c r="Y252" s="3726"/>
      <c r="Z252" s="3727"/>
      <c r="AA252" s="4254"/>
      <c r="AB252" s="4255"/>
      <c r="AC252" s="4256"/>
      <c r="AD252" s="29"/>
      <c r="AF252" s="29"/>
      <c r="AG252" s="29"/>
      <c r="AH252" s="29"/>
      <c r="AI252" s="29"/>
      <c r="AJ252" s="29"/>
      <c r="AK252" s="29"/>
      <c r="AX252" s="29"/>
      <c r="AY252" s="4097"/>
      <c r="AZ252" s="4098"/>
      <c r="BA252" s="4099"/>
      <c r="BB252" s="4100"/>
      <c r="BC252" s="4101"/>
      <c r="BD252" s="4102"/>
      <c r="BE252" s="4100"/>
      <c r="BF252" s="4101"/>
      <c r="BG252" s="4102"/>
      <c r="BH252" s="4100"/>
      <c r="BI252" s="4101"/>
      <c r="BJ252" s="4102"/>
      <c r="BK252" s="4103"/>
      <c r="BL252" s="4103"/>
      <c r="BM252" s="4103"/>
      <c r="BN252" s="4103"/>
      <c r="BO252" s="4103"/>
      <c r="BP252" s="4103"/>
      <c r="BQ252" s="4103"/>
      <c r="BR252" s="4103"/>
      <c r="BS252" s="4103"/>
      <c r="BT252" s="3877"/>
      <c r="BU252" s="3877"/>
      <c r="BV252" s="4104"/>
      <c r="BW252" s="4429"/>
      <c r="BX252" s="4430"/>
      <c r="BY252" s="4431"/>
    </row>
    <row r="253" spans="2:77" s="726" customFormat="1" ht="12" customHeight="1">
      <c r="B253" s="29"/>
      <c r="C253" s="3722"/>
      <c r="D253" s="3723"/>
      <c r="E253" s="3724"/>
      <c r="F253" s="3683"/>
      <c r="G253" s="3684"/>
      <c r="H253" s="3685"/>
      <c r="I253" s="3683"/>
      <c r="J253" s="3684"/>
      <c r="K253" s="3685"/>
      <c r="L253" s="3683"/>
      <c r="M253" s="3684"/>
      <c r="N253" s="3685"/>
      <c r="O253" s="3725"/>
      <c r="P253" s="3725"/>
      <c r="Q253" s="3725"/>
      <c r="R253" s="3725"/>
      <c r="S253" s="3725"/>
      <c r="T253" s="3725"/>
      <c r="U253" s="3725"/>
      <c r="V253" s="3725"/>
      <c r="W253" s="3725"/>
      <c r="X253" s="3726"/>
      <c r="Y253" s="3726"/>
      <c r="Z253" s="3727"/>
      <c r="AA253" s="4254"/>
      <c r="AB253" s="4255"/>
      <c r="AC253" s="4256"/>
      <c r="AD253" s="29"/>
      <c r="AF253" s="29"/>
      <c r="AG253" s="29"/>
      <c r="AH253" s="29"/>
      <c r="AI253" s="29"/>
      <c r="AJ253" s="29"/>
      <c r="AK253" s="29"/>
      <c r="AX253" s="29"/>
      <c r="AY253" s="4097"/>
      <c r="AZ253" s="4098"/>
      <c r="BA253" s="4099"/>
      <c r="BB253" s="4100"/>
      <c r="BC253" s="4101"/>
      <c r="BD253" s="4102"/>
      <c r="BE253" s="4100"/>
      <c r="BF253" s="4101"/>
      <c r="BG253" s="4102"/>
      <c r="BH253" s="4100"/>
      <c r="BI253" s="4101"/>
      <c r="BJ253" s="4102"/>
      <c r="BK253" s="4103"/>
      <c r="BL253" s="4103"/>
      <c r="BM253" s="4103"/>
      <c r="BN253" s="4103"/>
      <c r="BO253" s="4103"/>
      <c r="BP253" s="4103"/>
      <c r="BQ253" s="4103"/>
      <c r="BR253" s="4103"/>
      <c r="BS253" s="4103"/>
      <c r="BT253" s="3877"/>
      <c r="BU253" s="3877"/>
      <c r="BV253" s="4104"/>
      <c r="BW253" s="4429"/>
      <c r="BX253" s="4430"/>
      <c r="BY253" s="4431"/>
    </row>
    <row r="254" spans="2:77" ht="12" customHeight="1">
      <c r="C254" s="3722"/>
      <c r="D254" s="3723"/>
      <c r="E254" s="3724"/>
      <c r="F254" s="3683"/>
      <c r="G254" s="3684"/>
      <c r="H254" s="3685"/>
      <c r="I254" s="3683"/>
      <c r="J254" s="3684"/>
      <c r="K254" s="3685"/>
      <c r="L254" s="3683"/>
      <c r="M254" s="3684"/>
      <c r="N254" s="3685"/>
      <c r="O254" s="3725"/>
      <c r="P254" s="3725"/>
      <c r="Q254" s="3725"/>
      <c r="R254" s="3725"/>
      <c r="S254" s="3725"/>
      <c r="T254" s="3725"/>
      <c r="U254" s="3725"/>
      <c r="V254" s="3725"/>
      <c r="W254" s="3725"/>
      <c r="X254" s="3726"/>
      <c r="Y254" s="3726"/>
      <c r="Z254" s="3727"/>
      <c r="AA254" s="4254"/>
      <c r="AB254" s="4255"/>
      <c r="AC254" s="4256"/>
      <c r="AY254" s="4097"/>
      <c r="AZ254" s="4098"/>
      <c r="BA254" s="4099"/>
      <c r="BB254" s="4100"/>
      <c r="BC254" s="4101"/>
      <c r="BD254" s="4102"/>
      <c r="BE254" s="4100"/>
      <c r="BF254" s="4101"/>
      <c r="BG254" s="4102"/>
      <c r="BH254" s="4100"/>
      <c r="BI254" s="4101"/>
      <c r="BJ254" s="4102"/>
      <c r="BK254" s="4103"/>
      <c r="BL254" s="4103"/>
      <c r="BM254" s="4103"/>
      <c r="BN254" s="4103"/>
      <c r="BO254" s="4103"/>
      <c r="BP254" s="4103"/>
      <c r="BQ254" s="4103"/>
      <c r="BR254" s="4103"/>
      <c r="BS254" s="4103"/>
      <c r="BT254" s="3877"/>
      <c r="BU254" s="3877"/>
      <c r="BV254" s="4104"/>
      <c r="BW254" s="4429"/>
      <c r="BX254" s="4430"/>
      <c r="BY254" s="4431"/>
    </row>
    <row r="255" spans="2:77" s="726" customFormat="1" ht="12" customHeight="1">
      <c r="B255" s="29"/>
      <c r="C255" s="3722"/>
      <c r="D255" s="3723"/>
      <c r="E255" s="3724"/>
      <c r="F255" s="3683"/>
      <c r="G255" s="3684"/>
      <c r="H255" s="3685"/>
      <c r="I255" s="3683"/>
      <c r="J255" s="3684"/>
      <c r="K255" s="3685"/>
      <c r="L255" s="3683"/>
      <c r="M255" s="3684"/>
      <c r="N255" s="3685"/>
      <c r="O255" s="3725"/>
      <c r="P255" s="3725"/>
      <c r="Q255" s="3725"/>
      <c r="R255" s="3725"/>
      <c r="S255" s="3725"/>
      <c r="T255" s="3725"/>
      <c r="U255" s="3725"/>
      <c r="V255" s="3725"/>
      <c r="W255" s="3725"/>
      <c r="X255" s="3726"/>
      <c r="Y255" s="3726"/>
      <c r="Z255" s="3727"/>
      <c r="AA255" s="4254"/>
      <c r="AB255" s="4255"/>
      <c r="AC255" s="4256"/>
      <c r="AD255" s="29"/>
      <c r="AF255" s="29"/>
      <c r="AG255" s="29"/>
      <c r="AH255" s="29"/>
      <c r="AI255" s="29"/>
      <c r="AJ255" s="29"/>
      <c r="AK255" s="29"/>
      <c r="AX255" s="29"/>
      <c r="AY255" s="4097"/>
      <c r="AZ255" s="4098"/>
      <c r="BA255" s="4099"/>
      <c r="BB255" s="4100"/>
      <c r="BC255" s="4101"/>
      <c r="BD255" s="4102"/>
      <c r="BE255" s="4100"/>
      <c r="BF255" s="4101"/>
      <c r="BG255" s="4102"/>
      <c r="BH255" s="4100"/>
      <c r="BI255" s="4101"/>
      <c r="BJ255" s="4102"/>
      <c r="BK255" s="4103"/>
      <c r="BL255" s="4103"/>
      <c r="BM255" s="4103"/>
      <c r="BN255" s="4103"/>
      <c r="BO255" s="4103"/>
      <c r="BP255" s="4103"/>
      <c r="BQ255" s="4103"/>
      <c r="BR255" s="4103"/>
      <c r="BS255" s="4103"/>
      <c r="BT255" s="3877"/>
      <c r="BU255" s="3877"/>
      <c r="BV255" s="4104"/>
      <c r="BW255" s="4429"/>
      <c r="BX255" s="4430"/>
      <c r="BY255" s="4431"/>
    </row>
    <row r="256" spans="2:77" s="726" customFormat="1" ht="12" customHeight="1">
      <c r="B256" s="29"/>
      <c r="C256" s="3722"/>
      <c r="D256" s="3723"/>
      <c r="E256" s="3724"/>
      <c r="F256" s="3683"/>
      <c r="G256" s="3684"/>
      <c r="H256" s="3685"/>
      <c r="I256" s="3683"/>
      <c r="J256" s="3684"/>
      <c r="K256" s="3685"/>
      <c r="L256" s="3683"/>
      <c r="M256" s="3684"/>
      <c r="N256" s="3685"/>
      <c r="O256" s="3725"/>
      <c r="P256" s="3725"/>
      <c r="Q256" s="3725"/>
      <c r="R256" s="3725"/>
      <c r="S256" s="3725"/>
      <c r="T256" s="3725"/>
      <c r="U256" s="3725"/>
      <c r="V256" s="3725"/>
      <c r="W256" s="3725"/>
      <c r="X256" s="3726"/>
      <c r="Y256" s="3726"/>
      <c r="Z256" s="3727"/>
      <c r="AA256" s="4254"/>
      <c r="AB256" s="4255"/>
      <c r="AC256" s="4256"/>
      <c r="AD256" s="330"/>
      <c r="AF256" s="29"/>
      <c r="AG256" s="29"/>
      <c r="AH256" s="29"/>
      <c r="AI256" s="29"/>
      <c r="AJ256" s="29"/>
      <c r="AK256" s="29"/>
      <c r="AX256" s="29"/>
      <c r="AY256" s="4097"/>
      <c r="AZ256" s="4098"/>
      <c r="BA256" s="4099"/>
      <c r="BB256" s="4100"/>
      <c r="BC256" s="4101"/>
      <c r="BD256" s="4102"/>
      <c r="BE256" s="4100"/>
      <c r="BF256" s="4101"/>
      <c r="BG256" s="4102"/>
      <c r="BH256" s="4100"/>
      <c r="BI256" s="4101"/>
      <c r="BJ256" s="4102"/>
      <c r="BK256" s="4103"/>
      <c r="BL256" s="4103"/>
      <c r="BM256" s="4103"/>
      <c r="BN256" s="4103"/>
      <c r="BO256" s="4103"/>
      <c r="BP256" s="4103"/>
      <c r="BQ256" s="4103"/>
      <c r="BR256" s="4103"/>
      <c r="BS256" s="4103"/>
      <c r="BT256" s="3877"/>
      <c r="BU256" s="3877"/>
      <c r="BV256" s="4104"/>
      <c r="BW256" s="4429"/>
      <c r="BX256" s="4430"/>
      <c r="BY256" s="4431"/>
    </row>
    <row r="257" spans="2:77" s="726" customFormat="1" ht="12" customHeight="1">
      <c r="B257" s="29"/>
      <c r="C257" s="3722"/>
      <c r="D257" s="3723"/>
      <c r="E257" s="3724"/>
      <c r="F257" s="3683"/>
      <c r="G257" s="3684"/>
      <c r="H257" s="3685"/>
      <c r="I257" s="3683"/>
      <c r="J257" s="3684"/>
      <c r="K257" s="3685"/>
      <c r="L257" s="3683"/>
      <c r="M257" s="3684"/>
      <c r="N257" s="3685"/>
      <c r="O257" s="3725"/>
      <c r="P257" s="3725"/>
      <c r="Q257" s="3725"/>
      <c r="R257" s="3725"/>
      <c r="S257" s="3725"/>
      <c r="T257" s="3725"/>
      <c r="U257" s="3725"/>
      <c r="V257" s="3725"/>
      <c r="W257" s="3725"/>
      <c r="X257" s="3726"/>
      <c r="Y257" s="3726"/>
      <c r="Z257" s="3727"/>
      <c r="AA257" s="4254"/>
      <c r="AB257" s="4255"/>
      <c r="AC257" s="4256"/>
      <c r="AD257" s="54"/>
      <c r="AF257" s="29"/>
      <c r="AG257" s="29"/>
      <c r="AH257" s="29"/>
      <c r="AI257" s="29"/>
      <c r="AJ257" s="29"/>
      <c r="AK257" s="29"/>
      <c r="AX257" s="29"/>
      <c r="AY257" s="4097"/>
      <c r="AZ257" s="4098"/>
      <c r="BA257" s="4099"/>
      <c r="BB257" s="4100"/>
      <c r="BC257" s="4101"/>
      <c r="BD257" s="4102"/>
      <c r="BE257" s="4100"/>
      <c r="BF257" s="4101"/>
      <c r="BG257" s="4102"/>
      <c r="BH257" s="4100"/>
      <c r="BI257" s="4101"/>
      <c r="BJ257" s="4102"/>
      <c r="BK257" s="4103"/>
      <c r="BL257" s="4103"/>
      <c r="BM257" s="4103"/>
      <c r="BN257" s="4103"/>
      <c r="BO257" s="4103"/>
      <c r="BP257" s="4103"/>
      <c r="BQ257" s="4103"/>
      <c r="BR257" s="4103"/>
      <c r="BS257" s="4103"/>
      <c r="BT257" s="3877"/>
      <c r="BU257" s="3877"/>
      <c r="BV257" s="4104"/>
      <c r="BW257" s="4429"/>
      <c r="BX257" s="4430"/>
      <c r="BY257" s="4431"/>
    </row>
    <row r="258" spans="2:77" s="726" customFormat="1" ht="12" customHeight="1">
      <c r="B258" s="29"/>
      <c r="C258" s="3722"/>
      <c r="D258" s="3723"/>
      <c r="E258" s="3724"/>
      <c r="F258" s="3683"/>
      <c r="G258" s="3684"/>
      <c r="H258" s="3685"/>
      <c r="I258" s="3683"/>
      <c r="J258" s="3684"/>
      <c r="K258" s="3685"/>
      <c r="L258" s="3683"/>
      <c r="M258" s="3684"/>
      <c r="N258" s="3685"/>
      <c r="O258" s="3725"/>
      <c r="P258" s="3725"/>
      <c r="Q258" s="3725"/>
      <c r="R258" s="3725"/>
      <c r="S258" s="3725"/>
      <c r="T258" s="3725"/>
      <c r="U258" s="3725"/>
      <c r="V258" s="3725"/>
      <c r="W258" s="3725"/>
      <c r="X258" s="3726"/>
      <c r="Y258" s="3726"/>
      <c r="Z258" s="3727"/>
      <c r="AA258" s="4254"/>
      <c r="AB258" s="4255"/>
      <c r="AC258" s="4256"/>
      <c r="AD258" s="54"/>
      <c r="AF258" s="29"/>
      <c r="AG258" s="29"/>
      <c r="AH258" s="29"/>
      <c r="AI258" s="29"/>
      <c r="AJ258" s="29"/>
      <c r="AK258" s="29"/>
      <c r="AX258" s="29"/>
      <c r="AY258" s="4097"/>
      <c r="AZ258" s="4098"/>
      <c r="BA258" s="4099"/>
      <c r="BB258" s="4100"/>
      <c r="BC258" s="4101"/>
      <c r="BD258" s="4102"/>
      <c r="BE258" s="4100"/>
      <c r="BF258" s="4101"/>
      <c r="BG258" s="4102"/>
      <c r="BH258" s="4100"/>
      <c r="BI258" s="4101"/>
      <c r="BJ258" s="4102"/>
      <c r="BK258" s="4103"/>
      <c r="BL258" s="4103"/>
      <c r="BM258" s="4103"/>
      <c r="BN258" s="4103"/>
      <c r="BO258" s="4103"/>
      <c r="BP258" s="4103"/>
      <c r="BQ258" s="4103"/>
      <c r="BR258" s="4103"/>
      <c r="BS258" s="4103"/>
      <c r="BT258" s="3877"/>
      <c r="BU258" s="3877"/>
      <c r="BV258" s="4104"/>
      <c r="BW258" s="4429"/>
      <c r="BX258" s="4430"/>
      <c r="BY258" s="4431"/>
    </row>
    <row r="259" spans="2:77" s="726" customFormat="1" ht="12" customHeight="1">
      <c r="B259" s="29"/>
      <c r="C259" s="3722"/>
      <c r="D259" s="3723"/>
      <c r="E259" s="3724"/>
      <c r="F259" s="3683"/>
      <c r="G259" s="3684"/>
      <c r="H259" s="3685"/>
      <c r="I259" s="3683"/>
      <c r="J259" s="3684"/>
      <c r="K259" s="3685"/>
      <c r="L259" s="3683"/>
      <c r="M259" s="3684"/>
      <c r="N259" s="3685"/>
      <c r="O259" s="3725"/>
      <c r="P259" s="3725"/>
      <c r="Q259" s="3725"/>
      <c r="R259" s="3725"/>
      <c r="S259" s="3725"/>
      <c r="T259" s="3725"/>
      <c r="U259" s="3725"/>
      <c r="V259" s="3725"/>
      <c r="W259" s="3725"/>
      <c r="X259" s="3726"/>
      <c r="Y259" s="3726"/>
      <c r="Z259" s="3727"/>
      <c r="AA259" s="4254"/>
      <c r="AB259" s="4255"/>
      <c r="AC259" s="4256"/>
      <c r="AD259" s="54"/>
      <c r="AF259" s="29"/>
      <c r="AG259" s="29"/>
      <c r="AH259" s="29"/>
      <c r="AI259" s="29"/>
      <c r="AJ259" s="29"/>
      <c r="AK259" s="29"/>
      <c r="AX259" s="29"/>
      <c r="AY259" s="4097"/>
      <c r="AZ259" s="4098"/>
      <c r="BA259" s="4099"/>
      <c r="BB259" s="4100"/>
      <c r="BC259" s="4101"/>
      <c r="BD259" s="4102"/>
      <c r="BE259" s="4100"/>
      <c r="BF259" s="4101"/>
      <c r="BG259" s="4102"/>
      <c r="BH259" s="4100"/>
      <c r="BI259" s="4101"/>
      <c r="BJ259" s="4102"/>
      <c r="BK259" s="4103"/>
      <c r="BL259" s="4103"/>
      <c r="BM259" s="4103"/>
      <c r="BN259" s="4103"/>
      <c r="BO259" s="4103"/>
      <c r="BP259" s="4103"/>
      <c r="BQ259" s="4103"/>
      <c r="BR259" s="4103"/>
      <c r="BS259" s="4103"/>
      <c r="BT259" s="3877"/>
      <c r="BU259" s="3877"/>
      <c r="BV259" s="4104"/>
      <c r="BW259" s="4429"/>
      <c r="BX259" s="4430"/>
      <c r="BY259" s="4431"/>
    </row>
    <row r="260" spans="2:77" s="726" customFormat="1" ht="12" customHeight="1">
      <c r="B260" s="29"/>
      <c r="C260" s="3722"/>
      <c r="D260" s="3723"/>
      <c r="E260" s="3724"/>
      <c r="F260" s="3683"/>
      <c r="G260" s="3684"/>
      <c r="H260" s="3685"/>
      <c r="I260" s="3683"/>
      <c r="J260" s="3684"/>
      <c r="K260" s="3685"/>
      <c r="L260" s="3683"/>
      <c r="M260" s="3684"/>
      <c r="N260" s="3685"/>
      <c r="O260" s="3725"/>
      <c r="P260" s="3725"/>
      <c r="Q260" s="3725"/>
      <c r="R260" s="3725"/>
      <c r="S260" s="3725"/>
      <c r="T260" s="3725"/>
      <c r="U260" s="3725"/>
      <c r="V260" s="3725"/>
      <c r="W260" s="3725"/>
      <c r="X260" s="3726"/>
      <c r="Y260" s="3726"/>
      <c r="Z260" s="3727"/>
      <c r="AA260" s="4254"/>
      <c r="AB260" s="4255"/>
      <c r="AC260" s="4256"/>
      <c r="AD260" s="54"/>
      <c r="AF260" s="29"/>
      <c r="AG260" s="29"/>
      <c r="AH260" s="29"/>
      <c r="AI260" s="29"/>
      <c r="AJ260" s="29"/>
      <c r="AK260" s="29"/>
      <c r="AX260" s="29"/>
      <c r="AY260" s="4097"/>
      <c r="AZ260" s="4098"/>
      <c r="BA260" s="4099"/>
      <c r="BB260" s="4100"/>
      <c r="BC260" s="4101"/>
      <c r="BD260" s="4102"/>
      <c r="BE260" s="4100"/>
      <c r="BF260" s="4101"/>
      <c r="BG260" s="4102"/>
      <c r="BH260" s="4100"/>
      <c r="BI260" s="4101"/>
      <c r="BJ260" s="4102"/>
      <c r="BK260" s="4103"/>
      <c r="BL260" s="4103"/>
      <c r="BM260" s="4103"/>
      <c r="BN260" s="4103"/>
      <c r="BO260" s="4103"/>
      <c r="BP260" s="4103"/>
      <c r="BQ260" s="4103"/>
      <c r="BR260" s="4103"/>
      <c r="BS260" s="4103"/>
      <c r="BT260" s="3877"/>
      <c r="BU260" s="3877"/>
      <c r="BV260" s="4104"/>
      <c r="BW260" s="4429"/>
      <c r="BX260" s="4430"/>
      <c r="BY260" s="4431"/>
    </row>
    <row r="261" spans="2:77" s="726" customFormat="1" ht="12" customHeight="1">
      <c r="B261" s="29"/>
      <c r="C261" s="3722"/>
      <c r="D261" s="3723"/>
      <c r="E261" s="3724"/>
      <c r="F261" s="3683"/>
      <c r="G261" s="3684"/>
      <c r="H261" s="3685"/>
      <c r="I261" s="3683"/>
      <c r="J261" s="3684"/>
      <c r="K261" s="3685"/>
      <c r="L261" s="3683"/>
      <c r="M261" s="3684"/>
      <c r="N261" s="3685"/>
      <c r="O261" s="3725"/>
      <c r="P261" s="3725"/>
      <c r="Q261" s="3725"/>
      <c r="R261" s="3725"/>
      <c r="S261" s="3725"/>
      <c r="T261" s="3725"/>
      <c r="U261" s="3725"/>
      <c r="V261" s="3725"/>
      <c r="W261" s="3725"/>
      <c r="X261" s="3726"/>
      <c r="Y261" s="3726"/>
      <c r="Z261" s="3727"/>
      <c r="AA261" s="4254"/>
      <c r="AB261" s="4255"/>
      <c r="AC261" s="4256"/>
      <c r="AD261" s="54"/>
      <c r="AF261" s="29"/>
      <c r="AG261" s="29"/>
      <c r="AH261" s="29"/>
      <c r="AI261" s="29"/>
      <c r="AJ261" s="29"/>
      <c r="AK261" s="29"/>
      <c r="AX261" s="29"/>
      <c r="AY261" s="4097"/>
      <c r="AZ261" s="4098"/>
      <c r="BA261" s="4099"/>
      <c r="BB261" s="4100"/>
      <c r="BC261" s="4101"/>
      <c r="BD261" s="4102"/>
      <c r="BE261" s="4100"/>
      <c r="BF261" s="4101"/>
      <c r="BG261" s="4102"/>
      <c r="BH261" s="4100"/>
      <c r="BI261" s="4101"/>
      <c r="BJ261" s="4102"/>
      <c r="BK261" s="4103"/>
      <c r="BL261" s="4103"/>
      <c r="BM261" s="4103"/>
      <c r="BN261" s="4103"/>
      <c r="BO261" s="4103"/>
      <c r="BP261" s="4103"/>
      <c r="BQ261" s="4103"/>
      <c r="BR261" s="4103"/>
      <c r="BS261" s="4103"/>
      <c r="BT261" s="3877"/>
      <c r="BU261" s="3877"/>
      <c r="BV261" s="4104"/>
      <c r="BW261" s="4429"/>
      <c r="BX261" s="4430"/>
      <c r="BY261" s="4431"/>
    </row>
    <row r="262" spans="2:77" s="726" customFormat="1" ht="12" customHeight="1">
      <c r="B262" s="29"/>
      <c r="C262" s="3770"/>
      <c r="D262" s="3771"/>
      <c r="E262" s="3772"/>
      <c r="F262" s="3773"/>
      <c r="G262" s="3774"/>
      <c r="H262" s="3775"/>
      <c r="I262" s="3773"/>
      <c r="J262" s="3774"/>
      <c r="K262" s="3775"/>
      <c r="L262" s="3773"/>
      <c r="M262" s="3774"/>
      <c r="N262" s="3775"/>
      <c r="O262" s="3776"/>
      <c r="P262" s="3776"/>
      <c r="Q262" s="3776"/>
      <c r="R262" s="3776"/>
      <c r="S262" s="3776"/>
      <c r="T262" s="3776"/>
      <c r="U262" s="3776"/>
      <c r="V262" s="3776"/>
      <c r="W262" s="3776"/>
      <c r="X262" s="3777"/>
      <c r="Y262" s="3777"/>
      <c r="Z262" s="3778"/>
      <c r="AA262" s="4254"/>
      <c r="AB262" s="4255"/>
      <c r="AC262" s="4256"/>
      <c r="AD262" s="54"/>
      <c r="AF262" s="29"/>
      <c r="AG262" s="29"/>
      <c r="AH262" s="29"/>
      <c r="AI262" s="29"/>
      <c r="AJ262" s="29"/>
      <c r="AK262" s="29"/>
      <c r="AX262" s="29"/>
      <c r="AY262" s="4122"/>
      <c r="AZ262" s="4123"/>
      <c r="BA262" s="4124"/>
      <c r="BB262" s="4125"/>
      <c r="BC262" s="4126"/>
      <c r="BD262" s="4127"/>
      <c r="BE262" s="4125"/>
      <c r="BF262" s="4126"/>
      <c r="BG262" s="4127"/>
      <c r="BH262" s="4125"/>
      <c r="BI262" s="4126"/>
      <c r="BJ262" s="4127"/>
      <c r="BK262" s="4128"/>
      <c r="BL262" s="4128"/>
      <c r="BM262" s="4128"/>
      <c r="BN262" s="4128"/>
      <c r="BO262" s="4128"/>
      <c r="BP262" s="4128"/>
      <c r="BQ262" s="4128"/>
      <c r="BR262" s="4128"/>
      <c r="BS262" s="4128"/>
      <c r="BT262" s="4129"/>
      <c r="BU262" s="4129"/>
      <c r="BV262" s="4130"/>
      <c r="BW262" s="4429"/>
      <c r="BX262" s="4430"/>
      <c r="BY262" s="4431"/>
    </row>
    <row r="263" spans="2:77" s="726" customFormat="1" ht="15" customHeight="1">
      <c r="B263" s="29"/>
      <c r="C263" s="3781" t="s">
        <v>315</v>
      </c>
      <c r="D263" s="3782"/>
      <c r="E263" s="3783"/>
      <c r="F263" s="3784">
        <f>SUM(F251:H262)</f>
        <v>0</v>
      </c>
      <c r="G263" s="3785"/>
      <c r="H263" s="3786"/>
      <c r="I263" s="3784">
        <f>SUM(I251:K262)</f>
        <v>0</v>
      </c>
      <c r="J263" s="3785"/>
      <c r="K263" s="3786"/>
      <c r="L263" s="3784">
        <f>SUM(L251:N262)</f>
        <v>0</v>
      </c>
      <c r="M263" s="3785"/>
      <c r="N263" s="3786"/>
      <c r="O263" s="3787">
        <f>SUM(O251:Q262)</f>
        <v>0</v>
      </c>
      <c r="P263" s="3787"/>
      <c r="Q263" s="3787"/>
      <c r="R263" s="3787">
        <f>SUM(R251:T262)</f>
        <v>0</v>
      </c>
      <c r="S263" s="3787"/>
      <c r="T263" s="3787"/>
      <c r="U263" s="3787">
        <f>SUM(U251:W262)</f>
        <v>0</v>
      </c>
      <c r="V263" s="3787"/>
      <c r="W263" s="3787"/>
      <c r="X263" s="3788"/>
      <c r="Y263" s="3788"/>
      <c r="Z263" s="3789"/>
      <c r="AA263" s="4251">
        <f>SUM(AA251:AC262)</f>
        <v>0</v>
      </c>
      <c r="AB263" s="4252"/>
      <c r="AC263" s="4253"/>
      <c r="AD263" s="54"/>
      <c r="AF263" s="29"/>
      <c r="AG263" s="29"/>
      <c r="AH263" s="29"/>
      <c r="AI263" s="29"/>
      <c r="AJ263" s="29"/>
      <c r="AK263" s="29"/>
      <c r="AX263" s="29"/>
      <c r="AY263" s="3781" t="s">
        <v>315</v>
      </c>
      <c r="AZ263" s="3782"/>
      <c r="BA263" s="3783"/>
      <c r="BB263" s="3784">
        <v>0</v>
      </c>
      <c r="BC263" s="3785"/>
      <c r="BD263" s="3786"/>
      <c r="BE263" s="3784">
        <v>0</v>
      </c>
      <c r="BF263" s="3785"/>
      <c r="BG263" s="3786"/>
      <c r="BH263" s="3784">
        <v>0</v>
      </c>
      <c r="BI263" s="3785"/>
      <c r="BJ263" s="3786"/>
      <c r="BK263" s="3787">
        <v>0</v>
      </c>
      <c r="BL263" s="3787"/>
      <c r="BM263" s="3787"/>
      <c r="BN263" s="3787">
        <v>0</v>
      </c>
      <c r="BO263" s="3787"/>
      <c r="BP263" s="3787"/>
      <c r="BQ263" s="3787">
        <v>0</v>
      </c>
      <c r="BR263" s="3787"/>
      <c r="BS263" s="3787"/>
      <c r="BT263" s="3787"/>
      <c r="BU263" s="3787"/>
      <c r="BV263" s="3784"/>
      <c r="BW263" s="4251">
        <v>0</v>
      </c>
      <c r="BX263" s="4252"/>
      <c r="BY263" s="4253"/>
    </row>
    <row r="264" spans="2:77" s="726" customFormat="1" ht="11.25" customHeight="1">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775"/>
      <c r="AC264" s="803"/>
      <c r="AD264" s="54"/>
      <c r="AF264" s="29"/>
      <c r="AG264" s="29"/>
      <c r="AH264" s="29"/>
      <c r="AI264" s="29"/>
      <c r="AJ264" s="29"/>
      <c r="AK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775"/>
      <c r="BY264" s="803"/>
    </row>
    <row r="265" spans="2:77" s="726" customFormat="1" ht="11.25" customHeight="1">
      <c r="B265" s="29"/>
      <c r="C265" s="3757" t="s">
        <v>316</v>
      </c>
      <c r="D265" s="3745"/>
      <c r="E265" s="3745"/>
      <c r="F265" s="3745">
        <v>9.76</v>
      </c>
      <c r="G265" s="3745"/>
      <c r="H265" s="3745"/>
      <c r="I265" s="3745">
        <v>9.9700000000000006</v>
      </c>
      <c r="J265" s="3745"/>
      <c r="K265" s="3745"/>
      <c r="L265" s="3745">
        <v>9.2799999999999994</v>
      </c>
      <c r="M265" s="3745"/>
      <c r="N265" s="3745"/>
      <c r="O265" s="3753"/>
      <c r="P265" s="3753"/>
      <c r="Q265" s="3753"/>
      <c r="R265" s="3753"/>
      <c r="S265" s="3753"/>
      <c r="T265" s="3753"/>
      <c r="U265" s="3745">
        <v>9.76</v>
      </c>
      <c r="V265" s="3745"/>
      <c r="W265" s="3745"/>
      <c r="X265" s="3742"/>
      <c r="Y265" s="3742"/>
      <c r="Z265" s="3743"/>
      <c r="AA265" s="4250">
        <v>9.76</v>
      </c>
      <c r="AB265" s="3798"/>
      <c r="AC265" s="3933"/>
      <c r="AD265" s="54"/>
      <c r="AF265" s="29"/>
      <c r="AG265" s="29"/>
      <c r="AH265" s="29"/>
      <c r="AI265" s="29"/>
      <c r="AJ265" s="29"/>
      <c r="AK265" s="29"/>
      <c r="AX265" s="29"/>
      <c r="AY265" s="3757" t="s">
        <v>316</v>
      </c>
      <c r="AZ265" s="3745"/>
      <c r="BA265" s="3745"/>
      <c r="BB265" s="3745">
        <v>9.76</v>
      </c>
      <c r="BC265" s="3745"/>
      <c r="BD265" s="3745"/>
      <c r="BE265" s="3745">
        <v>9.9700000000000006</v>
      </c>
      <c r="BF265" s="3745"/>
      <c r="BG265" s="3745"/>
      <c r="BH265" s="3745">
        <v>9.2799999999999994</v>
      </c>
      <c r="BI265" s="3745"/>
      <c r="BJ265" s="3745"/>
      <c r="BK265" s="3745"/>
      <c r="BL265" s="3745"/>
      <c r="BM265" s="3745"/>
      <c r="BN265" s="3745"/>
      <c r="BO265" s="3745"/>
      <c r="BP265" s="3745"/>
      <c r="BQ265" s="3745">
        <v>9.76</v>
      </c>
      <c r="BR265" s="3745"/>
      <c r="BS265" s="3745"/>
      <c r="BT265" s="3745"/>
      <c r="BU265" s="3745"/>
      <c r="BV265" s="3932"/>
      <c r="BW265" s="4250">
        <v>9.76</v>
      </c>
      <c r="BX265" s="3798"/>
      <c r="BY265" s="3933"/>
    </row>
    <row r="266" spans="2:77" s="726" customFormat="1" ht="11.25" customHeight="1">
      <c r="B266" s="29"/>
      <c r="C266" s="3758" t="s">
        <v>317</v>
      </c>
      <c r="D266" s="3663"/>
      <c r="E266" s="3663"/>
      <c r="F266" s="3663" t="s">
        <v>318</v>
      </c>
      <c r="G266" s="3663"/>
      <c r="H266" s="3663"/>
      <c r="I266" s="3663" t="s">
        <v>318</v>
      </c>
      <c r="J266" s="3663"/>
      <c r="K266" s="3663"/>
      <c r="L266" s="3663" t="s">
        <v>318</v>
      </c>
      <c r="M266" s="3663"/>
      <c r="N266" s="3663"/>
      <c r="O266" s="3732"/>
      <c r="P266" s="3732"/>
      <c r="Q266" s="3732"/>
      <c r="R266" s="3732"/>
      <c r="S266" s="3732"/>
      <c r="T266" s="3732"/>
      <c r="U266" s="3663" t="s">
        <v>318</v>
      </c>
      <c r="V266" s="3663"/>
      <c r="W266" s="3663"/>
      <c r="X266" s="3762"/>
      <c r="Y266" s="3762"/>
      <c r="Z266" s="3763"/>
      <c r="AA266" s="4249" t="s">
        <v>318</v>
      </c>
      <c r="AB266" s="2816"/>
      <c r="AC266" s="2817"/>
      <c r="AD266" s="54"/>
      <c r="AF266" s="29"/>
      <c r="AG266" s="29"/>
      <c r="AH266" s="29"/>
      <c r="AI266" s="29"/>
      <c r="AJ266" s="29"/>
      <c r="AK266" s="29"/>
      <c r="AX266" s="29"/>
      <c r="AY266" s="3758" t="s">
        <v>317</v>
      </c>
      <c r="AZ266" s="3663"/>
      <c r="BA266" s="3663"/>
      <c r="BB266" s="3663" t="s">
        <v>318</v>
      </c>
      <c r="BC266" s="3663"/>
      <c r="BD266" s="3663"/>
      <c r="BE266" s="3663" t="s">
        <v>318</v>
      </c>
      <c r="BF266" s="3663"/>
      <c r="BG266" s="3663"/>
      <c r="BH266" s="3663" t="s">
        <v>318</v>
      </c>
      <c r="BI266" s="3663"/>
      <c r="BJ266" s="3663"/>
      <c r="BK266" s="3663"/>
      <c r="BL266" s="3663"/>
      <c r="BM266" s="3663"/>
      <c r="BN266" s="3663"/>
      <c r="BO266" s="3663"/>
      <c r="BP266" s="3663"/>
      <c r="BQ266" s="3663" t="s">
        <v>318</v>
      </c>
      <c r="BR266" s="3663"/>
      <c r="BS266" s="3663"/>
      <c r="BT266" s="3663"/>
      <c r="BU266" s="3663"/>
      <c r="BV266" s="3667"/>
      <c r="BW266" s="4249" t="s">
        <v>318</v>
      </c>
      <c r="BX266" s="2816"/>
      <c r="BY266" s="2817"/>
    </row>
    <row r="267" spans="2:77" s="726" customFormat="1" ht="25.5" customHeight="1">
      <c r="B267" s="29"/>
      <c r="C267" s="3730" t="s">
        <v>319</v>
      </c>
      <c r="D267" s="3731"/>
      <c r="E267" s="3731"/>
      <c r="F267" s="3737">
        <f>F263*F265</f>
        <v>0</v>
      </c>
      <c r="G267" s="3737"/>
      <c r="H267" s="3737"/>
      <c r="I267" s="3737">
        <f>I263*I265</f>
        <v>0</v>
      </c>
      <c r="J267" s="3737"/>
      <c r="K267" s="3737"/>
      <c r="L267" s="3737">
        <f>L263*L265</f>
        <v>0</v>
      </c>
      <c r="M267" s="3737"/>
      <c r="N267" s="3737"/>
      <c r="O267" s="3737">
        <f>O263*O265</f>
        <v>0</v>
      </c>
      <c r="P267" s="3737"/>
      <c r="Q267" s="3737"/>
      <c r="R267" s="3737">
        <f>R263*R265</f>
        <v>0</v>
      </c>
      <c r="S267" s="3737"/>
      <c r="T267" s="3737"/>
      <c r="U267" s="3737">
        <f>U263*U265</f>
        <v>0</v>
      </c>
      <c r="V267" s="3737"/>
      <c r="W267" s="3737"/>
      <c r="X267" s="3759"/>
      <c r="Y267" s="3759"/>
      <c r="Z267" s="3760"/>
      <c r="AA267" s="4246">
        <f>AA263*AA265</f>
        <v>0</v>
      </c>
      <c r="AB267" s="4247"/>
      <c r="AC267" s="4248"/>
      <c r="AD267" s="54"/>
      <c r="AF267" s="29"/>
      <c r="AG267" s="29"/>
      <c r="AH267" s="29"/>
      <c r="AI267" s="29"/>
      <c r="AJ267" s="29"/>
      <c r="AK267" s="29"/>
      <c r="AX267" s="29"/>
      <c r="AY267" s="3730" t="s">
        <v>319</v>
      </c>
      <c r="AZ267" s="3731"/>
      <c r="BA267" s="3731"/>
      <c r="BB267" s="3737">
        <v>0</v>
      </c>
      <c r="BC267" s="3737"/>
      <c r="BD267" s="3737"/>
      <c r="BE267" s="3737">
        <v>0</v>
      </c>
      <c r="BF267" s="3737"/>
      <c r="BG267" s="3737"/>
      <c r="BH267" s="3737">
        <v>0</v>
      </c>
      <c r="BI267" s="3737"/>
      <c r="BJ267" s="3737"/>
      <c r="BK267" s="3737">
        <v>0</v>
      </c>
      <c r="BL267" s="3737"/>
      <c r="BM267" s="3737"/>
      <c r="BN267" s="3737">
        <v>0</v>
      </c>
      <c r="BO267" s="3737"/>
      <c r="BP267" s="3737"/>
      <c r="BQ267" s="3737">
        <v>0</v>
      </c>
      <c r="BR267" s="3737"/>
      <c r="BS267" s="3737"/>
      <c r="BT267" s="3737"/>
      <c r="BU267" s="3737"/>
      <c r="BV267" s="4120"/>
      <c r="BW267" s="4246">
        <v>0</v>
      </c>
      <c r="BX267" s="4247"/>
      <c r="BY267" s="4248"/>
    </row>
    <row r="268" spans="2:77" s="726" customFormat="1" ht="11.25" customHeight="1">
      <c r="B268" s="29"/>
      <c r="C268" s="29"/>
      <c r="D268" s="29"/>
      <c r="E268" s="29"/>
      <c r="F268" s="29"/>
      <c r="G268" s="29"/>
      <c r="H268" s="29"/>
      <c r="I268" s="29"/>
      <c r="J268" s="29"/>
      <c r="K268" s="29"/>
      <c r="L268" s="29"/>
      <c r="M268" s="29"/>
      <c r="N268" s="29"/>
      <c r="O268" s="29"/>
      <c r="P268" s="29"/>
      <c r="Q268" s="29"/>
      <c r="R268" s="772"/>
      <c r="S268" s="29"/>
      <c r="T268" s="29"/>
      <c r="U268" s="29"/>
      <c r="V268" s="29"/>
      <c r="W268" s="29"/>
      <c r="X268" s="29"/>
      <c r="Y268" s="29"/>
      <c r="Z268" s="29"/>
      <c r="AA268" s="29"/>
      <c r="AB268" s="29"/>
      <c r="AC268" s="29"/>
      <c r="AD268" s="54"/>
      <c r="AF268" s="29"/>
      <c r="AG268" s="29"/>
      <c r="AH268" s="29"/>
      <c r="AI268" s="29"/>
      <c r="AJ268" s="29"/>
      <c r="AK268" s="29"/>
      <c r="AX268" s="29"/>
      <c r="AY268" s="29"/>
      <c r="AZ268" s="29"/>
      <c r="BA268" s="29"/>
      <c r="BB268" s="29"/>
      <c r="BC268" s="29"/>
      <c r="BD268" s="29"/>
      <c r="BE268" s="29"/>
      <c r="BF268" s="29"/>
      <c r="BG268" s="29"/>
      <c r="BH268" s="29"/>
      <c r="BI268" s="29"/>
      <c r="BJ268" s="29"/>
      <c r="BK268" s="29"/>
      <c r="BL268" s="29"/>
      <c r="BM268" s="29"/>
      <c r="BO268" s="29"/>
      <c r="BP268" s="29"/>
      <c r="BQ268" s="29"/>
      <c r="BR268" s="29"/>
      <c r="BS268" s="29"/>
      <c r="BT268" s="29"/>
      <c r="BU268" s="29"/>
      <c r="BV268" s="29"/>
      <c r="BW268" s="29"/>
      <c r="BX268" s="29"/>
      <c r="BY268" s="29"/>
    </row>
    <row r="269" spans="2:77" s="726" customFormat="1" ht="12.95" customHeight="1">
      <c r="B269" s="29"/>
      <c r="C269" s="3954" t="s">
        <v>320</v>
      </c>
      <c r="D269" s="3955"/>
      <c r="E269" s="3955"/>
      <c r="F269" s="3955"/>
      <c r="G269" s="3955"/>
      <c r="H269" s="3955"/>
      <c r="I269" s="3955"/>
      <c r="J269" s="3955"/>
      <c r="K269" s="3764">
        <f>SUM(F267:W267)</f>
        <v>0</v>
      </c>
      <c r="L269" s="3764"/>
      <c r="M269" s="3764"/>
      <c r="N269" s="3765"/>
      <c r="O269" s="812"/>
      <c r="P269" s="755" t="s">
        <v>321</v>
      </c>
      <c r="Q269" s="812"/>
      <c r="R269" s="772"/>
      <c r="S269" s="772"/>
      <c r="T269" s="29"/>
      <c r="U269" s="29"/>
      <c r="V269" s="29"/>
      <c r="W269" s="29"/>
      <c r="X269" s="29"/>
      <c r="Y269" s="29"/>
      <c r="Z269" s="29"/>
      <c r="AA269" s="29"/>
      <c r="AB269" s="29"/>
      <c r="AC269" s="29"/>
      <c r="AD269" s="54"/>
      <c r="AF269" s="29"/>
      <c r="AG269" s="29"/>
      <c r="AH269" s="29"/>
      <c r="AI269" s="29"/>
      <c r="AJ269" s="29"/>
      <c r="AK269" s="29"/>
      <c r="AX269" s="29"/>
      <c r="AY269" s="3954" t="s">
        <v>320</v>
      </c>
      <c r="AZ269" s="3955"/>
      <c r="BA269" s="3955"/>
      <c r="BB269" s="3955"/>
      <c r="BC269" s="3955"/>
      <c r="BD269" s="3955"/>
      <c r="BE269" s="3955"/>
      <c r="BF269" s="3955"/>
      <c r="BG269" s="3764">
        <v>0</v>
      </c>
      <c r="BH269" s="3764"/>
      <c r="BI269" s="3764"/>
      <c r="BJ269" s="3765"/>
      <c r="BK269" s="812"/>
      <c r="BL269" s="755" t="s">
        <v>321</v>
      </c>
      <c r="BM269" s="812"/>
      <c r="BP269" s="29"/>
      <c r="BQ269" s="29"/>
      <c r="BR269" s="29"/>
      <c r="BS269" s="29"/>
      <c r="BT269" s="29"/>
      <c r="BU269" s="29"/>
      <c r="BV269" s="29"/>
      <c r="BW269" s="29"/>
      <c r="BX269" s="29"/>
      <c r="BY269" s="29"/>
    </row>
    <row r="270" spans="2:77" ht="12.75" customHeight="1">
      <c r="C270" s="1497"/>
      <c r="D270" s="1497"/>
      <c r="E270" s="1497"/>
      <c r="F270" s="1497"/>
      <c r="G270" s="1497"/>
      <c r="H270" s="1497"/>
      <c r="I270" s="1497"/>
      <c r="J270" s="1497"/>
      <c r="K270" s="54"/>
      <c r="L270" s="54"/>
      <c r="M270" s="54"/>
      <c r="N270" s="54"/>
      <c r="O270" s="54"/>
      <c r="P270" s="755" t="s">
        <v>1871</v>
      </c>
      <c r="Q270" s="54"/>
      <c r="R270" s="54"/>
      <c r="S270" s="54"/>
      <c r="T270" s="54"/>
      <c r="U270" s="54"/>
      <c r="V270" s="54"/>
      <c r="W270" s="54"/>
      <c r="X270" s="54"/>
      <c r="Y270" s="54"/>
      <c r="Z270" s="54"/>
      <c r="AA270" s="54"/>
      <c r="AB270" s="54"/>
      <c r="AC270" s="54"/>
      <c r="AY270" s="321"/>
      <c r="AZ270" s="321"/>
      <c r="BA270" s="321"/>
      <c r="BB270" s="321"/>
      <c r="BC270" s="321"/>
      <c r="BD270" s="321"/>
      <c r="BE270" s="321"/>
      <c r="BF270" s="321"/>
      <c r="BG270" s="54"/>
      <c r="BH270" s="54"/>
      <c r="BI270" s="54"/>
      <c r="BJ270" s="54"/>
      <c r="BK270" s="54"/>
      <c r="BL270" s="37" t="s">
        <v>378</v>
      </c>
      <c r="BM270" s="54"/>
      <c r="BN270" s="54"/>
      <c r="BO270" s="54"/>
      <c r="BP270" s="54"/>
      <c r="BQ270" s="54"/>
      <c r="BR270" s="54"/>
      <c r="BS270" s="54"/>
      <c r="BT270" s="54"/>
      <c r="BU270" s="54"/>
      <c r="BV270" s="54"/>
      <c r="BW270" s="54"/>
      <c r="BX270" s="54"/>
      <c r="BY270" s="54"/>
    </row>
    <row r="271" spans="2:77">
      <c r="AD271" s="54"/>
    </row>
    <row r="272" spans="2:77">
      <c r="AD272" s="54"/>
    </row>
    <row r="273" spans="30:37" ht="14.25">
      <c r="AD273" s="815"/>
      <c r="AE273" s="3806"/>
      <c r="AF273" s="3806"/>
      <c r="AG273" s="3806"/>
      <c r="AH273" s="3806"/>
      <c r="AI273" s="3806"/>
      <c r="AJ273" s="3806"/>
      <c r="AK273" s="3806"/>
    </row>
    <row r="274" spans="30:37" ht="5.25" customHeight="1"/>
    <row r="275" spans="30:37" ht="15" customHeight="1"/>
    <row r="276" spans="30:37" ht="15" customHeight="1"/>
  </sheetData>
  <sheetProtection sheet="1" objects="1" scenarios="1" formatCells="0"/>
  <mergeCells count="2014">
    <mergeCell ref="AY269:BF269"/>
    <mergeCell ref="BG269:BJ269"/>
    <mergeCell ref="AY266:BA266"/>
    <mergeCell ref="BB266:BD266"/>
    <mergeCell ref="BE266:BG266"/>
    <mergeCell ref="BH266:BJ266"/>
    <mergeCell ref="BK266:BM266"/>
    <mergeCell ref="BN266:BP266"/>
    <mergeCell ref="BQ266:BS266"/>
    <mergeCell ref="BT266:BV266"/>
    <mergeCell ref="BW266:BY266"/>
    <mergeCell ref="AY267:BA267"/>
    <mergeCell ref="BB267:BD267"/>
    <mergeCell ref="BE267:BG267"/>
    <mergeCell ref="BH267:BJ267"/>
    <mergeCell ref="BK267:BM267"/>
    <mergeCell ref="BN267:BP267"/>
    <mergeCell ref="BQ267:BS267"/>
    <mergeCell ref="BT267:BV267"/>
    <mergeCell ref="BW267:BY267"/>
    <mergeCell ref="AY263:BA263"/>
    <mergeCell ref="BB263:BD263"/>
    <mergeCell ref="BE263:BG263"/>
    <mergeCell ref="BH263:BJ263"/>
    <mergeCell ref="BK263:BM263"/>
    <mergeCell ref="BN263:BP263"/>
    <mergeCell ref="BQ263:BS263"/>
    <mergeCell ref="BT263:BV263"/>
    <mergeCell ref="BW263:BY263"/>
    <mergeCell ref="AY265:BA265"/>
    <mergeCell ref="BB265:BD265"/>
    <mergeCell ref="BE265:BG265"/>
    <mergeCell ref="BH265:BJ265"/>
    <mergeCell ref="BK265:BM265"/>
    <mergeCell ref="BN265:BP265"/>
    <mergeCell ref="BQ265:BS265"/>
    <mergeCell ref="BT265:BV265"/>
    <mergeCell ref="BW265:BY265"/>
    <mergeCell ref="AY261:BA261"/>
    <mergeCell ref="BB261:BD261"/>
    <mergeCell ref="BE261:BG261"/>
    <mergeCell ref="BH261:BJ261"/>
    <mergeCell ref="BK261:BM261"/>
    <mergeCell ref="BN261:BP261"/>
    <mergeCell ref="BQ261:BS261"/>
    <mergeCell ref="BT261:BV261"/>
    <mergeCell ref="BW261:BY261"/>
    <mergeCell ref="AY262:BA262"/>
    <mergeCell ref="BB262:BD262"/>
    <mergeCell ref="BE262:BG262"/>
    <mergeCell ref="BH262:BJ262"/>
    <mergeCell ref="BK262:BM262"/>
    <mergeCell ref="BN262:BP262"/>
    <mergeCell ref="BQ262:BS262"/>
    <mergeCell ref="BT262:BV262"/>
    <mergeCell ref="BW262:BY262"/>
    <mergeCell ref="AY259:BA259"/>
    <mergeCell ref="BB259:BD259"/>
    <mergeCell ref="BE259:BG259"/>
    <mergeCell ref="BH259:BJ259"/>
    <mergeCell ref="BK259:BM259"/>
    <mergeCell ref="BN259:BP259"/>
    <mergeCell ref="BQ259:BS259"/>
    <mergeCell ref="BT259:BV259"/>
    <mergeCell ref="BW259:BY259"/>
    <mergeCell ref="AY260:BA260"/>
    <mergeCell ref="BB260:BD260"/>
    <mergeCell ref="BE260:BG260"/>
    <mergeCell ref="BH260:BJ260"/>
    <mergeCell ref="BK260:BM260"/>
    <mergeCell ref="BN260:BP260"/>
    <mergeCell ref="BQ260:BS260"/>
    <mergeCell ref="BT260:BV260"/>
    <mergeCell ref="BW260:BY260"/>
    <mergeCell ref="AY257:BA257"/>
    <mergeCell ref="BB257:BD257"/>
    <mergeCell ref="BE257:BG257"/>
    <mergeCell ref="BH257:BJ257"/>
    <mergeCell ref="BK257:BM257"/>
    <mergeCell ref="BN257:BP257"/>
    <mergeCell ref="BQ257:BS257"/>
    <mergeCell ref="BT257:BV257"/>
    <mergeCell ref="BW257:BY257"/>
    <mergeCell ref="AY258:BA258"/>
    <mergeCell ref="BB258:BD258"/>
    <mergeCell ref="BE258:BG258"/>
    <mergeCell ref="BH258:BJ258"/>
    <mergeCell ref="BK258:BM258"/>
    <mergeCell ref="BN258:BP258"/>
    <mergeCell ref="BQ258:BS258"/>
    <mergeCell ref="BT258:BV258"/>
    <mergeCell ref="BW258:BY258"/>
    <mergeCell ref="AY255:BA255"/>
    <mergeCell ref="BB255:BD255"/>
    <mergeCell ref="BE255:BG255"/>
    <mergeCell ref="BH255:BJ255"/>
    <mergeCell ref="BK255:BM255"/>
    <mergeCell ref="BN255:BP255"/>
    <mergeCell ref="BQ255:BS255"/>
    <mergeCell ref="BT255:BV255"/>
    <mergeCell ref="BW255:BY255"/>
    <mergeCell ref="AY256:BA256"/>
    <mergeCell ref="BB256:BD256"/>
    <mergeCell ref="BE256:BG256"/>
    <mergeCell ref="BH256:BJ256"/>
    <mergeCell ref="BK256:BM256"/>
    <mergeCell ref="BN256:BP256"/>
    <mergeCell ref="BQ256:BS256"/>
    <mergeCell ref="BT256:BV256"/>
    <mergeCell ref="BW256:BY256"/>
    <mergeCell ref="AY253:BA253"/>
    <mergeCell ref="BB253:BD253"/>
    <mergeCell ref="BE253:BG253"/>
    <mergeCell ref="BH253:BJ253"/>
    <mergeCell ref="BK253:BM253"/>
    <mergeCell ref="BN253:BP253"/>
    <mergeCell ref="BQ253:BS253"/>
    <mergeCell ref="BT253:BV253"/>
    <mergeCell ref="BW253:BY253"/>
    <mergeCell ref="AY254:BA254"/>
    <mergeCell ref="BB254:BD254"/>
    <mergeCell ref="BE254:BG254"/>
    <mergeCell ref="BH254:BJ254"/>
    <mergeCell ref="BK254:BM254"/>
    <mergeCell ref="BN254:BP254"/>
    <mergeCell ref="BQ254:BS254"/>
    <mergeCell ref="BT254:BV254"/>
    <mergeCell ref="BW254:BY254"/>
    <mergeCell ref="AY251:BA251"/>
    <mergeCell ref="BB251:BD251"/>
    <mergeCell ref="BE251:BG251"/>
    <mergeCell ref="BH251:BJ251"/>
    <mergeCell ref="BK251:BM251"/>
    <mergeCell ref="BN251:BP251"/>
    <mergeCell ref="BQ251:BS251"/>
    <mergeCell ref="BT251:BV251"/>
    <mergeCell ref="BW251:BY251"/>
    <mergeCell ref="AY252:BA252"/>
    <mergeCell ref="BB252:BD252"/>
    <mergeCell ref="BE252:BG252"/>
    <mergeCell ref="BH252:BJ252"/>
    <mergeCell ref="BK252:BM252"/>
    <mergeCell ref="BN252:BP252"/>
    <mergeCell ref="BQ252:BS252"/>
    <mergeCell ref="BT252:BV252"/>
    <mergeCell ref="BW252:BY252"/>
    <mergeCell ref="AY244:BA244"/>
    <mergeCell ref="BB244:BD244"/>
    <mergeCell ref="BE244:BG244"/>
    <mergeCell ref="BH244:BJ244"/>
    <mergeCell ref="BK244:BM244"/>
    <mergeCell ref="BN244:BP244"/>
    <mergeCell ref="BQ244:BS244"/>
    <mergeCell ref="BT244:BV244"/>
    <mergeCell ref="BW244:BY244"/>
    <mergeCell ref="AY246:BF246"/>
    <mergeCell ref="BG246:BJ246"/>
    <mergeCell ref="AY249:BA249"/>
    <mergeCell ref="AY250:BA250"/>
    <mergeCell ref="BB250:BD250"/>
    <mergeCell ref="BE250:BG250"/>
    <mergeCell ref="BH250:BJ250"/>
    <mergeCell ref="BK250:BM250"/>
    <mergeCell ref="BN250:BP250"/>
    <mergeCell ref="BQ250:BS250"/>
    <mergeCell ref="BT250:BV250"/>
    <mergeCell ref="BW250:BY250"/>
    <mergeCell ref="AY242:BA242"/>
    <mergeCell ref="BB242:BD242"/>
    <mergeCell ref="BE242:BG242"/>
    <mergeCell ref="BH242:BJ242"/>
    <mergeCell ref="BK242:BM242"/>
    <mergeCell ref="BN242:BP242"/>
    <mergeCell ref="BQ242:BS242"/>
    <mergeCell ref="BT242:BV242"/>
    <mergeCell ref="BW242:BY242"/>
    <mergeCell ref="AY243:BA243"/>
    <mergeCell ref="BB243:BD243"/>
    <mergeCell ref="BE243:BG243"/>
    <mergeCell ref="BH243:BJ243"/>
    <mergeCell ref="BK243:BM243"/>
    <mergeCell ref="BN243:BP243"/>
    <mergeCell ref="BQ243:BS243"/>
    <mergeCell ref="BT243:BV243"/>
    <mergeCell ref="BW243:BY243"/>
    <mergeCell ref="AY239:BA239"/>
    <mergeCell ref="BB239:BD239"/>
    <mergeCell ref="BE239:BG239"/>
    <mergeCell ref="BH239:BJ239"/>
    <mergeCell ref="BK239:BM239"/>
    <mergeCell ref="BN239:BP239"/>
    <mergeCell ref="BQ239:BS239"/>
    <mergeCell ref="BT239:BV239"/>
    <mergeCell ref="BW239:BY239"/>
    <mergeCell ref="AY240:BA240"/>
    <mergeCell ref="BB240:BD240"/>
    <mergeCell ref="BE240:BG240"/>
    <mergeCell ref="BH240:BJ240"/>
    <mergeCell ref="BK240:BM240"/>
    <mergeCell ref="BN240:BP240"/>
    <mergeCell ref="BQ240:BS240"/>
    <mergeCell ref="BT240:BV240"/>
    <mergeCell ref="BW240:BY240"/>
    <mergeCell ref="AY237:BA237"/>
    <mergeCell ref="BB237:BD237"/>
    <mergeCell ref="BE237:BG237"/>
    <mergeCell ref="BH237:BJ237"/>
    <mergeCell ref="BK237:BM237"/>
    <mergeCell ref="BN237:BP237"/>
    <mergeCell ref="BQ237:BS237"/>
    <mergeCell ref="BT237:BV237"/>
    <mergeCell ref="BW237:BY237"/>
    <mergeCell ref="AY238:BA238"/>
    <mergeCell ref="BB238:BD238"/>
    <mergeCell ref="BE238:BG238"/>
    <mergeCell ref="BH238:BJ238"/>
    <mergeCell ref="BK238:BM238"/>
    <mergeCell ref="BN238:BP238"/>
    <mergeCell ref="BQ238:BS238"/>
    <mergeCell ref="BT238:BV238"/>
    <mergeCell ref="BW238:BY238"/>
    <mergeCell ref="AY235:BA235"/>
    <mergeCell ref="BB235:BD235"/>
    <mergeCell ref="BE235:BG235"/>
    <mergeCell ref="BH235:BJ235"/>
    <mergeCell ref="BK235:BM235"/>
    <mergeCell ref="BN235:BP235"/>
    <mergeCell ref="BQ235:BS235"/>
    <mergeCell ref="BT235:BV235"/>
    <mergeCell ref="BW235:BY235"/>
    <mergeCell ref="AY236:BA236"/>
    <mergeCell ref="BB236:BD236"/>
    <mergeCell ref="BE236:BG236"/>
    <mergeCell ref="BH236:BJ236"/>
    <mergeCell ref="BK236:BM236"/>
    <mergeCell ref="BN236:BP236"/>
    <mergeCell ref="BQ236:BS236"/>
    <mergeCell ref="BT236:BV236"/>
    <mergeCell ref="BW236:BY236"/>
    <mergeCell ref="AY233:BA233"/>
    <mergeCell ref="BB233:BD233"/>
    <mergeCell ref="BE233:BG233"/>
    <mergeCell ref="BH233:BJ233"/>
    <mergeCell ref="BK233:BM233"/>
    <mergeCell ref="BN233:BP233"/>
    <mergeCell ref="BQ233:BS233"/>
    <mergeCell ref="BT233:BV233"/>
    <mergeCell ref="BW233:BY233"/>
    <mergeCell ref="AY234:BA234"/>
    <mergeCell ref="BB234:BD234"/>
    <mergeCell ref="BE234:BG234"/>
    <mergeCell ref="BH234:BJ234"/>
    <mergeCell ref="BK234:BM234"/>
    <mergeCell ref="BN234:BP234"/>
    <mergeCell ref="BQ234:BS234"/>
    <mergeCell ref="BT234:BV234"/>
    <mergeCell ref="BW234:BY234"/>
    <mergeCell ref="AY231:BA231"/>
    <mergeCell ref="BB231:BD231"/>
    <mergeCell ref="BE231:BG231"/>
    <mergeCell ref="BH231:BJ231"/>
    <mergeCell ref="BK231:BM231"/>
    <mergeCell ref="BN231:BP231"/>
    <mergeCell ref="BQ231:BS231"/>
    <mergeCell ref="BT231:BV231"/>
    <mergeCell ref="BW231:BY231"/>
    <mergeCell ref="AY232:BA232"/>
    <mergeCell ref="BB232:BD232"/>
    <mergeCell ref="BE232:BG232"/>
    <mergeCell ref="BH232:BJ232"/>
    <mergeCell ref="BK232:BM232"/>
    <mergeCell ref="BN232:BP232"/>
    <mergeCell ref="BQ232:BS232"/>
    <mergeCell ref="BT232:BV232"/>
    <mergeCell ref="BW232:BY232"/>
    <mergeCell ref="AY229:BA229"/>
    <mergeCell ref="BB229:BD229"/>
    <mergeCell ref="BE229:BG229"/>
    <mergeCell ref="BH229:BJ229"/>
    <mergeCell ref="BK229:BM229"/>
    <mergeCell ref="BN229:BP229"/>
    <mergeCell ref="BQ229:BS229"/>
    <mergeCell ref="BT229:BV229"/>
    <mergeCell ref="BW229:BY229"/>
    <mergeCell ref="AY230:BA230"/>
    <mergeCell ref="BB230:BD230"/>
    <mergeCell ref="BE230:BG230"/>
    <mergeCell ref="BH230:BJ230"/>
    <mergeCell ref="BK230:BM230"/>
    <mergeCell ref="BN230:BP230"/>
    <mergeCell ref="BQ230:BS230"/>
    <mergeCell ref="BT230:BV230"/>
    <mergeCell ref="BW230:BY230"/>
    <mergeCell ref="AY223:BF223"/>
    <mergeCell ref="BG223:BJ223"/>
    <mergeCell ref="AY226:BA226"/>
    <mergeCell ref="AY227:BA227"/>
    <mergeCell ref="BB227:BD227"/>
    <mergeCell ref="BE227:BG227"/>
    <mergeCell ref="BH227:BJ227"/>
    <mergeCell ref="BK227:BM227"/>
    <mergeCell ref="BN227:BP227"/>
    <mergeCell ref="BQ227:BS227"/>
    <mergeCell ref="BT227:BV227"/>
    <mergeCell ref="BW227:BY227"/>
    <mergeCell ref="AY228:BA228"/>
    <mergeCell ref="BB228:BD228"/>
    <mergeCell ref="BE228:BG228"/>
    <mergeCell ref="BH228:BJ228"/>
    <mergeCell ref="BK228:BM228"/>
    <mergeCell ref="BN228:BP228"/>
    <mergeCell ref="BQ228:BS228"/>
    <mergeCell ref="BT228:BV228"/>
    <mergeCell ref="BW228:BY228"/>
    <mergeCell ref="AY220:BA220"/>
    <mergeCell ref="BB220:BD220"/>
    <mergeCell ref="BE220:BG220"/>
    <mergeCell ref="BH220:BJ220"/>
    <mergeCell ref="BK220:BM220"/>
    <mergeCell ref="BN220:BP220"/>
    <mergeCell ref="BQ220:BS220"/>
    <mergeCell ref="BT220:BV220"/>
    <mergeCell ref="BW220:BY220"/>
    <mergeCell ref="AY221:BA221"/>
    <mergeCell ref="BB221:BD221"/>
    <mergeCell ref="BE221:BG221"/>
    <mergeCell ref="BH221:BJ221"/>
    <mergeCell ref="BK221:BM221"/>
    <mergeCell ref="BN221:BP221"/>
    <mergeCell ref="BQ221:BS221"/>
    <mergeCell ref="BT221:BV221"/>
    <mergeCell ref="BW221:BY221"/>
    <mergeCell ref="AY217:BA217"/>
    <mergeCell ref="BB217:BD217"/>
    <mergeCell ref="BE217:BG217"/>
    <mergeCell ref="BH217:BJ217"/>
    <mergeCell ref="BK217:BM217"/>
    <mergeCell ref="BN217:BP217"/>
    <mergeCell ref="BQ217:BS217"/>
    <mergeCell ref="BT217:BV217"/>
    <mergeCell ref="BW217:BY217"/>
    <mergeCell ref="AY219:BA219"/>
    <mergeCell ref="BB219:BD219"/>
    <mergeCell ref="BE219:BG219"/>
    <mergeCell ref="BH219:BJ219"/>
    <mergeCell ref="BK219:BM219"/>
    <mergeCell ref="BN219:BP219"/>
    <mergeCell ref="BQ219:BS219"/>
    <mergeCell ref="BT219:BV219"/>
    <mergeCell ref="BW219:BY219"/>
    <mergeCell ref="AY215:BA215"/>
    <mergeCell ref="BB215:BD215"/>
    <mergeCell ref="BE215:BG215"/>
    <mergeCell ref="BH215:BJ215"/>
    <mergeCell ref="BK215:BM215"/>
    <mergeCell ref="BN215:BP215"/>
    <mergeCell ref="BQ215:BS215"/>
    <mergeCell ref="BT215:BV215"/>
    <mergeCell ref="BW215:BY215"/>
    <mergeCell ref="AY216:BA216"/>
    <mergeCell ref="BB216:BD216"/>
    <mergeCell ref="BE216:BG216"/>
    <mergeCell ref="BH216:BJ216"/>
    <mergeCell ref="BK216:BM216"/>
    <mergeCell ref="BN216:BP216"/>
    <mergeCell ref="BQ216:BS216"/>
    <mergeCell ref="BT216:BV216"/>
    <mergeCell ref="BW216:BY216"/>
    <mergeCell ref="AY213:BA213"/>
    <mergeCell ref="BB213:BD213"/>
    <mergeCell ref="BE213:BG213"/>
    <mergeCell ref="BH213:BJ213"/>
    <mergeCell ref="BK213:BM213"/>
    <mergeCell ref="BN213:BP213"/>
    <mergeCell ref="BQ213:BS213"/>
    <mergeCell ref="BT213:BV213"/>
    <mergeCell ref="BW213:BY213"/>
    <mergeCell ref="AY214:BA214"/>
    <mergeCell ref="BB214:BD214"/>
    <mergeCell ref="BE214:BG214"/>
    <mergeCell ref="BH214:BJ214"/>
    <mergeCell ref="BK214:BM214"/>
    <mergeCell ref="BN214:BP214"/>
    <mergeCell ref="BQ214:BS214"/>
    <mergeCell ref="BT214:BV214"/>
    <mergeCell ref="BW214:BY214"/>
    <mergeCell ref="AY211:BA211"/>
    <mergeCell ref="BB211:BD211"/>
    <mergeCell ref="BE211:BG211"/>
    <mergeCell ref="BH211:BJ211"/>
    <mergeCell ref="BK211:BM211"/>
    <mergeCell ref="BN211:BP211"/>
    <mergeCell ref="BQ211:BS211"/>
    <mergeCell ref="BT211:BV211"/>
    <mergeCell ref="BW211:BY211"/>
    <mergeCell ref="AY212:BA212"/>
    <mergeCell ref="BB212:BD212"/>
    <mergeCell ref="BE212:BG212"/>
    <mergeCell ref="BH212:BJ212"/>
    <mergeCell ref="BK212:BM212"/>
    <mergeCell ref="BN212:BP212"/>
    <mergeCell ref="BQ212:BS212"/>
    <mergeCell ref="BT212:BV212"/>
    <mergeCell ref="BW212:BY212"/>
    <mergeCell ref="AY209:BA209"/>
    <mergeCell ref="BB209:BD209"/>
    <mergeCell ref="BE209:BG209"/>
    <mergeCell ref="BH209:BJ209"/>
    <mergeCell ref="BK209:BM209"/>
    <mergeCell ref="BN209:BP209"/>
    <mergeCell ref="BQ209:BS209"/>
    <mergeCell ref="BT209:BV209"/>
    <mergeCell ref="BW209:BY209"/>
    <mergeCell ref="AY210:BA210"/>
    <mergeCell ref="BB210:BD210"/>
    <mergeCell ref="BE210:BG210"/>
    <mergeCell ref="BH210:BJ210"/>
    <mergeCell ref="BK210:BM210"/>
    <mergeCell ref="BN210:BP210"/>
    <mergeCell ref="BQ210:BS210"/>
    <mergeCell ref="BT210:BV210"/>
    <mergeCell ref="BW210:BY210"/>
    <mergeCell ref="AY207:BA207"/>
    <mergeCell ref="BB207:BD207"/>
    <mergeCell ref="BE207:BG207"/>
    <mergeCell ref="BH207:BJ207"/>
    <mergeCell ref="BK207:BM207"/>
    <mergeCell ref="BN207:BP207"/>
    <mergeCell ref="BQ207:BS207"/>
    <mergeCell ref="BT207:BV207"/>
    <mergeCell ref="BW207:BY207"/>
    <mergeCell ref="AY208:BA208"/>
    <mergeCell ref="BB208:BD208"/>
    <mergeCell ref="BE208:BG208"/>
    <mergeCell ref="BH208:BJ208"/>
    <mergeCell ref="BK208:BM208"/>
    <mergeCell ref="BN208:BP208"/>
    <mergeCell ref="BQ208:BS208"/>
    <mergeCell ref="BT208:BV208"/>
    <mergeCell ref="BW208:BY208"/>
    <mergeCell ref="AY205:BA205"/>
    <mergeCell ref="BB205:BD205"/>
    <mergeCell ref="BE205:BG205"/>
    <mergeCell ref="BH205:BJ205"/>
    <mergeCell ref="BK205:BM205"/>
    <mergeCell ref="BN205:BP205"/>
    <mergeCell ref="BQ205:BS205"/>
    <mergeCell ref="BT205:BV205"/>
    <mergeCell ref="BW205:BY205"/>
    <mergeCell ref="AY206:BA206"/>
    <mergeCell ref="BB206:BD206"/>
    <mergeCell ref="BE206:BG206"/>
    <mergeCell ref="BH206:BJ206"/>
    <mergeCell ref="BK206:BM206"/>
    <mergeCell ref="BN206:BP206"/>
    <mergeCell ref="BQ206:BS206"/>
    <mergeCell ref="BT206:BV206"/>
    <mergeCell ref="BW206:BY206"/>
    <mergeCell ref="AY194:BB195"/>
    <mergeCell ref="BC194:BM194"/>
    <mergeCell ref="BN194:BX194"/>
    <mergeCell ref="BC195:BM195"/>
    <mergeCell ref="BN195:BT195"/>
    <mergeCell ref="BU195:BX195"/>
    <mergeCell ref="BP198:BR198"/>
    <mergeCell ref="BS198:BY198"/>
    <mergeCell ref="AY203:BA203"/>
    <mergeCell ref="AY204:BA204"/>
    <mergeCell ref="BB204:BD204"/>
    <mergeCell ref="BE204:BG204"/>
    <mergeCell ref="BH204:BJ204"/>
    <mergeCell ref="BK204:BM204"/>
    <mergeCell ref="BN204:BP204"/>
    <mergeCell ref="BQ204:BS204"/>
    <mergeCell ref="BT204:BV204"/>
    <mergeCell ref="BW204:BY204"/>
    <mergeCell ref="AY184:BB184"/>
    <mergeCell ref="BC184:BH184"/>
    <mergeCell ref="BI184:BM184"/>
    <mergeCell ref="BN184:BR184"/>
    <mergeCell ref="BS184:BX184"/>
    <mergeCell ref="AY185:BB185"/>
    <mergeCell ref="BD185:BE185"/>
    <mergeCell ref="BJ185:BK185"/>
    <mergeCell ref="BO185:BP185"/>
    <mergeCell ref="BT185:BU185"/>
    <mergeCell ref="AY190:BB192"/>
    <mergeCell ref="BC190:BM190"/>
    <mergeCell ref="BN190:BX190"/>
    <mergeCell ref="BC191:BM191"/>
    <mergeCell ref="BN191:BX191"/>
    <mergeCell ref="BC192:BM192"/>
    <mergeCell ref="BN192:BX192"/>
    <mergeCell ref="BC178:BH178"/>
    <mergeCell ref="BI178:BJ178"/>
    <mergeCell ref="BK178:BP178"/>
    <mergeCell ref="BQ178:BR178"/>
    <mergeCell ref="BS178:BX178"/>
    <mergeCell ref="BC179:BH179"/>
    <mergeCell ref="BI179:BJ179"/>
    <mergeCell ref="BK179:BP179"/>
    <mergeCell ref="BQ179:BR179"/>
    <mergeCell ref="BS179:BX179"/>
    <mergeCell ref="AY180:BB180"/>
    <mergeCell ref="BC180:BH180"/>
    <mergeCell ref="BI180:BJ180"/>
    <mergeCell ref="BK180:BP180"/>
    <mergeCell ref="BQ180:BR180"/>
    <mergeCell ref="BS180:BX180"/>
    <mergeCell ref="AY182:BB183"/>
    <mergeCell ref="BC182:BH183"/>
    <mergeCell ref="BI182:BR182"/>
    <mergeCell ref="BS182:BX183"/>
    <mergeCell ref="BI183:BM183"/>
    <mergeCell ref="BN183:BR183"/>
    <mergeCell ref="BC174:BH174"/>
    <mergeCell ref="BI174:BJ174"/>
    <mergeCell ref="BK174:BP174"/>
    <mergeCell ref="BQ174:BR174"/>
    <mergeCell ref="BS174:BX174"/>
    <mergeCell ref="BC175:BH175"/>
    <mergeCell ref="BI175:BJ175"/>
    <mergeCell ref="BK175:BP175"/>
    <mergeCell ref="BQ175:BR175"/>
    <mergeCell ref="BS175:BX175"/>
    <mergeCell ref="BC176:BH176"/>
    <mergeCell ref="BI176:BJ176"/>
    <mergeCell ref="BK176:BP176"/>
    <mergeCell ref="BQ176:BR176"/>
    <mergeCell ref="BS176:BX176"/>
    <mergeCell ref="BC177:BH177"/>
    <mergeCell ref="BI177:BJ177"/>
    <mergeCell ref="BK177:BP177"/>
    <mergeCell ref="BQ177:BR177"/>
    <mergeCell ref="BS177:BX177"/>
    <mergeCell ref="AY167:BB167"/>
    <mergeCell ref="BC167:BG167"/>
    <mergeCell ref="BH167:BJ167"/>
    <mergeCell ref="BK167:BM167"/>
    <mergeCell ref="BN167:BP167"/>
    <mergeCell ref="BQ167:BS167"/>
    <mergeCell ref="BT167:BX167"/>
    <mergeCell ref="AY170:BB172"/>
    <mergeCell ref="BC170:BH172"/>
    <mergeCell ref="BI170:BJ172"/>
    <mergeCell ref="BK170:BP172"/>
    <mergeCell ref="BQ170:BR172"/>
    <mergeCell ref="BS170:BX172"/>
    <mergeCell ref="BC173:BH173"/>
    <mergeCell ref="BI173:BJ173"/>
    <mergeCell ref="BK173:BP173"/>
    <mergeCell ref="BQ173:BR173"/>
    <mergeCell ref="BS173:BX173"/>
    <mergeCell ref="AY163:BB163"/>
    <mergeCell ref="BC163:BG163"/>
    <mergeCell ref="BH163:BJ163"/>
    <mergeCell ref="BK163:BM166"/>
    <mergeCell ref="BN163:BP163"/>
    <mergeCell ref="BT163:BX163"/>
    <mergeCell ref="AY164:BB164"/>
    <mergeCell ref="BC164:BG164"/>
    <mergeCell ref="BH164:BJ164"/>
    <mergeCell ref="BN164:BP164"/>
    <mergeCell ref="BT164:BX164"/>
    <mergeCell ref="AY165:BB165"/>
    <mergeCell ref="BC165:BG165"/>
    <mergeCell ref="BH165:BJ165"/>
    <mergeCell ref="BN165:BP165"/>
    <mergeCell ref="BT165:BX165"/>
    <mergeCell ref="AY166:BB166"/>
    <mergeCell ref="BC166:BG166"/>
    <mergeCell ref="BH166:BJ166"/>
    <mergeCell ref="BN166:BP166"/>
    <mergeCell ref="BT166:BX166"/>
    <mergeCell ref="AY160:BB160"/>
    <mergeCell ref="BC160:BG160"/>
    <mergeCell ref="BH160:BJ160"/>
    <mergeCell ref="BK160:BM160"/>
    <mergeCell ref="BN160:BP160"/>
    <mergeCell ref="BQ160:BS160"/>
    <mergeCell ref="BT160:BX160"/>
    <mergeCell ref="AY161:BB161"/>
    <mergeCell ref="BC161:BG161"/>
    <mergeCell ref="BH161:BJ161"/>
    <mergeCell ref="BK161:BM161"/>
    <mergeCell ref="BN161:BP161"/>
    <mergeCell ref="BQ161:BS161"/>
    <mergeCell ref="BT161:BX161"/>
    <mergeCell ref="AY162:BB162"/>
    <mergeCell ref="BC162:BG162"/>
    <mergeCell ref="BH162:BJ162"/>
    <mergeCell ref="BK162:BM162"/>
    <mergeCell ref="BN162:BP162"/>
    <mergeCell ref="BQ162:BS162"/>
    <mergeCell ref="BT162:BX162"/>
    <mergeCell ref="BK150:BP150"/>
    <mergeCell ref="BQ150:BS150"/>
    <mergeCell ref="AZ151:BJ151"/>
    <mergeCell ref="BK151:BP151"/>
    <mergeCell ref="BQ151:BS151"/>
    <mergeCell ref="BT151:BX151"/>
    <mergeCell ref="AY152:BJ152"/>
    <mergeCell ref="BK152:BP152"/>
    <mergeCell ref="BQ152:BS152"/>
    <mergeCell ref="BT152:BX152"/>
    <mergeCell ref="AX156:BY156"/>
    <mergeCell ref="AY159:BB159"/>
    <mergeCell ref="BC159:BG159"/>
    <mergeCell ref="BH159:BJ159"/>
    <mergeCell ref="BK159:BM159"/>
    <mergeCell ref="BN159:BP159"/>
    <mergeCell ref="BQ159:BS159"/>
    <mergeCell ref="BT159:BX159"/>
    <mergeCell ref="AZ145:BJ145"/>
    <mergeCell ref="BK145:BP145"/>
    <mergeCell ref="BQ145:BS145"/>
    <mergeCell ref="BT145:BX145"/>
    <mergeCell ref="AZ146:BJ146"/>
    <mergeCell ref="BK146:BP146"/>
    <mergeCell ref="BQ146:BS146"/>
    <mergeCell ref="BT146:BX146"/>
    <mergeCell ref="AZ147:BJ147"/>
    <mergeCell ref="BK147:BP147"/>
    <mergeCell ref="BQ147:BS147"/>
    <mergeCell ref="BT147:BX147"/>
    <mergeCell ref="AZ148:BJ148"/>
    <mergeCell ref="BK148:BP148"/>
    <mergeCell ref="BQ148:BS148"/>
    <mergeCell ref="BT148:BX148"/>
    <mergeCell ref="BK149:BP149"/>
    <mergeCell ref="BQ149:BS149"/>
    <mergeCell ref="BO136:BQ136"/>
    <mergeCell ref="BR136:BY136"/>
    <mergeCell ref="AX138:BY138"/>
    <mergeCell ref="AZ141:BJ141"/>
    <mergeCell ref="BK141:BP141"/>
    <mergeCell ref="BQ141:BS141"/>
    <mergeCell ref="BT141:BX141"/>
    <mergeCell ref="AZ142:BJ142"/>
    <mergeCell ref="BK142:BP142"/>
    <mergeCell ref="BQ142:BS142"/>
    <mergeCell ref="BT142:BX142"/>
    <mergeCell ref="AZ143:BJ143"/>
    <mergeCell ref="BK143:BP143"/>
    <mergeCell ref="BQ143:BS143"/>
    <mergeCell ref="BT143:BX143"/>
    <mergeCell ref="AZ144:BJ144"/>
    <mergeCell ref="BK144:BP144"/>
    <mergeCell ref="BQ144:BS144"/>
    <mergeCell ref="BT144:BX144"/>
    <mergeCell ref="AY129:BM129"/>
    <mergeCell ref="BN129:BR129"/>
    <mergeCell ref="BS129:BU129"/>
    <mergeCell ref="AY130:BM130"/>
    <mergeCell ref="BN130:BR130"/>
    <mergeCell ref="BS130:BU130"/>
    <mergeCell ref="AY131:BM131"/>
    <mergeCell ref="BN131:BR131"/>
    <mergeCell ref="BS131:BU131"/>
    <mergeCell ref="AY132:BM132"/>
    <mergeCell ref="BN132:BR132"/>
    <mergeCell ref="BS132:BU132"/>
    <mergeCell ref="AY133:BM133"/>
    <mergeCell ref="BN133:BR133"/>
    <mergeCell ref="BS133:BU133"/>
    <mergeCell ref="AY134:BM134"/>
    <mergeCell ref="BN134:BR134"/>
    <mergeCell ref="BS134:BU134"/>
    <mergeCell ref="AY120:BB121"/>
    <mergeCell ref="BC120:BM120"/>
    <mergeCell ref="BN120:BX120"/>
    <mergeCell ref="BC121:BM121"/>
    <mergeCell ref="BN121:BT121"/>
    <mergeCell ref="BU121:BX121"/>
    <mergeCell ref="AY124:BC124"/>
    <mergeCell ref="BD124:BH124"/>
    <mergeCell ref="BI124:BM124"/>
    <mergeCell ref="BN124:BX124"/>
    <mergeCell ref="AY125:BC125"/>
    <mergeCell ref="BD125:BH125"/>
    <mergeCell ref="BI125:BM125"/>
    <mergeCell ref="BN125:BT125"/>
    <mergeCell ref="BU125:BX125"/>
    <mergeCell ref="AX127:BL127"/>
    <mergeCell ref="BN128:BR128"/>
    <mergeCell ref="BS128:BW128"/>
    <mergeCell ref="AY108:BB108"/>
    <mergeCell ref="BC108:BI108"/>
    <mergeCell ref="BJ108:BP108"/>
    <mergeCell ref="BQ108:BX108"/>
    <mergeCell ref="AY109:BB109"/>
    <mergeCell ref="BC109:BI109"/>
    <mergeCell ref="BJ109:BP109"/>
    <mergeCell ref="BQ109:BX109"/>
    <mergeCell ref="AY110:BB110"/>
    <mergeCell ref="BE110:BF110"/>
    <mergeCell ref="BL110:BM110"/>
    <mergeCell ref="BS110:BU110"/>
    <mergeCell ref="AY116:BB118"/>
    <mergeCell ref="BC116:BM116"/>
    <mergeCell ref="BN116:BX116"/>
    <mergeCell ref="BC117:BM117"/>
    <mergeCell ref="BN117:BX117"/>
    <mergeCell ref="BC118:BM118"/>
    <mergeCell ref="BN118:BX118"/>
    <mergeCell ref="AY104:BB104"/>
    <mergeCell ref="BC104:BH104"/>
    <mergeCell ref="BI104:BJ104"/>
    <mergeCell ref="BK104:BP104"/>
    <mergeCell ref="BQ104:BR104"/>
    <mergeCell ref="BS104:BX104"/>
    <mergeCell ref="AY105:BB105"/>
    <mergeCell ref="BC105:BH105"/>
    <mergeCell ref="BI105:BJ105"/>
    <mergeCell ref="BK105:BP105"/>
    <mergeCell ref="BQ105:BR105"/>
    <mergeCell ref="BS105:BX105"/>
    <mergeCell ref="AY106:BB106"/>
    <mergeCell ref="BC106:BH106"/>
    <mergeCell ref="BI106:BJ106"/>
    <mergeCell ref="BK106:BP106"/>
    <mergeCell ref="BQ106:BR106"/>
    <mergeCell ref="BS106:BX106"/>
    <mergeCell ref="AY101:BB101"/>
    <mergeCell ref="BC101:BH101"/>
    <mergeCell ref="BI101:BJ101"/>
    <mergeCell ref="BK101:BP101"/>
    <mergeCell ref="BQ101:BR101"/>
    <mergeCell ref="BS101:BX101"/>
    <mergeCell ref="AY102:BB102"/>
    <mergeCell ref="BC102:BH102"/>
    <mergeCell ref="BI102:BJ102"/>
    <mergeCell ref="BK102:BP102"/>
    <mergeCell ref="BQ102:BR102"/>
    <mergeCell ref="BS102:BX102"/>
    <mergeCell ref="AY103:BB103"/>
    <mergeCell ref="BC103:BH103"/>
    <mergeCell ref="BI103:BJ103"/>
    <mergeCell ref="BK103:BP103"/>
    <mergeCell ref="BQ103:BR103"/>
    <mergeCell ref="BS103:BX103"/>
    <mergeCell ref="AY96:BB98"/>
    <mergeCell ref="BC96:BH98"/>
    <mergeCell ref="BI96:BJ98"/>
    <mergeCell ref="BK96:BP98"/>
    <mergeCell ref="BQ96:BR98"/>
    <mergeCell ref="BS96:BX98"/>
    <mergeCell ref="AY99:BB99"/>
    <mergeCell ref="BC99:BH99"/>
    <mergeCell ref="BI99:BJ99"/>
    <mergeCell ref="BK99:BP99"/>
    <mergeCell ref="BQ99:BR99"/>
    <mergeCell ref="BS99:BX99"/>
    <mergeCell ref="AY100:BB100"/>
    <mergeCell ref="BC100:BH100"/>
    <mergeCell ref="BI100:BJ100"/>
    <mergeCell ref="BK100:BP100"/>
    <mergeCell ref="BQ100:BR100"/>
    <mergeCell ref="BS100:BX100"/>
    <mergeCell ref="AY87:BL87"/>
    <mergeCell ref="BM87:BP87"/>
    <mergeCell ref="BQ87:BT87"/>
    <mergeCell ref="BU87:BX87"/>
    <mergeCell ref="AY88:BL88"/>
    <mergeCell ref="BM88:BP88"/>
    <mergeCell ref="BQ88:BT88"/>
    <mergeCell ref="BU88:BX88"/>
    <mergeCell ref="AY89:BL89"/>
    <mergeCell ref="BM89:BP89"/>
    <mergeCell ref="BQ89:BT89"/>
    <mergeCell ref="BU89:BX89"/>
    <mergeCell ref="AY90:BL90"/>
    <mergeCell ref="BM90:BX90"/>
    <mergeCell ref="AY91:BL92"/>
    <mergeCell ref="BM91:BS92"/>
    <mergeCell ref="BT91:BX92"/>
    <mergeCell ref="AZ82:BK82"/>
    <mergeCell ref="BM82:BP82"/>
    <mergeCell ref="BQ82:BT82"/>
    <mergeCell ref="BU82:BX82"/>
    <mergeCell ref="AZ83:BK83"/>
    <mergeCell ref="BM83:BP83"/>
    <mergeCell ref="BQ83:BT83"/>
    <mergeCell ref="BU83:BX83"/>
    <mergeCell ref="AZ84:BK84"/>
    <mergeCell ref="BM84:BP84"/>
    <mergeCell ref="BQ84:BT84"/>
    <mergeCell ref="BU84:BX84"/>
    <mergeCell ref="AZ85:BK85"/>
    <mergeCell ref="BM85:BP85"/>
    <mergeCell ref="BQ85:BT85"/>
    <mergeCell ref="BU85:BX85"/>
    <mergeCell ref="AY86:BL86"/>
    <mergeCell ref="BM86:BP86"/>
    <mergeCell ref="BQ86:BT86"/>
    <mergeCell ref="BU86:BX86"/>
    <mergeCell ref="BM77:BP77"/>
    <mergeCell ref="BQ77:BT77"/>
    <mergeCell ref="BU77:BX77"/>
    <mergeCell ref="AZ78:BK78"/>
    <mergeCell ref="BM78:BP78"/>
    <mergeCell ref="BQ78:BT78"/>
    <mergeCell ref="BU78:BX78"/>
    <mergeCell ref="AZ79:BK79"/>
    <mergeCell ref="BM79:BP79"/>
    <mergeCell ref="BQ79:BT79"/>
    <mergeCell ref="BU79:BX79"/>
    <mergeCell ref="AZ80:BK80"/>
    <mergeCell ref="BM80:BP80"/>
    <mergeCell ref="BQ80:BT80"/>
    <mergeCell ref="BU80:BX80"/>
    <mergeCell ref="AZ81:BK81"/>
    <mergeCell ref="BM81:BP81"/>
    <mergeCell ref="BQ81:BT81"/>
    <mergeCell ref="BU81:BX81"/>
    <mergeCell ref="BO65:BQ65"/>
    <mergeCell ref="BR65:BY65"/>
    <mergeCell ref="AX67:BY67"/>
    <mergeCell ref="BO68:BQ68"/>
    <mergeCell ref="BR68:BY68"/>
    <mergeCell ref="AY69:BX69"/>
    <mergeCell ref="AY70:BL72"/>
    <mergeCell ref="BM70:BX70"/>
    <mergeCell ref="BM71:BP71"/>
    <mergeCell ref="BQ71:BT71"/>
    <mergeCell ref="BU71:BX71"/>
    <mergeCell ref="BM72:BP72"/>
    <mergeCell ref="BQ72:BT72"/>
    <mergeCell ref="BU72:BX72"/>
    <mergeCell ref="AZ73:BK73"/>
    <mergeCell ref="BL73:BL85"/>
    <mergeCell ref="BM73:BP73"/>
    <mergeCell ref="BQ73:BT73"/>
    <mergeCell ref="BU73:BX73"/>
    <mergeCell ref="AZ74:BK74"/>
    <mergeCell ref="BM74:BP74"/>
    <mergeCell ref="BQ74:BT74"/>
    <mergeCell ref="BU74:BX74"/>
    <mergeCell ref="AZ75:BK75"/>
    <mergeCell ref="BM75:BP75"/>
    <mergeCell ref="BQ75:BT75"/>
    <mergeCell ref="BU75:BX75"/>
    <mergeCell ref="AZ76:BK76"/>
    <mergeCell ref="BM76:BP76"/>
    <mergeCell ref="BQ76:BT76"/>
    <mergeCell ref="BU76:BX76"/>
    <mergeCell ref="AZ77:BK77"/>
    <mergeCell ref="AY60:BB60"/>
    <mergeCell ref="BC60:BI60"/>
    <mergeCell ref="BJ60:BM60"/>
    <mergeCell ref="BN60:BQ60"/>
    <mergeCell ref="BR60:BX60"/>
    <mergeCell ref="AY61:BB61"/>
    <mergeCell ref="BC61:BI61"/>
    <mergeCell ref="BJ61:BM61"/>
    <mergeCell ref="BN61:BQ61"/>
    <mergeCell ref="BR61:BX61"/>
    <mergeCell ref="AY62:BB62"/>
    <mergeCell ref="BC62:BI62"/>
    <mergeCell ref="BJ62:BM62"/>
    <mergeCell ref="BN62:BQ62"/>
    <mergeCell ref="BR62:BX62"/>
    <mergeCell ref="AY63:BB63"/>
    <mergeCell ref="BC63:BI63"/>
    <mergeCell ref="BJ63:BM63"/>
    <mergeCell ref="BN63:BQ63"/>
    <mergeCell ref="BR63:BX63"/>
    <mergeCell ref="AY56:BB56"/>
    <mergeCell ref="BC56:BI56"/>
    <mergeCell ref="BJ56:BM56"/>
    <mergeCell ref="BN56:BQ56"/>
    <mergeCell ref="BR56:BX56"/>
    <mergeCell ref="AY57:BB57"/>
    <mergeCell ref="BC57:BI57"/>
    <mergeCell ref="BJ57:BM57"/>
    <mergeCell ref="BN57:BQ57"/>
    <mergeCell ref="BR57:BX57"/>
    <mergeCell ref="AY58:BB58"/>
    <mergeCell ref="BC58:BI58"/>
    <mergeCell ref="BJ58:BM58"/>
    <mergeCell ref="BN58:BQ58"/>
    <mergeCell ref="BR58:BX58"/>
    <mergeCell ref="AY59:BB59"/>
    <mergeCell ref="BC59:BI59"/>
    <mergeCell ref="BJ59:BM59"/>
    <mergeCell ref="BN59:BQ59"/>
    <mergeCell ref="BR59:BX59"/>
    <mergeCell ref="AZ46:BJ46"/>
    <mergeCell ref="BK46:BP46"/>
    <mergeCell ref="BQ46:BS46"/>
    <mergeCell ref="BT46:BX46"/>
    <mergeCell ref="AZ47:BJ47"/>
    <mergeCell ref="BK47:BP47"/>
    <mergeCell ref="BQ47:BS47"/>
    <mergeCell ref="BT47:BX47"/>
    <mergeCell ref="AZ48:BJ48"/>
    <mergeCell ref="BK48:BP48"/>
    <mergeCell ref="BQ48:BS48"/>
    <mergeCell ref="BT48:BX48"/>
    <mergeCell ref="AY49:BJ49"/>
    <mergeCell ref="BK49:BP49"/>
    <mergeCell ref="BQ49:BS49"/>
    <mergeCell ref="BT49:BX49"/>
    <mergeCell ref="AY55:BB55"/>
    <mergeCell ref="BC55:BI55"/>
    <mergeCell ref="BJ55:BM55"/>
    <mergeCell ref="BN55:BQ55"/>
    <mergeCell ref="BR55:BX55"/>
    <mergeCell ref="AZ37:BJ37"/>
    <mergeCell ref="BK37:BP37"/>
    <mergeCell ref="BQ37:BS37"/>
    <mergeCell ref="BT37:BX37"/>
    <mergeCell ref="AY38:BJ38"/>
    <mergeCell ref="BK38:BP38"/>
    <mergeCell ref="BQ38:BS38"/>
    <mergeCell ref="BT38:BX38"/>
    <mergeCell ref="AZ43:BJ43"/>
    <mergeCell ref="BK43:BP43"/>
    <mergeCell ref="BQ43:BS43"/>
    <mergeCell ref="BT43:BX43"/>
    <mergeCell ref="AZ44:BJ44"/>
    <mergeCell ref="BK44:BP44"/>
    <mergeCell ref="BQ44:BS44"/>
    <mergeCell ref="BT44:BX44"/>
    <mergeCell ref="AZ45:BJ45"/>
    <mergeCell ref="BK45:BP45"/>
    <mergeCell ref="BQ45:BS45"/>
    <mergeCell ref="BT45:BX45"/>
    <mergeCell ref="AZ33:BJ33"/>
    <mergeCell ref="BK33:BP33"/>
    <mergeCell ref="BQ33:BS33"/>
    <mergeCell ref="BT33:BX33"/>
    <mergeCell ref="AZ34:BJ34"/>
    <mergeCell ref="BK34:BP34"/>
    <mergeCell ref="BQ34:BS34"/>
    <mergeCell ref="BT34:BX34"/>
    <mergeCell ref="AZ35:BJ35"/>
    <mergeCell ref="BK35:BP35"/>
    <mergeCell ref="BQ35:BS35"/>
    <mergeCell ref="BT35:BX35"/>
    <mergeCell ref="AZ36:BJ36"/>
    <mergeCell ref="BK36:BP36"/>
    <mergeCell ref="BQ36:BS36"/>
    <mergeCell ref="BT36:BX36"/>
    <mergeCell ref="AZ32:BJ32"/>
    <mergeCell ref="AY24:BC24"/>
    <mergeCell ref="BD24:BJ24"/>
    <mergeCell ref="BK24:BM24"/>
    <mergeCell ref="BN24:BT24"/>
    <mergeCell ref="AZ25:BX25"/>
    <mergeCell ref="AX27:BY27"/>
    <mergeCell ref="AZ30:BJ30"/>
    <mergeCell ref="BK30:BP30"/>
    <mergeCell ref="BQ30:BS30"/>
    <mergeCell ref="BT30:BX30"/>
    <mergeCell ref="AZ31:BJ31"/>
    <mergeCell ref="BK31:BP31"/>
    <mergeCell ref="BQ31:BS31"/>
    <mergeCell ref="BT31:BX31"/>
    <mergeCell ref="AY22:BC22"/>
    <mergeCell ref="BD22:BJ22"/>
    <mergeCell ref="BK32:BP32"/>
    <mergeCell ref="BQ32:BS32"/>
    <mergeCell ref="BT32:BX32"/>
    <mergeCell ref="AY19:BC19"/>
    <mergeCell ref="BD19:BJ19"/>
    <mergeCell ref="BK19:BM19"/>
    <mergeCell ref="BN19:BT19"/>
    <mergeCell ref="AY20:BC20"/>
    <mergeCell ref="BD20:BJ20"/>
    <mergeCell ref="BK20:BM20"/>
    <mergeCell ref="BN20:BT20"/>
    <mergeCell ref="AY21:BC21"/>
    <mergeCell ref="BD21:BJ21"/>
    <mergeCell ref="BK21:BM21"/>
    <mergeCell ref="BN21:BT21"/>
    <mergeCell ref="BK22:BM22"/>
    <mergeCell ref="BN22:BT22"/>
    <mergeCell ref="AY23:BC23"/>
    <mergeCell ref="BD23:BJ23"/>
    <mergeCell ref="BK23:BM23"/>
    <mergeCell ref="BN23:BT23"/>
    <mergeCell ref="BR4:BY4"/>
    <mergeCell ref="AY8:BH8"/>
    <mergeCell ref="BL8:BS8"/>
    <mergeCell ref="BC9:BF9"/>
    <mergeCell ref="BC10:BF10"/>
    <mergeCell ref="BC11:BF11"/>
    <mergeCell ref="BC12:BF12"/>
    <mergeCell ref="AY16:BC16"/>
    <mergeCell ref="BD16:BJ16"/>
    <mergeCell ref="BK16:BM16"/>
    <mergeCell ref="BN16:BT16"/>
    <mergeCell ref="AY17:BC17"/>
    <mergeCell ref="BD17:BJ17"/>
    <mergeCell ref="BK17:BM17"/>
    <mergeCell ref="BN17:BT17"/>
    <mergeCell ref="AY18:BC18"/>
    <mergeCell ref="BD18:BJ18"/>
    <mergeCell ref="BK18:BM18"/>
    <mergeCell ref="BN18:BT18"/>
    <mergeCell ref="AD91:AV93"/>
    <mergeCell ref="AE204:AV207"/>
    <mergeCell ref="Y83:AB83"/>
    <mergeCell ref="P73:P85"/>
    <mergeCell ref="D85:O85"/>
    <mergeCell ref="Q89:T89"/>
    <mergeCell ref="U89:X89"/>
    <mergeCell ref="Y89:AB89"/>
    <mergeCell ref="C90:P90"/>
    <mergeCell ref="Q90:AB90"/>
    <mergeCell ref="V61:AB61"/>
    <mergeCell ref="C62:F62"/>
    <mergeCell ref="G62:M62"/>
    <mergeCell ref="R62:U62"/>
    <mergeCell ref="V62:AB62"/>
    <mergeCell ref="C63:F63"/>
    <mergeCell ref="G63:M63"/>
    <mergeCell ref="N63:Q63"/>
    <mergeCell ref="R63:U63"/>
    <mergeCell ref="M101:N101"/>
    <mergeCell ref="O101:T101"/>
    <mergeCell ref="U101:V101"/>
    <mergeCell ref="W101:AB101"/>
    <mergeCell ref="Y87:AB87"/>
    <mergeCell ref="C88:P88"/>
    <mergeCell ref="Q88:T88"/>
    <mergeCell ref="U88:X88"/>
    <mergeCell ref="Y88:AB88"/>
    <mergeCell ref="C89:P89"/>
    <mergeCell ref="D78:O78"/>
    <mergeCell ref="V68:AC68"/>
    <mergeCell ref="D74:O74"/>
    <mergeCell ref="V59:AB59"/>
    <mergeCell ref="C60:F60"/>
    <mergeCell ref="G60:M60"/>
    <mergeCell ref="Q78:T78"/>
    <mergeCell ref="U78:X78"/>
    <mergeCell ref="Y78:AB78"/>
    <mergeCell ref="Q77:T77"/>
    <mergeCell ref="U77:X77"/>
    <mergeCell ref="Y77:AB77"/>
    <mergeCell ref="V63:AB63"/>
    <mergeCell ref="N62:Q62"/>
    <mergeCell ref="C61:F61"/>
    <mergeCell ref="G61:M61"/>
    <mergeCell ref="S68:U68"/>
    <mergeCell ref="N61:Q61"/>
    <mergeCell ref="R61:U61"/>
    <mergeCell ref="C56:F56"/>
    <mergeCell ref="G56:M56"/>
    <mergeCell ref="N56:Q56"/>
    <mergeCell ref="R56:U56"/>
    <mergeCell ref="V57:AB57"/>
    <mergeCell ref="C58:F58"/>
    <mergeCell ref="G58:M58"/>
    <mergeCell ref="N60:Q60"/>
    <mergeCell ref="R60:U60"/>
    <mergeCell ref="V60:AB60"/>
    <mergeCell ref="C59:F59"/>
    <mergeCell ref="G59:M59"/>
    <mergeCell ref="N59:Q59"/>
    <mergeCell ref="R59:U59"/>
    <mergeCell ref="N58:Q58"/>
    <mergeCell ref="R58:U58"/>
    <mergeCell ref="C100:F100"/>
    <mergeCell ref="C91:P92"/>
    <mergeCell ref="Q91:W92"/>
    <mergeCell ref="X91:AB92"/>
    <mergeCell ref="D81:O81"/>
    <mergeCell ref="Q81:T81"/>
    <mergeCell ref="U73:X73"/>
    <mergeCell ref="Y73:AB73"/>
    <mergeCell ref="D73:O73"/>
    <mergeCell ref="Q73:T73"/>
    <mergeCell ref="D79:O79"/>
    <mergeCell ref="Q79:T79"/>
    <mergeCell ref="U79:X79"/>
    <mergeCell ref="Y79:AB79"/>
    <mergeCell ref="U81:X81"/>
    <mergeCell ref="Y81:AB81"/>
    <mergeCell ref="D82:O82"/>
    <mergeCell ref="Q82:T82"/>
    <mergeCell ref="U82:X82"/>
    <mergeCell ref="D83:O83"/>
    <mergeCell ref="O99:T99"/>
    <mergeCell ref="O100:T100"/>
    <mergeCell ref="U100:V100"/>
    <mergeCell ref="W100:AB100"/>
    <mergeCell ref="W96:AB98"/>
    <mergeCell ref="G99:L99"/>
    <mergeCell ref="M99:N99"/>
    <mergeCell ref="Q74:T74"/>
    <mergeCell ref="U74:X74"/>
    <mergeCell ref="F263:H263"/>
    <mergeCell ref="I263:K263"/>
    <mergeCell ref="L263:N263"/>
    <mergeCell ref="O142:T142"/>
    <mergeCell ref="U142:W142"/>
    <mergeCell ref="X142:AB142"/>
    <mergeCell ref="O143:T143"/>
    <mergeCell ref="U143:W143"/>
    <mergeCell ref="X143:AB143"/>
    <mergeCell ref="D75:O75"/>
    <mergeCell ref="Q75:T75"/>
    <mergeCell ref="U75:X75"/>
    <mergeCell ref="D80:O80"/>
    <mergeCell ref="Q80:T80"/>
    <mergeCell ref="U80:X80"/>
    <mergeCell ref="Y80:AB80"/>
    <mergeCell ref="Y75:AB75"/>
    <mergeCell ref="D76:O76"/>
    <mergeCell ref="Q76:T76"/>
    <mergeCell ref="U76:X76"/>
    <mergeCell ref="Y76:AB76"/>
    <mergeCell ref="D77:O77"/>
    <mergeCell ref="U99:V99"/>
    <mergeCell ref="W99:AB99"/>
    <mergeCell ref="G102:L102"/>
    <mergeCell ref="M102:N102"/>
    <mergeCell ref="O102:T102"/>
    <mergeCell ref="U102:V102"/>
    <mergeCell ref="W102:AB102"/>
    <mergeCell ref="G103:L103"/>
    <mergeCell ref="M103:N103"/>
    <mergeCell ref="O103:T103"/>
    <mergeCell ref="O263:Q263"/>
    <mergeCell ref="R263:T263"/>
    <mergeCell ref="U263:W263"/>
    <mergeCell ref="I265:K265"/>
    <mergeCell ref="L265:N265"/>
    <mergeCell ref="O265:Q265"/>
    <mergeCell ref="R265:T265"/>
    <mergeCell ref="AE273:AK273"/>
    <mergeCell ref="X266:Z266"/>
    <mergeCell ref="C267:E267"/>
    <mergeCell ref="F267:H267"/>
    <mergeCell ref="I267:K267"/>
    <mergeCell ref="L267:N267"/>
    <mergeCell ref="O267:Q267"/>
    <mergeCell ref="R267:T267"/>
    <mergeCell ref="U267:W267"/>
    <mergeCell ref="X267:Z267"/>
    <mergeCell ref="C266:E266"/>
    <mergeCell ref="F266:H266"/>
    <mergeCell ref="I266:K266"/>
    <mergeCell ref="L266:N266"/>
    <mergeCell ref="O266:Q266"/>
    <mergeCell ref="R266:T266"/>
    <mergeCell ref="U266:W266"/>
    <mergeCell ref="C269:J269"/>
    <mergeCell ref="K269:N269"/>
    <mergeCell ref="X263:Z263"/>
    <mergeCell ref="U265:W265"/>
    <mergeCell ref="X265:Z265"/>
    <mergeCell ref="C265:E265"/>
    <mergeCell ref="F265:H265"/>
    <mergeCell ref="C263:E263"/>
    <mergeCell ref="C259:E259"/>
    <mergeCell ref="F259:H259"/>
    <mergeCell ref="I259:K259"/>
    <mergeCell ref="L259:N259"/>
    <mergeCell ref="O259:Q259"/>
    <mergeCell ref="R259:T259"/>
    <mergeCell ref="U259:W259"/>
    <mergeCell ref="X259:Z259"/>
    <mergeCell ref="C262:E262"/>
    <mergeCell ref="F262:H262"/>
    <mergeCell ref="I262:K262"/>
    <mergeCell ref="L262:N262"/>
    <mergeCell ref="X260:Z260"/>
    <mergeCell ref="C260:E260"/>
    <mergeCell ref="F260:H260"/>
    <mergeCell ref="I260:K260"/>
    <mergeCell ref="L260:N260"/>
    <mergeCell ref="O260:Q260"/>
    <mergeCell ref="R260:T260"/>
    <mergeCell ref="U260:W260"/>
    <mergeCell ref="C261:E261"/>
    <mergeCell ref="F261:H261"/>
    <mergeCell ref="I261:K261"/>
    <mergeCell ref="L261:N261"/>
    <mergeCell ref="O261:Q261"/>
    <mergeCell ref="R261:T261"/>
    <mergeCell ref="U261:W261"/>
    <mergeCell ref="X261:Z261"/>
    <mergeCell ref="O262:Q262"/>
    <mergeCell ref="R262:T262"/>
    <mergeCell ref="U262:W262"/>
    <mergeCell ref="X262:Z262"/>
    <mergeCell ref="C258:E258"/>
    <mergeCell ref="F258:H258"/>
    <mergeCell ref="I258:K258"/>
    <mergeCell ref="L258:N258"/>
    <mergeCell ref="O258:Q258"/>
    <mergeCell ref="R258:T258"/>
    <mergeCell ref="U258:W258"/>
    <mergeCell ref="X258:Z258"/>
    <mergeCell ref="U256:W256"/>
    <mergeCell ref="X256:Z256"/>
    <mergeCell ref="C257:E257"/>
    <mergeCell ref="F257:H257"/>
    <mergeCell ref="I257:K257"/>
    <mergeCell ref="L257:N257"/>
    <mergeCell ref="O257:Q257"/>
    <mergeCell ref="R257:T257"/>
    <mergeCell ref="U257:W257"/>
    <mergeCell ref="C256:E256"/>
    <mergeCell ref="F256:H256"/>
    <mergeCell ref="I256:K256"/>
    <mergeCell ref="L256:N256"/>
    <mergeCell ref="O256:Q256"/>
    <mergeCell ref="R256:T256"/>
    <mergeCell ref="X257:Z257"/>
    <mergeCell ref="C253:E253"/>
    <mergeCell ref="F253:H253"/>
    <mergeCell ref="I253:K253"/>
    <mergeCell ref="L253:N253"/>
    <mergeCell ref="O253:Q253"/>
    <mergeCell ref="R253:T253"/>
    <mergeCell ref="U253:W253"/>
    <mergeCell ref="X253:Z253"/>
    <mergeCell ref="C252:E252"/>
    <mergeCell ref="F252:H252"/>
    <mergeCell ref="I252:K252"/>
    <mergeCell ref="L252:N252"/>
    <mergeCell ref="O252:Q252"/>
    <mergeCell ref="R252:T252"/>
    <mergeCell ref="U252:W252"/>
    <mergeCell ref="X252:Z252"/>
    <mergeCell ref="C255:E255"/>
    <mergeCell ref="F255:H255"/>
    <mergeCell ref="I255:K255"/>
    <mergeCell ref="L255:N255"/>
    <mergeCell ref="O255:Q255"/>
    <mergeCell ref="R255:T255"/>
    <mergeCell ref="U255:W255"/>
    <mergeCell ref="X255:Z255"/>
    <mergeCell ref="C254:E254"/>
    <mergeCell ref="F254:H254"/>
    <mergeCell ref="I254:K254"/>
    <mergeCell ref="L254:N254"/>
    <mergeCell ref="O254:Q254"/>
    <mergeCell ref="R254:T254"/>
    <mergeCell ref="U254:W254"/>
    <mergeCell ref="X254:Z254"/>
    <mergeCell ref="C246:J246"/>
    <mergeCell ref="K246:N246"/>
    <mergeCell ref="C244:E244"/>
    <mergeCell ref="F244:H244"/>
    <mergeCell ref="I244:K244"/>
    <mergeCell ref="L244:N244"/>
    <mergeCell ref="O244:Q244"/>
    <mergeCell ref="R244:T244"/>
    <mergeCell ref="U244:W244"/>
    <mergeCell ref="X244:Z244"/>
    <mergeCell ref="O250:Q250"/>
    <mergeCell ref="R250:T250"/>
    <mergeCell ref="U250:W250"/>
    <mergeCell ref="X250:Z250"/>
    <mergeCell ref="C251:E251"/>
    <mergeCell ref="F251:H251"/>
    <mergeCell ref="I251:K251"/>
    <mergeCell ref="L251:N251"/>
    <mergeCell ref="O251:Q251"/>
    <mergeCell ref="R251:T251"/>
    <mergeCell ref="U251:W251"/>
    <mergeCell ref="X251:Z251"/>
    <mergeCell ref="C249:E249"/>
    <mergeCell ref="C250:E250"/>
    <mergeCell ref="F250:H250"/>
    <mergeCell ref="I250:K250"/>
    <mergeCell ref="L250:N250"/>
    <mergeCell ref="U240:W240"/>
    <mergeCell ref="X240:Z240"/>
    <mergeCell ref="C242:E242"/>
    <mergeCell ref="F242:H242"/>
    <mergeCell ref="I242:K242"/>
    <mergeCell ref="L242:N242"/>
    <mergeCell ref="O242:Q242"/>
    <mergeCell ref="R242:T242"/>
    <mergeCell ref="U242:W242"/>
    <mergeCell ref="C240:E240"/>
    <mergeCell ref="F240:H240"/>
    <mergeCell ref="I240:K240"/>
    <mergeCell ref="L240:N240"/>
    <mergeCell ref="O240:Q240"/>
    <mergeCell ref="R240:T240"/>
    <mergeCell ref="X242:Z242"/>
    <mergeCell ref="C243:E243"/>
    <mergeCell ref="F243:H243"/>
    <mergeCell ref="I243:K243"/>
    <mergeCell ref="L243:N243"/>
    <mergeCell ref="O243:Q243"/>
    <mergeCell ref="R243:T243"/>
    <mergeCell ref="U243:W243"/>
    <mergeCell ref="X243:Z243"/>
    <mergeCell ref="U236:W236"/>
    <mergeCell ref="X236:Z236"/>
    <mergeCell ref="C237:E237"/>
    <mergeCell ref="F237:H237"/>
    <mergeCell ref="I237:K237"/>
    <mergeCell ref="L237:N237"/>
    <mergeCell ref="O237:Q237"/>
    <mergeCell ref="R237:T237"/>
    <mergeCell ref="U237:W237"/>
    <mergeCell ref="C236:E236"/>
    <mergeCell ref="F236:H236"/>
    <mergeCell ref="I236:K236"/>
    <mergeCell ref="L236:N236"/>
    <mergeCell ref="O236:Q236"/>
    <mergeCell ref="R236:T236"/>
    <mergeCell ref="X237:Z237"/>
    <mergeCell ref="C239:E239"/>
    <mergeCell ref="F239:H239"/>
    <mergeCell ref="I239:K239"/>
    <mergeCell ref="L239:N239"/>
    <mergeCell ref="O239:Q239"/>
    <mergeCell ref="R239:T239"/>
    <mergeCell ref="U239:W239"/>
    <mergeCell ref="X239:Z239"/>
    <mergeCell ref="C238:E238"/>
    <mergeCell ref="F238:H238"/>
    <mergeCell ref="I238:K238"/>
    <mergeCell ref="L238:N238"/>
    <mergeCell ref="O238:Q238"/>
    <mergeCell ref="R238:T238"/>
    <mergeCell ref="U238:W238"/>
    <mergeCell ref="X238:Z238"/>
    <mergeCell ref="U232:W232"/>
    <mergeCell ref="X232:Z232"/>
    <mergeCell ref="C233:E233"/>
    <mergeCell ref="F233:H233"/>
    <mergeCell ref="I233:K233"/>
    <mergeCell ref="L233:N233"/>
    <mergeCell ref="O233:Q233"/>
    <mergeCell ref="R233:T233"/>
    <mergeCell ref="U233:W233"/>
    <mergeCell ref="C232:E232"/>
    <mergeCell ref="F232:H232"/>
    <mergeCell ref="I232:K232"/>
    <mergeCell ref="L232:N232"/>
    <mergeCell ref="O232:Q232"/>
    <mergeCell ref="R232:T232"/>
    <mergeCell ref="X233:Z233"/>
    <mergeCell ref="C235:E235"/>
    <mergeCell ref="F235:H235"/>
    <mergeCell ref="I235:K235"/>
    <mergeCell ref="L235:N235"/>
    <mergeCell ref="O235:Q235"/>
    <mergeCell ref="R235:T235"/>
    <mergeCell ref="U235:W235"/>
    <mergeCell ref="X235:Z235"/>
    <mergeCell ref="C234:E234"/>
    <mergeCell ref="F234:H234"/>
    <mergeCell ref="I234:K234"/>
    <mergeCell ref="L234:N234"/>
    <mergeCell ref="O234:Q234"/>
    <mergeCell ref="R234:T234"/>
    <mergeCell ref="U234:W234"/>
    <mergeCell ref="X234:Z234"/>
    <mergeCell ref="C223:J223"/>
    <mergeCell ref="K223:N223"/>
    <mergeCell ref="C226:E226"/>
    <mergeCell ref="C231:E231"/>
    <mergeCell ref="F231:H231"/>
    <mergeCell ref="I231:K231"/>
    <mergeCell ref="L231:N231"/>
    <mergeCell ref="O231:Q231"/>
    <mergeCell ref="R231:T231"/>
    <mergeCell ref="U231:W231"/>
    <mergeCell ref="X231:Z231"/>
    <mergeCell ref="C230:E230"/>
    <mergeCell ref="F230:H230"/>
    <mergeCell ref="I230:K230"/>
    <mergeCell ref="L230:N230"/>
    <mergeCell ref="O230:Q230"/>
    <mergeCell ref="R230:T230"/>
    <mergeCell ref="U230:W230"/>
    <mergeCell ref="X230:Z230"/>
    <mergeCell ref="AD227:AV229"/>
    <mergeCell ref="C227:E227"/>
    <mergeCell ref="F227:H227"/>
    <mergeCell ref="I227:K227"/>
    <mergeCell ref="L227:N227"/>
    <mergeCell ref="O227:Q227"/>
    <mergeCell ref="R227:T227"/>
    <mergeCell ref="U227:W227"/>
    <mergeCell ref="X227:Z227"/>
    <mergeCell ref="C228:E228"/>
    <mergeCell ref="F228:H228"/>
    <mergeCell ref="I228:K228"/>
    <mergeCell ref="L228:N228"/>
    <mergeCell ref="O228:Q228"/>
    <mergeCell ref="R228:T228"/>
    <mergeCell ref="U228:W228"/>
    <mergeCell ref="X228:Z228"/>
    <mergeCell ref="AA228:AC228"/>
    <mergeCell ref="C229:E229"/>
    <mergeCell ref="F229:H229"/>
    <mergeCell ref="I229:K229"/>
    <mergeCell ref="L229:N229"/>
    <mergeCell ref="O229:Q229"/>
    <mergeCell ref="R229:T229"/>
    <mergeCell ref="U229:W229"/>
    <mergeCell ref="X229:Z229"/>
    <mergeCell ref="I216:K216"/>
    <mergeCell ref="L216:N216"/>
    <mergeCell ref="C221:E221"/>
    <mergeCell ref="F221:H221"/>
    <mergeCell ref="I221:K221"/>
    <mergeCell ref="L221:N221"/>
    <mergeCell ref="O221:Q221"/>
    <mergeCell ref="R221:T221"/>
    <mergeCell ref="U221:W221"/>
    <mergeCell ref="X221:Z221"/>
    <mergeCell ref="U219:W219"/>
    <mergeCell ref="X219:Z219"/>
    <mergeCell ref="C220:E220"/>
    <mergeCell ref="F220:H220"/>
    <mergeCell ref="I220:K220"/>
    <mergeCell ref="L220:N220"/>
    <mergeCell ref="O220:Q220"/>
    <mergeCell ref="R220:T220"/>
    <mergeCell ref="U220:W220"/>
    <mergeCell ref="C219:E219"/>
    <mergeCell ref="F219:H219"/>
    <mergeCell ref="I219:K219"/>
    <mergeCell ref="L219:N219"/>
    <mergeCell ref="O219:Q219"/>
    <mergeCell ref="R219:T219"/>
    <mergeCell ref="X220:Z220"/>
    <mergeCell ref="AE211:AE222"/>
    <mergeCell ref="C212:E212"/>
    <mergeCell ref="F212:H212"/>
    <mergeCell ref="I212:K212"/>
    <mergeCell ref="L212:N212"/>
    <mergeCell ref="O212:Q212"/>
    <mergeCell ref="R212:T212"/>
    <mergeCell ref="U212:W212"/>
    <mergeCell ref="X212:Z212"/>
    <mergeCell ref="C213:E213"/>
    <mergeCell ref="F213:H213"/>
    <mergeCell ref="I213:K213"/>
    <mergeCell ref="L213:N213"/>
    <mergeCell ref="O213:Q213"/>
    <mergeCell ref="R213:T213"/>
    <mergeCell ref="U213:W213"/>
    <mergeCell ref="X213:Z213"/>
    <mergeCell ref="X215:Z215"/>
    <mergeCell ref="C216:E216"/>
    <mergeCell ref="C217:E217"/>
    <mergeCell ref="F217:H217"/>
    <mergeCell ref="I217:K217"/>
    <mergeCell ref="L217:N217"/>
    <mergeCell ref="O217:Q217"/>
    <mergeCell ref="R217:T217"/>
    <mergeCell ref="U217:W217"/>
    <mergeCell ref="X217:Z217"/>
    <mergeCell ref="O216:Q216"/>
    <mergeCell ref="R216:T216"/>
    <mergeCell ref="U216:W216"/>
    <mergeCell ref="X216:Z216"/>
    <mergeCell ref="F216:H216"/>
    <mergeCell ref="U214:W214"/>
    <mergeCell ref="X214:Z214"/>
    <mergeCell ref="C215:E215"/>
    <mergeCell ref="F215:H215"/>
    <mergeCell ref="C211:E211"/>
    <mergeCell ref="F211:H211"/>
    <mergeCell ref="I211:K211"/>
    <mergeCell ref="L211:N211"/>
    <mergeCell ref="O211:Q211"/>
    <mergeCell ref="R211:T211"/>
    <mergeCell ref="U211:W211"/>
    <mergeCell ref="X211:Z211"/>
    <mergeCell ref="C214:E214"/>
    <mergeCell ref="F214:H214"/>
    <mergeCell ref="I214:K214"/>
    <mergeCell ref="L214:N214"/>
    <mergeCell ref="O214:Q214"/>
    <mergeCell ref="R214:T214"/>
    <mergeCell ref="I215:K215"/>
    <mergeCell ref="L215:N215"/>
    <mergeCell ref="O215:Q215"/>
    <mergeCell ref="R215:T215"/>
    <mergeCell ref="U215:W215"/>
    <mergeCell ref="C208:E208"/>
    <mergeCell ref="F208:H208"/>
    <mergeCell ref="I208:K208"/>
    <mergeCell ref="L208:N208"/>
    <mergeCell ref="O208:Q208"/>
    <mergeCell ref="R208:T208"/>
    <mergeCell ref="U208:W208"/>
    <mergeCell ref="X208:Z208"/>
    <mergeCell ref="C207:E207"/>
    <mergeCell ref="F207:H207"/>
    <mergeCell ref="I207:K207"/>
    <mergeCell ref="L207:N207"/>
    <mergeCell ref="O207:Q207"/>
    <mergeCell ref="R207:T207"/>
    <mergeCell ref="U207:W207"/>
    <mergeCell ref="X207:Z207"/>
    <mergeCell ref="C210:E210"/>
    <mergeCell ref="F210:H210"/>
    <mergeCell ref="I210:K210"/>
    <mergeCell ref="L210:N210"/>
    <mergeCell ref="O210:Q210"/>
    <mergeCell ref="R210:T210"/>
    <mergeCell ref="U210:W210"/>
    <mergeCell ref="C209:E209"/>
    <mergeCell ref="F209:H209"/>
    <mergeCell ref="I209:K209"/>
    <mergeCell ref="L209:N209"/>
    <mergeCell ref="O209:Q209"/>
    <mergeCell ref="R209:T209"/>
    <mergeCell ref="X210:Z210"/>
    <mergeCell ref="U209:W209"/>
    <mergeCell ref="X209:Z209"/>
    <mergeCell ref="C206:E206"/>
    <mergeCell ref="F206:H206"/>
    <mergeCell ref="I206:K206"/>
    <mergeCell ref="L206:N206"/>
    <mergeCell ref="O206:Q206"/>
    <mergeCell ref="R206:T206"/>
    <mergeCell ref="U206:W206"/>
    <mergeCell ref="X206:Z206"/>
    <mergeCell ref="C205:E205"/>
    <mergeCell ref="F205:H205"/>
    <mergeCell ref="I205:K205"/>
    <mergeCell ref="L205:N205"/>
    <mergeCell ref="O205:Q205"/>
    <mergeCell ref="R205:T205"/>
    <mergeCell ref="U205:W205"/>
    <mergeCell ref="X205:Z205"/>
    <mergeCell ref="C204:E204"/>
    <mergeCell ref="AD144:AE144"/>
    <mergeCell ref="O163:Q166"/>
    <mergeCell ref="C152:N152"/>
    <mergeCell ref="O152:T152"/>
    <mergeCell ref="C203:E203"/>
    <mergeCell ref="O145:T145"/>
    <mergeCell ref="U145:W145"/>
    <mergeCell ref="X145:AB145"/>
    <mergeCell ref="O146:T146"/>
    <mergeCell ref="G106:L106"/>
    <mergeCell ref="M106:N106"/>
    <mergeCell ref="O106:T106"/>
    <mergeCell ref="U106:V106"/>
    <mergeCell ref="W106:AB106"/>
    <mergeCell ref="C108:F108"/>
    <mergeCell ref="G108:M108"/>
    <mergeCell ref="N108:T108"/>
    <mergeCell ref="U108:AB108"/>
    <mergeCell ref="W110:Y110"/>
    <mergeCell ref="X165:AB165"/>
    <mergeCell ref="X166:AB166"/>
    <mergeCell ref="X167:AB167"/>
    <mergeCell ref="U147:W147"/>
    <mergeCell ref="C180:F180"/>
    <mergeCell ref="G180:L180"/>
    <mergeCell ref="M180:N180"/>
    <mergeCell ref="M179:N179"/>
    <mergeCell ref="O179:T179"/>
    <mergeCell ref="U179:V179"/>
    <mergeCell ref="C106:F106"/>
    <mergeCell ref="G194:Q194"/>
    <mergeCell ref="R194:AB194"/>
    <mergeCell ref="O37:T37"/>
    <mergeCell ref="U37:W37"/>
    <mergeCell ref="X37:AB37"/>
    <mergeCell ref="U43:W43"/>
    <mergeCell ref="M173:N173"/>
    <mergeCell ref="AD88:AE88"/>
    <mergeCell ref="Y85:AB85"/>
    <mergeCell ref="D84:O84"/>
    <mergeCell ref="Q84:T84"/>
    <mergeCell ref="U84:X84"/>
    <mergeCell ref="Y84:AB84"/>
    <mergeCell ref="Q85:T85"/>
    <mergeCell ref="U85:X85"/>
    <mergeCell ref="C86:P86"/>
    <mergeCell ref="Q86:T86"/>
    <mergeCell ref="U86:X86"/>
    <mergeCell ref="Y86:AB86"/>
    <mergeCell ref="C87:P87"/>
    <mergeCell ref="Q87:T87"/>
    <mergeCell ref="U87:X87"/>
    <mergeCell ref="R128:V128"/>
    <mergeCell ref="W128:AA128"/>
    <mergeCell ref="G104:L104"/>
    <mergeCell ref="M104:N104"/>
    <mergeCell ref="O104:T104"/>
    <mergeCell ref="U104:V104"/>
    <mergeCell ref="C96:F98"/>
    <mergeCell ref="G96:L98"/>
    <mergeCell ref="M96:N98"/>
    <mergeCell ref="O96:T98"/>
    <mergeCell ref="U96:V98"/>
    <mergeCell ref="M100:N100"/>
    <mergeCell ref="X46:AB46"/>
    <mergeCell ref="S65:U65"/>
    <mergeCell ref="V65:AC65"/>
    <mergeCell ref="B67:AC67"/>
    <mergeCell ref="Y74:AB74"/>
    <mergeCell ref="Q71:T71"/>
    <mergeCell ref="U71:X71"/>
    <mergeCell ref="Y71:AB71"/>
    <mergeCell ref="Q72:T72"/>
    <mergeCell ref="U72:X72"/>
    <mergeCell ref="Y72:AB72"/>
    <mergeCell ref="C69:AB69"/>
    <mergeCell ref="C70:P72"/>
    <mergeCell ref="Q70:AB70"/>
    <mergeCell ref="O47:T47"/>
    <mergeCell ref="U47:W47"/>
    <mergeCell ref="X47:AB47"/>
    <mergeCell ref="V56:AB56"/>
    <mergeCell ref="C57:F57"/>
    <mergeCell ref="G57:M57"/>
    <mergeCell ref="N57:Q57"/>
    <mergeCell ref="R57:U57"/>
    <mergeCell ref="N55:Q55"/>
    <mergeCell ref="D47:N47"/>
    <mergeCell ref="D48:N48"/>
    <mergeCell ref="V58:AB58"/>
    <mergeCell ref="R55:U55"/>
    <mergeCell ref="O48:T48"/>
    <mergeCell ref="U48:W48"/>
    <mergeCell ref="X48:AB48"/>
    <mergeCell ref="C55:F55"/>
    <mergeCell ref="G55:M55"/>
    <mergeCell ref="D37:N37"/>
    <mergeCell ref="D46:N46"/>
    <mergeCell ref="O46:T46"/>
    <mergeCell ref="U46:W46"/>
    <mergeCell ref="V55:AB55"/>
    <mergeCell ref="C49:N49"/>
    <mergeCell ref="O49:T49"/>
    <mergeCell ref="U49:W49"/>
    <mergeCell ref="X49:AB49"/>
    <mergeCell ref="U38:W38"/>
    <mergeCell ref="O38:T38"/>
    <mergeCell ref="X38:AB38"/>
    <mergeCell ref="O30:T30"/>
    <mergeCell ref="U30:W30"/>
    <mergeCell ref="O31:T31"/>
    <mergeCell ref="U31:W31"/>
    <mergeCell ref="D35:N35"/>
    <mergeCell ref="D31:N31"/>
    <mergeCell ref="O33:T33"/>
    <mergeCell ref="D43:N43"/>
    <mergeCell ref="D44:N44"/>
    <mergeCell ref="D45:N45"/>
    <mergeCell ref="C38:N38"/>
    <mergeCell ref="O45:T45"/>
    <mergeCell ref="U45:W45"/>
    <mergeCell ref="X45:AB45"/>
    <mergeCell ref="O44:T44"/>
    <mergeCell ref="U44:W44"/>
    <mergeCell ref="X44:AB44"/>
    <mergeCell ref="D36:N36"/>
    <mergeCell ref="O36:T36"/>
    <mergeCell ref="X30:AB30"/>
    <mergeCell ref="U36:W36"/>
    <mergeCell ref="X36:AB36"/>
    <mergeCell ref="C21:G21"/>
    <mergeCell ref="H21:N21"/>
    <mergeCell ref="O21:Q21"/>
    <mergeCell ref="R21:X21"/>
    <mergeCell ref="C24:G24"/>
    <mergeCell ref="H24:N24"/>
    <mergeCell ref="O24:Q24"/>
    <mergeCell ref="R24:X24"/>
    <mergeCell ref="D25:AB25"/>
    <mergeCell ref="C23:G23"/>
    <mergeCell ref="H23:N23"/>
    <mergeCell ref="O23:Q23"/>
    <mergeCell ref="R23:X23"/>
    <mergeCell ref="C22:G22"/>
    <mergeCell ref="H22:N22"/>
    <mergeCell ref="O22:Q22"/>
    <mergeCell ref="R22:X22"/>
    <mergeCell ref="B27:AC27"/>
    <mergeCell ref="D30:N30"/>
    <mergeCell ref="D32:N32"/>
    <mergeCell ref="O34:T34"/>
    <mergeCell ref="U34:W34"/>
    <mergeCell ref="O35:T35"/>
    <mergeCell ref="U35:W35"/>
    <mergeCell ref="D34:N34"/>
    <mergeCell ref="U33:W33"/>
    <mergeCell ref="D33:N33"/>
    <mergeCell ref="O32:T32"/>
    <mergeCell ref="U32:W32"/>
    <mergeCell ref="C16:G16"/>
    <mergeCell ref="H16:N16"/>
    <mergeCell ref="R16:X16"/>
    <mergeCell ref="C17:G17"/>
    <mergeCell ref="H17:N17"/>
    <mergeCell ref="O17:Q17"/>
    <mergeCell ref="R17:X17"/>
    <mergeCell ref="O16:Q16"/>
    <mergeCell ref="C19:G19"/>
    <mergeCell ref="H19:N19"/>
    <mergeCell ref="O19:Q19"/>
    <mergeCell ref="R19:X19"/>
    <mergeCell ref="B2:AX2"/>
    <mergeCell ref="C3:AB3"/>
    <mergeCell ref="G9:J9"/>
    <mergeCell ref="G10:J10"/>
    <mergeCell ref="G11:J11"/>
    <mergeCell ref="P8:X8"/>
    <mergeCell ref="S4:U4"/>
    <mergeCell ref="C20:G20"/>
    <mergeCell ref="H20:N20"/>
    <mergeCell ref="O20:Q20"/>
    <mergeCell ref="R20:X20"/>
    <mergeCell ref="V4:AC4"/>
    <mergeCell ref="G12:J12"/>
    <mergeCell ref="C8:L8"/>
    <mergeCell ref="C18:G18"/>
    <mergeCell ref="H18:N18"/>
    <mergeCell ref="O18:Q18"/>
    <mergeCell ref="R18:X18"/>
    <mergeCell ref="AA221:AC221"/>
    <mergeCell ref="G190:Q190"/>
    <mergeCell ref="R190:AB190"/>
    <mergeCell ref="G191:Q191"/>
    <mergeCell ref="R191:AB191"/>
    <mergeCell ref="G192:Q192"/>
    <mergeCell ref="R192:AB192"/>
    <mergeCell ref="D144:N144"/>
    <mergeCell ref="D145:N145"/>
    <mergeCell ref="U148:W148"/>
    <mergeCell ref="C190:F192"/>
    <mergeCell ref="C159:F159"/>
    <mergeCell ref="C167:F167"/>
    <mergeCell ref="U152:W152"/>
    <mergeCell ref="X152:AB152"/>
    <mergeCell ref="O149:T149"/>
    <mergeCell ref="U150:W150"/>
    <mergeCell ref="X148:AB148"/>
    <mergeCell ref="C160:F160"/>
    <mergeCell ref="C161:F161"/>
    <mergeCell ref="C162:F162"/>
    <mergeCell ref="AA244:AC244"/>
    <mergeCell ref="AA234:AC234"/>
    <mergeCell ref="AA235:AC235"/>
    <mergeCell ref="AA236:AC236"/>
    <mergeCell ref="AA237:AC237"/>
    <mergeCell ref="AA238:AC238"/>
    <mergeCell ref="AA239:AC239"/>
    <mergeCell ref="AA240:AC240"/>
    <mergeCell ref="AA242:AC242"/>
    <mergeCell ref="AA243:AC243"/>
    <mergeCell ref="AA229:AC229"/>
    <mergeCell ref="AA230:AC230"/>
    <mergeCell ref="AA231:AC231"/>
    <mergeCell ref="AA232:AC232"/>
    <mergeCell ref="AA233:AC233"/>
    <mergeCell ref="Y195:AB195"/>
    <mergeCell ref="AA217:AC217"/>
    <mergeCell ref="AA219:AC219"/>
    <mergeCell ref="AA220:AC220"/>
    <mergeCell ref="AA227:AC227"/>
    <mergeCell ref="AA205:AC205"/>
    <mergeCell ref="AA206:AC206"/>
    <mergeCell ref="AA207:AC207"/>
    <mergeCell ref="AA208:AC208"/>
    <mergeCell ref="AA209:AC209"/>
    <mergeCell ref="AA210:AC210"/>
    <mergeCell ref="AA211:AC211"/>
    <mergeCell ref="AA212:AC212"/>
    <mergeCell ref="AA213:AC213"/>
    <mergeCell ref="AA214:AC214"/>
    <mergeCell ref="AA215:AC215"/>
    <mergeCell ref="AA216:AC216"/>
    <mergeCell ref="G195:Q195"/>
    <mergeCell ref="R195:X195"/>
    <mergeCell ref="AA204:AC204"/>
    <mergeCell ref="C182:F183"/>
    <mergeCell ref="U180:V180"/>
    <mergeCell ref="W180:AB180"/>
    <mergeCell ref="G177:L177"/>
    <mergeCell ref="M177:N177"/>
    <mergeCell ref="O177:T177"/>
    <mergeCell ref="U177:V177"/>
    <mergeCell ref="W177:AB177"/>
    <mergeCell ref="G178:L178"/>
    <mergeCell ref="M178:N178"/>
    <mergeCell ref="O178:T178"/>
    <mergeCell ref="M184:Q184"/>
    <mergeCell ref="R184:V184"/>
    <mergeCell ref="W184:AB184"/>
    <mergeCell ref="G184:L184"/>
    <mergeCell ref="H185:I185"/>
    <mergeCell ref="N185:O185"/>
    <mergeCell ref="M183:Q183"/>
    <mergeCell ref="M182:V182"/>
    <mergeCell ref="S185:T185"/>
    <mergeCell ref="X185:Y185"/>
    <mergeCell ref="O180:T180"/>
    <mergeCell ref="R183:V183"/>
    <mergeCell ref="G182:L183"/>
    <mergeCell ref="G179:L179"/>
    <mergeCell ref="W179:AB179"/>
    <mergeCell ref="V198:AC198"/>
    <mergeCell ref="AA250:AC250"/>
    <mergeCell ref="AA267:AC267"/>
    <mergeCell ref="AA266:AC266"/>
    <mergeCell ref="AA265:AC265"/>
    <mergeCell ref="AA263:AC263"/>
    <mergeCell ref="AA251:AC251"/>
    <mergeCell ref="AA252:AC252"/>
    <mergeCell ref="AA253:AC253"/>
    <mergeCell ref="AA254:AC254"/>
    <mergeCell ref="AA255:AC255"/>
    <mergeCell ref="AA256:AC256"/>
    <mergeCell ref="AA257:AC257"/>
    <mergeCell ref="AA258:AC258"/>
    <mergeCell ref="AA259:AC259"/>
    <mergeCell ref="AA260:AC260"/>
    <mergeCell ref="AA261:AC261"/>
    <mergeCell ref="AA262:AC262"/>
    <mergeCell ref="C166:F166"/>
    <mergeCell ref="C164:F164"/>
    <mergeCell ref="C165:F165"/>
    <mergeCell ref="L163:N163"/>
    <mergeCell ref="G174:L174"/>
    <mergeCell ref="M174:N174"/>
    <mergeCell ref="O174:T174"/>
    <mergeCell ref="U174:V174"/>
    <mergeCell ref="W174:AB174"/>
    <mergeCell ref="O204:Q204"/>
    <mergeCell ref="R204:T204"/>
    <mergeCell ref="U204:W204"/>
    <mergeCell ref="X204:Z204"/>
    <mergeCell ref="S198:U198"/>
    <mergeCell ref="R165:T165"/>
    <mergeCell ref="R166:T166"/>
    <mergeCell ref="C163:F163"/>
    <mergeCell ref="C184:F184"/>
    <mergeCell ref="C185:F185"/>
    <mergeCell ref="W182:AB183"/>
    <mergeCell ref="F204:H204"/>
    <mergeCell ref="I204:K204"/>
    <mergeCell ref="L204:N204"/>
    <mergeCell ref="C170:F172"/>
    <mergeCell ref="G170:L172"/>
    <mergeCell ref="M170:N172"/>
    <mergeCell ref="O170:T172"/>
    <mergeCell ref="U170:V172"/>
    <mergeCell ref="W170:AB172"/>
    <mergeCell ref="U178:V178"/>
    <mergeCell ref="W178:AB178"/>
    <mergeCell ref="C194:F195"/>
    <mergeCell ref="X160:AB160"/>
    <mergeCell ref="X161:AB161"/>
    <mergeCell ref="O176:T176"/>
    <mergeCell ref="G175:L175"/>
    <mergeCell ref="U176:V176"/>
    <mergeCell ref="W176:AB176"/>
    <mergeCell ref="G165:K165"/>
    <mergeCell ref="G166:K166"/>
    <mergeCell ref="L164:N164"/>
    <mergeCell ref="L165:N165"/>
    <mergeCell ref="L166:N166"/>
    <mergeCell ref="G167:K167"/>
    <mergeCell ref="X162:AB162"/>
    <mergeCell ref="X163:AB163"/>
    <mergeCell ref="X164:AB164"/>
    <mergeCell ref="O173:T173"/>
    <mergeCell ref="U173:V173"/>
    <mergeCell ref="W173:AB173"/>
    <mergeCell ref="G160:K160"/>
    <mergeCell ref="M175:N175"/>
    <mergeCell ref="O175:T175"/>
    <mergeCell ref="U175:V175"/>
    <mergeCell ref="W175:AB175"/>
    <mergeCell ref="G176:L176"/>
    <mergeCell ref="M176:N176"/>
    <mergeCell ref="U167:W167"/>
    <mergeCell ref="O161:Q161"/>
    <mergeCell ref="O162:Q162"/>
    <mergeCell ref="G173:L173"/>
    <mergeCell ref="X159:AB159"/>
    <mergeCell ref="G161:K161"/>
    <mergeCell ref="G162:K162"/>
    <mergeCell ref="G163:K163"/>
    <mergeCell ref="G118:Q118"/>
    <mergeCell ref="R125:X125"/>
    <mergeCell ref="Y125:AB125"/>
    <mergeCell ref="U151:W151"/>
    <mergeCell ref="D147:N147"/>
    <mergeCell ref="O147:T147"/>
    <mergeCell ref="L167:N167"/>
    <mergeCell ref="O167:Q167"/>
    <mergeCell ref="O159:Q159"/>
    <mergeCell ref="L159:N159"/>
    <mergeCell ref="R167:T167"/>
    <mergeCell ref="U159:W159"/>
    <mergeCell ref="U160:W160"/>
    <mergeCell ref="U161:W161"/>
    <mergeCell ref="U162:W162"/>
    <mergeCell ref="R159:T159"/>
    <mergeCell ref="R160:T160"/>
    <mergeCell ref="R161:T161"/>
    <mergeCell ref="R162:T162"/>
    <mergeCell ref="O160:Q160"/>
    <mergeCell ref="G159:K159"/>
    <mergeCell ref="D141:N141"/>
    <mergeCell ref="O141:T141"/>
    <mergeCell ref="L160:N160"/>
    <mergeCell ref="L161:N161"/>
    <mergeCell ref="L162:N162"/>
    <mergeCell ref="R163:T163"/>
    <mergeCell ref="R164:T164"/>
    <mergeCell ref="O144:T144"/>
    <mergeCell ref="U144:W144"/>
    <mergeCell ref="X144:AB144"/>
    <mergeCell ref="W130:Y130"/>
    <mergeCell ref="U141:W141"/>
    <mergeCell ref="X141:AB141"/>
    <mergeCell ref="P110:Q110"/>
    <mergeCell ref="U146:W146"/>
    <mergeCell ref="X146:AB146"/>
    <mergeCell ref="G117:Q117"/>
    <mergeCell ref="R117:AB117"/>
    <mergeCell ref="D146:N146"/>
    <mergeCell ref="Y82:AB82"/>
    <mergeCell ref="I110:J110"/>
    <mergeCell ref="B127:P127"/>
    <mergeCell ref="Q83:T83"/>
    <mergeCell ref="U83:X83"/>
    <mergeCell ref="U103:V103"/>
    <mergeCell ref="W103:AB103"/>
    <mergeCell ref="G100:L100"/>
    <mergeCell ref="G101:L101"/>
    <mergeCell ref="O105:T105"/>
    <mergeCell ref="U105:V105"/>
    <mergeCell ref="W105:AB105"/>
    <mergeCell ref="C116:F118"/>
    <mergeCell ref="G116:Q116"/>
    <mergeCell ref="R116:AB116"/>
    <mergeCell ref="B138:AC138"/>
    <mergeCell ref="R132:V132"/>
    <mergeCell ref="C131:Q131"/>
    <mergeCell ref="W104:AB104"/>
    <mergeCell ref="C99:F99"/>
    <mergeCell ref="B156:AC156"/>
    <mergeCell ref="C124:G124"/>
    <mergeCell ref="H124:L124"/>
    <mergeCell ref="M124:Q124"/>
    <mergeCell ref="R124:AB124"/>
    <mergeCell ref="C125:G125"/>
    <mergeCell ref="H125:L125"/>
    <mergeCell ref="M125:Q125"/>
    <mergeCell ref="C101:F101"/>
    <mergeCell ref="C102:F102"/>
    <mergeCell ref="C103:F103"/>
    <mergeCell ref="C104:F104"/>
    <mergeCell ref="C105:F105"/>
    <mergeCell ref="R118:AB118"/>
    <mergeCell ref="O148:T148"/>
    <mergeCell ref="X151:AB151"/>
    <mergeCell ref="C133:Q133"/>
    <mergeCell ref="R133:V133"/>
    <mergeCell ref="W133:Y133"/>
    <mergeCell ref="S136:U136"/>
    <mergeCell ref="V136:AC136"/>
    <mergeCell ref="R131:V131"/>
    <mergeCell ref="W131:Y131"/>
    <mergeCell ref="C132:Q132"/>
    <mergeCell ref="W132:Y132"/>
    <mergeCell ref="C129:Q129"/>
    <mergeCell ref="R129:V129"/>
    <mergeCell ref="W129:Y129"/>
    <mergeCell ref="C130:Q130"/>
    <mergeCell ref="R130:V130"/>
    <mergeCell ref="M105:N105"/>
    <mergeCell ref="G105:L105"/>
    <mergeCell ref="AE81:AP82"/>
    <mergeCell ref="AE101:AO102"/>
    <mergeCell ref="O43:T43"/>
    <mergeCell ref="X31:AB31"/>
    <mergeCell ref="X43:AB43"/>
    <mergeCell ref="X34:AB34"/>
    <mergeCell ref="X35:AB35"/>
    <mergeCell ref="X33:AB33"/>
    <mergeCell ref="X32:AB32"/>
    <mergeCell ref="G164:K164"/>
    <mergeCell ref="C120:F121"/>
    <mergeCell ref="G120:Q120"/>
    <mergeCell ref="R120:AB120"/>
    <mergeCell ref="G121:Q121"/>
    <mergeCell ref="R121:X121"/>
    <mergeCell ref="Y121:AB121"/>
    <mergeCell ref="C109:F109"/>
    <mergeCell ref="G109:M109"/>
    <mergeCell ref="N109:T109"/>
    <mergeCell ref="U109:AB109"/>
    <mergeCell ref="C110:F110"/>
    <mergeCell ref="X147:AB147"/>
    <mergeCell ref="O150:T150"/>
    <mergeCell ref="O151:T151"/>
    <mergeCell ref="U149:W149"/>
    <mergeCell ref="D148:N148"/>
    <mergeCell ref="D151:N151"/>
    <mergeCell ref="C134:Q134"/>
    <mergeCell ref="R134:V134"/>
    <mergeCell ref="W134:Y134"/>
    <mergeCell ref="D142:N142"/>
    <mergeCell ref="D143:N143"/>
  </mergeCells>
  <phoneticPr fontId="3"/>
  <dataValidations count="1">
    <dataValidation errorStyle="warning" operator="lessThanOrEqual" allowBlank="1" showInputMessage="1" showErrorMessage="1" error="5.0%以下にＢＥＭＳ効果項目を見直してください。" sqref="Q91 X91 BM91 BT91"/>
  </dataValidations>
  <hyperlinks>
    <hyperlink ref="B1:N1" location="はじめに!A1" display="はじめに戻る"/>
  </hyperlinks>
  <pageMargins left="0.9055118110236221" right="0.11811023622047245" top="0.74803149606299213" bottom="0.35433070866141736" header="0.31496062992125984" footer="0.31496062992125984"/>
  <pageSetup paperSize="9" scale="83" fitToHeight="0" orientation="portrait" horizontalDpi="300" verticalDpi="300" r:id="rId1"/>
  <headerFooter>
    <oddFooter>&amp;P ページ</oddFooter>
  </headerFooter>
  <rowBreaks count="3" manualBreakCount="3">
    <brk id="64" min="1" max="28" man="1"/>
    <brk id="134" min="1" max="28" man="1"/>
    <brk id="197" min="1" max="2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Z99"/>
  <sheetViews>
    <sheetView showGridLines="0" view="pageBreakPreview" zoomScale="90" zoomScaleNormal="75" zoomScaleSheetLayoutView="90" workbookViewId="0">
      <selection activeCell="A2" sqref="A2"/>
    </sheetView>
  </sheetViews>
  <sheetFormatPr defaultRowHeight="30" customHeight="1"/>
  <cols>
    <col min="1" max="1" width="3.625" style="87" customWidth="1"/>
    <col min="2" max="2" width="7.75" style="88" customWidth="1"/>
    <col min="3" max="3" width="29.625" style="87" customWidth="1"/>
    <col min="4" max="4" width="8" style="118" bestFit="1" customWidth="1"/>
    <col min="5" max="5" width="9.625" style="117" customWidth="1"/>
    <col min="6" max="6" width="4.625" style="87" customWidth="1"/>
    <col min="7" max="7" width="4.625" style="118" customWidth="1"/>
    <col min="8" max="9" width="15.625" style="118" customWidth="1"/>
    <col min="10" max="10" width="15.625" style="117" customWidth="1"/>
    <col min="11" max="11" width="5" style="87" customWidth="1"/>
    <col min="12" max="12" width="10.25" style="116" bestFit="1" customWidth="1"/>
    <col min="13" max="14" width="10.25" style="116" customWidth="1"/>
    <col min="15" max="16" width="9" style="87"/>
    <col min="17" max="17" width="28.125" style="87" customWidth="1"/>
    <col min="18" max="18" width="8.5" style="87" customWidth="1"/>
    <col min="19" max="19" width="9" style="87"/>
    <col min="20" max="20" width="7.625" style="87" customWidth="1"/>
    <col min="21" max="21" width="7.5" style="87" customWidth="1"/>
    <col min="22" max="22" width="9.875" style="87" customWidth="1"/>
    <col min="23" max="23" width="10.125" style="87" bestFit="1" customWidth="1"/>
    <col min="24" max="24" width="13.125" style="87" bestFit="1" customWidth="1"/>
    <col min="25" max="25" width="9.625" style="87" bestFit="1" customWidth="1"/>
    <col min="26" max="26" width="10.125" style="87" bestFit="1" customWidth="1"/>
    <col min="27" max="16384" width="9" style="87"/>
  </cols>
  <sheetData>
    <row r="1" spans="1:26" s="111" customFormat="1" ht="15.75" customHeight="1">
      <c r="A1" s="115" t="s">
        <v>0</v>
      </c>
      <c r="B1" s="114"/>
      <c r="C1" s="114"/>
      <c r="D1" s="114"/>
      <c r="E1" s="113"/>
      <c r="F1" s="113"/>
      <c r="G1" s="113"/>
      <c r="H1" s="113"/>
      <c r="I1" s="113"/>
      <c r="J1" s="113"/>
      <c r="K1" s="163"/>
    </row>
    <row r="2" spans="1:26" s="161" customFormat="1" ht="57.75" customHeight="1">
      <c r="B2" s="4439" t="s">
        <v>1839</v>
      </c>
      <c r="C2" s="4439"/>
      <c r="D2" s="4439"/>
      <c r="E2" s="4439"/>
      <c r="F2" s="4439"/>
      <c r="G2" s="4439"/>
      <c r="H2" s="4439"/>
      <c r="I2" s="4439"/>
      <c r="J2" s="4439"/>
      <c r="K2" s="4439"/>
      <c r="M2" s="161" t="s">
        <v>1841</v>
      </c>
    </row>
    <row r="3" spans="1:26" s="161" customFormat="1" ht="15" customHeight="1">
      <c r="B3" s="162"/>
      <c r="C3" s="162"/>
      <c r="D3" s="162"/>
      <c r="E3" s="162"/>
      <c r="F3" s="162"/>
      <c r="G3" s="162"/>
      <c r="H3" s="162"/>
      <c r="I3" s="162"/>
      <c r="J3" s="162"/>
      <c r="K3" s="162"/>
    </row>
    <row r="4" spans="1:26" s="161" customFormat="1" ht="18.75">
      <c r="B4" s="4440" t="s">
        <v>776</v>
      </c>
      <c r="C4" s="4440"/>
      <c r="D4" s="4440"/>
      <c r="E4" s="4440"/>
      <c r="F4" s="4440"/>
      <c r="G4" s="4440"/>
      <c r="H4" s="4440"/>
      <c r="I4" s="4440"/>
      <c r="J4" s="4440"/>
      <c r="K4" s="4440"/>
    </row>
    <row r="5" spans="1:26" s="158" customFormat="1" ht="21.75" customHeight="1">
      <c r="B5" s="159"/>
      <c r="C5" s="159"/>
      <c r="D5" s="160" t="s">
        <v>775</v>
      </c>
      <c r="E5" s="159"/>
      <c r="F5" s="159"/>
      <c r="G5" s="159"/>
      <c r="H5" s="159"/>
      <c r="I5" s="159"/>
    </row>
    <row r="6" spans="1:26" ht="30" customHeight="1">
      <c r="B6" s="929" t="s">
        <v>1322</v>
      </c>
      <c r="C6" s="930"/>
      <c r="D6" s="931"/>
      <c r="E6" s="932"/>
      <c r="F6" s="932"/>
      <c r="G6" s="932"/>
      <c r="H6" s="932"/>
      <c r="I6" s="933"/>
      <c r="J6" s="934"/>
      <c r="K6" s="1732"/>
      <c r="M6" s="177"/>
      <c r="N6" s="177"/>
      <c r="P6" s="157" t="s">
        <v>774</v>
      </c>
      <c r="Q6" s="89"/>
      <c r="R6" s="156"/>
      <c r="S6" s="155"/>
      <c r="T6" s="89"/>
      <c r="U6" s="156"/>
      <c r="V6" s="156"/>
      <c r="W6" s="156"/>
      <c r="X6" s="155"/>
      <c r="Y6" s="89"/>
      <c r="Z6" s="89"/>
    </row>
    <row r="7" spans="1:26" ht="13.5" customHeight="1">
      <c r="B7" s="4432" t="s">
        <v>773</v>
      </c>
      <c r="C7" s="4435" t="s">
        <v>772</v>
      </c>
      <c r="D7" s="4432" t="s">
        <v>49</v>
      </c>
      <c r="E7" s="4441" t="s">
        <v>771</v>
      </c>
      <c r="F7" s="4442"/>
      <c r="G7" s="4442"/>
      <c r="H7" s="4442"/>
      <c r="I7" s="4442"/>
      <c r="J7" s="333" t="s">
        <v>269</v>
      </c>
      <c r="K7" s="1733"/>
      <c r="P7" s="4432" t="s">
        <v>773</v>
      </c>
      <c r="Q7" s="4435" t="s">
        <v>772</v>
      </c>
      <c r="R7" s="4432" t="s">
        <v>49</v>
      </c>
      <c r="S7" s="4438" t="s">
        <v>771</v>
      </c>
      <c r="T7" s="4438"/>
      <c r="U7" s="4438"/>
      <c r="V7" s="4438"/>
      <c r="W7" s="4438"/>
      <c r="X7" s="4438"/>
      <c r="Y7" s="333" t="s">
        <v>269</v>
      </c>
      <c r="Z7" s="179" t="s">
        <v>269</v>
      </c>
    </row>
    <row r="8" spans="1:26" ht="15.75" customHeight="1">
      <c r="B8" s="4433"/>
      <c r="C8" s="4433"/>
      <c r="D8" s="4436"/>
      <c r="E8" s="154" t="s">
        <v>770</v>
      </c>
      <c r="F8" s="332" t="s">
        <v>769</v>
      </c>
      <c r="G8" s="154" t="s">
        <v>768</v>
      </c>
      <c r="H8" s="154" t="s">
        <v>767</v>
      </c>
      <c r="I8" s="154" t="s">
        <v>766</v>
      </c>
      <c r="J8" s="153"/>
      <c r="K8" s="1734"/>
      <c r="M8" s="87"/>
      <c r="N8" s="87"/>
      <c r="P8" s="4433"/>
      <c r="Q8" s="4433"/>
      <c r="R8" s="4436"/>
      <c r="S8" s="154" t="s">
        <v>770</v>
      </c>
      <c r="T8" s="332" t="s">
        <v>769</v>
      </c>
      <c r="U8" s="154" t="s">
        <v>768</v>
      </c>
      <c r="V8" s="154" t="s">
        <v>767</v>
      </c>
      <c r="W8" s="154" t="s">
        <v>766</v>
      </c>
      <c r="X8" s="153"/>
      <c r="Y8" s="337"/>
    </row>
    <row r="9" spans="1:26" ht="15.75" customHeight="1" thickBot="1">
      <c r="B9" s="4434"/>
      <c r="C9" s="4434"/>
      <c r="D9" s="4437"/>
      <c r="E9" s="152"/>
      <c r="F9" s="331"/>
      <c r="G9" s="152"/>
      <c r="H9" s="152" t="s">
        <v>765</v>
      </c>
      <c r="I9" s="152" t="s">
        <v>764</v>
      </c>
      <c r="J9" s="151"/>
      <c r="K9" s="1734"/>
      <c r="L9" s="87"/>
      <c r="M9" s="177" t="s">
        <v>1179</v>
      </c>
      <c r="N9" s="87"/>
      <c r="P9" s="4434"/>
      <c r="Q9" s="4434"/>
      <c r="R9" s="4437"/>
      <c r="S9" s="152"/>
      <c r="T9" s="331"/>
      <c r="U9" s="152"/>
      <c r="V9" s="152" t="s">
        <v>765</v>
      </c>
      <c r="W9" s="152" t="s">
        <v>764</v>
      </c>
      <c r="X9" s="151"/>
      <c r="Y9" s="337"/>
    </row>
    <row r="10" spans="1:26" ht="20.100000000000001" customHeight="1" thickTop="1">
      <c r="B10" s="1416" t="s">
        <v>763</v>
      </c>
      <c r="C10" s="1417"/>
      <c r="D10" s="1418"/>
      <c r="E10" s="1419"/>
      <c r="F10" s="1417"/>
      <c r="G10" s="1418"/>
      <c r="H10" s="1417"/>
      <c r="I10" s="1419"/>
      <c r="J10" s="1417"/>
      <c r="K10" s="1734"/>
      <c r="L10" s="87"/>
      <c r="M10" s="87"/>
      <c r="N10" s="87"/>
      <c r="P10" s="150" t="s">
        <v>763</v>
      </c>
      <c r="Q10" s="147"/>
      <c r="R10" s="149"/>
      <c r="S10" s="148"/>
      <c r="T10" s="147"/>
      <c r="U10" s="149"/>
      <c r="V10" s="147"/>
      <c r="W10" s="148"/>
      <c r="X10" s="147"/>
      <c r="Y10" s="337"/>
    </row>
    <row r="11" spans="1:26" ht="20.100000000000001" customHeight="1">
      <c r="B11" s="1420"/>
      <c r="C11" s="1421" t="s">
        <v>762</v>
      </c>
      <c r="D11" s="1422"/>
      <c r="E11" s="1423"/>
      <c r="F11" s="1421"/>
      <c r="G11" s="1422"/>
      <c r="H11" s="1423"/>
      <c r="I11" s="1423"/>
      <c r="J11" s="1424" t="s">
        <v>757</v>
      </c>
      <c r="K11" s="1734"/>
      <c r="L11" s="87"/>
      <c r="M11" s="87"/>
      <c r="N11" s="87"/>
      <c r="P11" s="123"/>
      <c r="Q11" s="120" t="s">
        <v>762</v>
      </c>
      <c r="R11" s="122"/>
      <c r="S11" s="121"/>
      <c r="T11" s="120"/>
      <c r="U11" s="122"/>
      <c r="V11" s="121"/>
      <c r="W11" s="121"/>
      <c r="X11" s="126" t="s">
        <v>757</v>
      </c>
      <c r="Y11" s="337"/>
    </row>
    <row r="12" spans="1:26" ht="20.100000000000001" customHeight="1">
      <c r="B12" s="1446"/>
      <c r="C12" s="1747"/>
      <c r="D12" s="1426"/>
      <c r="E12" s="1427"/>
      <c r="F12" s="1425"/>
      <c r="G12" s="1426"/>
      <c r="H12" s="1428"/>
      <c r="I12" s="1428"/>
      <c r="J12" s="1428"/>
      <c r="K12" s="1734"/>
      <c r="L12" s="87"/>
      <c r="M12" s="87"/>
      <c r="N12" s="87"/>
      <c r="P12" s="340"/>
      <c r="Q12" s="145" t="s">
        <v>756</v>
      </c>
      <c r="R12" s="144"/>
      <c r="S12" s="146"/>
      <c r="T12" s="145">
        <v>1</v>
      </c>
      <c r="U12" s="144" t="s">
        <v>749</v>
      </c>
      <c r="V12" s="143">
        <v>34484200</v>
      </c>
      <c r="W12" s="143">
        <v>8140000</v>
      </c>
      <c r="X12" s="143"/>
      <c r="Y12" s="337"/>
    </row>
    <row r="13" spans="1:26" ht="20.100000000000001" customHeight="1">
      <c r="B13" s="1446"/>
      <c r="C13" s="1747"/>
      <c r="D13" s="1426"/>
      <c r="E13" s="1427"/>
      <c r="F13" s="1425"/>
      <c r="G13" s="1426"/>
      <c r="H13" s="1428"/>
      <c r="I13" s="1428"/>
      <c r="J13" s="1428"/>
      <c r="K13" s="1734"/>
      <c r="L13" s="87"/>
      <c r="M13" s="87"/>
      <c r="N13" s="87"/>
      <c r="P13" s="340"/>
      <c r="Q13" s="145" t="s">
        <v>755</v>
      </c>
      <c r="R13" s="144"/>
      <c r="S13" s="146"/>
      <c r="T13" s="145">
        <v>1</v>
      </c>
      <c r="U13" s="144" t="s">
        <v>749</v>
      </c>
      <c r="V13" s="143">
        <v>25850000</v>
      </c>
      <c r="W13" s="143">
        <v>5470000</v>
      </c>
      <c r="X13" s="143"/>
      <c r="Y13" s="337"/>
    </row>
    <row r="14" spans="1:26" ht="20.100000000000001" customHeight="1">
      <c r="B14" s="1446"/>
      <c r="C14" s="1747"/>
      <c r="D14" s="1426"/>
      <c r="E14" s="1427"/>
      <c r="F14" s="1425"/>
      <c r="G14" s="1426"/>
      <c r="H14" s="1428"/>
      <c r="I14" s="1428"/>
      <c r="J14" s="1428"/>
      <c r="K14" s="1734"/>
      <c r="L14" s="87"/>
      <c r="M14" s="91"/>
      <c r="N14" s="87"/>
      <c r="P14" s="340"/>
      <c r="Q14" s="145" t="s">
        <v>754</v>
      </c>
      <c r="R14" s="144"/>
      <c r="S14" s="146"/>
      <c r="T14" s="145">
        <v>1</v>
      </c>
      <c r="U14" s="144" t="s">
        <v>749</v>
      </c>
      <c r="V14" s="143">
        <v>26450000</v>
      </c>
      <c r="W14" s="143">
        <v>7650000</v>
      </c>
      <c r="X14" s="143"/>
      <c r="Y14" s="337"/>
    </row>
    <row r="15" spans="1:26" ht="20.100000000000001" customHeight="1">
      <c r="B15" s="1446"/>
      <c r="C15" s="1747"/>
      <c r="D15" s="1426"/>
      <c r="E15" s="1427"/>
      <c r="F15" s="1425"/>
      <c r="G15" s="1426"/>
      <c r="H15" s="1428"/>
      <c r="I15" s="1428"/>
      <c r="J15" s="1428"/>
      <c r="K15" s="1734"/>
      <c r="L15" s="87"/>
      <c r="M15" s="91"/>
      <c r="N15" s="87"/>
      <c r="P15" s="340"/>
      <c r="Q15" s="145" t="s">
        <v>753</v>
      </c>
      <c r="R15" s="144"/>
      <c r="S15" s="146"/>
      <c r="T15" s="145">
        <v>1</v>
      </c>
      <c r="U15" s="144" t="s">
        <v>749</v>
      </c>
      <c r="V15" s="143">
        <v>22545000</v>
      </c>
      <c r="W15" s="143">
        <v>9100000</v>
      </c>
      <c r="X15" s="143"/>
      <c r="Y15" s="337"/>
    </row>
    <row r="16" spans="1:26" ht="20.100000000000001" customHeight="1">
      <c r="B16" s="1446"/>
      <c r="C16" s="1747"/>
      <c r="D16" s="1426"/>
      <c r="E16" s="1428"/>
      <c r="F16" s="1425"/>
      <c r="G16" s="1426"/>
      <c r="H16" s="1428"/>
      <c r="I16" s="1428"/>
      <c r="J16" s="1428"/>
      <c r="K16" s="1734"/>
      <c r="L16" s="87"/>
      <c r="M16" s="91"/>
      <c r="N16" s="87"/>
      <c r="P16" s="340"/>
      <c r="Q16" s="145" t="s">
        <v>752</v>
      </c>
      <c r="R16" s="144"/>
      <c r="S16" s="143"/>
      <c r="T16" s="145">
        <v>1</v>
      </c>
      <c r="U16" s="144" t="s">
        <v>749</v>
      </c>
      <c r="V16" s="143">
        <v>17155000</v>
      </c>
      <c r="W16" s="143">
        <v>5630000</v>
      </c>
      <c r="X16" s="143"/>
      <c r="Y16" s="337"/>
    </row>
    <row r="17" spans="2:25" ht="20.100000000000001" customHeight="1">
      <c r="B17" s="1446"/>
      <c r="C17" s="1747"/>
      <c r="D17" s="1426"/>
      <c r="E17" s="1428"/>
      <c r="F17" s="1425"/>
      <c r="G17" s="1426"/>
      <c r="H17" s="1428"/>
      <c r="I17" s="1428"/>
      <c r="J17" s="1428"/>
      <c r="K17" s="1734"/>
      <c r="L17" s="87"/>
      <c r="M17" s="91"/>
      <c r="N17" s="87"/>
      <c r="P17" s="340"/>
      <c r="Q17" s="145" t="s">
        <v>751</v>
      </c>
      <c r="R17" s="144"/>
      <c r="S17" s="143"/>
      <c r="T17" s="145">
        <v>1</v>
      </c>
      <c r="U17" s="144" t="s">
        <v>749</v>
      </c>
      <c r="V17" s="143">
        <v>15500000</v>
      </c>
      <c r="W17" s="143">
        <v>7400000</v>
      </c>
      <c r="X17" s="143"/>
      <c r="Y17" s="337"/>
    </row>
    <row r="18" spans="2:25" ht="20.100000000000001" customHeight="1">
      <c r="B18" s="1446"/>
      <c r="C18" s="1747"/>
      <c r="D18" s="1426"/>
      <c r="E18" s="1428"/>
      <c r="F18" s="1425"/>
      <c r="G18" s="1426"/>
      <c r="H18" s="1428"/>
      <c r="I18" s="1428"/>
      <c r="J18" s="1428"/>
      <c r="K18" s="1734"/>
      <c r="L18" s="87"/>
      <c r="M18" s="91"/>
      <c r="N18" s="87"/>
      <c r="P18" s="340"/>
      <c r="Q18" s="145" t="s">
        <v>1321</v>
      </c>
      <c r="R18" s="144" t="s">
        <v>1840</v>
      </c>
      <c r="S18" s="143"/>
      <c r="T18" s="145">
        <v>1</v>
      </c>
      <c r="U18" s="144" t="s">
        <v>749</v>
      </c>
      <c r="V18" s="143">
        <v>5000000</v>
      </c>
      <c r="W18" s="143">
        <v>1000000</v>
      </c>
      <c r="X18" s="143"/>
      <c r="Y18" s="337"/>
    </row>
    <row r="19" spans="2:25" ht="20.100000000000001" customHeight="1">
      <c r="B19" s="1446"/>
      <c r="C19" s="1747"/>
      <c r="D19" s="1426"/>
      <c r="E19" s="1428"/>
      <c r="F19" s="1425"/>
      <c r="G19" s="1426"/>
      <c r="H19" s="1428"/>
      <c r="I19" s="1428"/>
      <c r="J19" s="1428"/>
      <c r="K19" s="1734"/>
      <c r="L19" s="87"/>
      <c r="M19" s="91"/>
      <c r="N19" s="87"/>
      <c r="P19" s="123"/>
      <c r="Q19" s="145"/>
      <c r="R19" s="144"/>
      <c r="S19" s="143"/>
      <c r="T19" s="145"/>
      <c r="U19" s="144"/>
      <c r="V19" s="143"/>
      <c r="W19" s="143"/>
      <c r="X19" s="143"/>
      <c r="Y19" s="337"/>
    </row>
    <row r="20" spans="2:25" ht="20.100000000000001" customHeight="1">
      <c r="B20" s="1420"/>
      <c r="C20" s="1429" t="s">
        <v>761</v>
      </c>
      <c r="D20" s="1424"/>
      <c r="E20" s="1430"/>
      <c r="F20" s="1431"/>
      <c r="G20" s="1424"/>
      <c r="H20" s="1432">
        <f>SUM(H12:H19)</f>
        <v>0</v>
      </c>
      <c r="I20" s="1432">
        <f>SUM(I12:I19)</f>
        <v>0</v>
      </c>
      <c r="J20" s="1430">
        <f>SUM(H20:I20)</f>
        <v>0</v>
      </c>
      <c r="K20" s="1734"/>
      <c r="L20" s="87"/>
      <c r="M20" s="91"/>
      <c r="N20" s="87"/>
      <c r="P20" s="123"/>
      <c r="Q20" s="127" t="s">
        <v>761</v>
      </c>
      <c r="R20" s="125"/>
      <c r="S20" s="124"/>
      <c r="T20" s="126"/>
      <c r="U20" s="125"/>
      <c r="V20" s="128">
        <v>146984200</v>
      </c>
      <c r="W20" s="128">
        <v>44390000</v>
      </c>
      <c r="X20" s="142">
        <v>191374200</v>
      </c>
      <c r="Y20" s="337"/>
    </row>
    <row r="21" spans="2:25" ht="20.100000000000001" customHeight="1">
      <c r="B21" s="1420"/>
      <c r="C21" s="1429"/>
      <c r="D21" s="1424"/>
      <c r="E21" s="1430"/>
      <c r="F21" s="1431"/>
      <c r="G21" s="1424"/>
      <c r="H21" s="1430"/>
      <c r="I21" s="1430"/>
      <c r="J21" s="1421"/>
      <c r="K21" s="1734"/>
      <c r="L21" s="87"/>
      <c r="M21" s="176"/>
      <c r="N21" s="87"/>
      <c r="P21" s="123"/>
      <c r="Q21" s="127"/>
      <c r="R21" s="125"/>
      <c r="S21" s="124"/>
      <c r="T21" s="126"/>
      <c r="U21" s="125"/>
      <c r="V21" s="124"/>
      <c r="W21" s="124"/>
      <c r="X21" s="120"/>
      <c r="Y21" s="337"/>
    </row>
    <row r="22" spans="2:25" ht="20.100000000000001" customHeight="1">
      <c r="B22" s="1420"/>
      <c r="C22" s="1421" t="s">
        <v>760</v>
      </c>
      <c r="D22" s="1422"/>
      <c r="E22" s="1433"/>
      <c r="F22" s="1421"/>
      <c r="G22" s="1422"/>
      <c r="H22" s="1421"/>
      <c r="I22" s="1433"/>
      <c r="J22" s="1424" t="s">
        <v>757</v>
      </c>
      <c r="K22" s="1734"/>
      <c r="L22" s="87"/>
      <c r="M22" s="91"/>
      <c r="N22" s="87"/>
      <c r="P22" s="123"/>
      <c r="Q22" s="120" t="s">
        <v>760</v>
      </c>
      <c r="R22" s="122"/>
      <c r="S22" s="141"/>
      <c r="T22" s="120"/>
      <c r="U22" s="122"/>
      <c r="V22" s="120"/>
      <c r="W22" s="141"/>
      <c r="X22" s="126" t="s">
        <v>757</v>
      </c>
      <c r="Y22" s="337"/>
    </row>
    <row r="23" spans="2:25" ht="20.100000000000001" customHeight="1">
      <c r="B23" s="1446"/>
      <c r="C23" s="1748"/>
      <c r="D23" s="1435"/>
      <c r="E23" s="1436"/>
      <c r="F23" s="1434"/>
      <c r="G23" s="1435"/>
      <c r="H23" s="1437"/>
      <c r="I23" s="1437"/>
      <c r="J23" s="1437"/>
      <c r="K23" s="1735"/>
      <c r="L23" s="87"/>
      <c r="M23" s="91"/>
      <c r="N23" s="87"/>
      <c r="P23" s="340"/>
      <c r="Q23" s="139" t="s">
        <v>756</v>
      </c>
      <c r="R23" s="138"/>
      <c r="S23" s="140"/>
      <c r="T23" s="139">
        <v>1</v>
      </c>
      <c r="U23" s="138" t="s">
        <v>749</v>
      </c>
      <c r="V23" s="137">
        <v>28037200</v>
      </c>
      <c r="W23" s="137">
        <v>7640000</v>
      </c>
      <c r="X23" s="137"/>
      <c r="Y23" s="338"/>
    </row>
    <row r="24" spans="2:25" ht="20.100000000000001" customHeight="1">
      <c r="B24" s="1446"/>
      <c r="C24" s="1748"/>
      <c r="D24" s="1435"/>
      <c r="E24" s="1436"/>
      <c r="F24" s="1434"/>
      <c r="G24" s="1435"/>
      <c r="H24" s="1437"/>
      <c r="I24" s="1437"/>
      <c r="J24" s="1437"/>
      <c r="K24" s="1734"/>
      <c r="L24" s="87"/>
      <c r="M24" s="87"/>
      <c r="N24" s="87"/>
      <c r="P24" s="340"/>
      <c r="Q24" s="139" t="s">
        <v>755</v>
      </c>
      <c r="R24" s="138"/>
      <c r="S24" s="140"/>
      <c r="T24" s="139">
        <v>1</v>
      </c>
      <c r="U24" s="138" t="s">
        <v>749</v>
      </c>
      <c r="V24" s="137">
        <v>25550000</v>
      </c>
      <c r="W24" s="137">
        <v>5180000</v>
      </c>
      <c r="X24" s="137"/>
      <c r="Y24" s="337"/>
    </row>
    <row r="25" spans="2:25" ht="20.100000000000001" customHeight="1">
      <c r="B25" s="1446"/>
      <c r="C25" s="1748"/>
      <c r="D25" s="1435"/>
      <c r="E25" s="1436"/>
      <c r="F25" s="1434"/>
      <c r="G25" s="1435"/>
      <c r="H25" s="1437"/>
      <c r="I25" s="1437"/>
      <c r="J25" s="1437"/>
      <c r="K25" s="1734"/>
      <c r="L25" s="87"/>
      <c r="M25" s="87"/>
      <c r="N25" s="87"/>
      <c r="P25" s="340"/>
      <c r="Q25" s="139" t="s">
        <v>754</v>
      </c>
      <c r="R25" s="138"/>
      <c r="S25" s="140"/>
      <c r="T25" s="139">
        <v>1</v>
      </c>
      <c r="U25" s="138" t="s">
        <v>749</v>
      </c>
      <c r="V25" s="137">
        <v>25800000</v>
      </c>
      <c r="W25" s="137">
        <v>6300000</v>
      </c>
      <c r="X25" s="137"/>
      <c r="Y25" s="337"/>
    </row>
    <row r="26" spans="2:25" ht="20.100000000000001" customHeight="1">
      <c r="B26" s="1446"/>
      <c r="C26" s="1748"/>
      <c r="D26" s="1435"/>
      <c r="E26" s="1436"/>
      <c r="F26" s="1434"/>
      <c r="G26" s="1435"/>
      <c r="H26" s="1437"/>
      <c r="I26" s="1437"/>
      <c r="J26" s="1437"/>
      <c r="K26" s="1734"/>
      <c r="L26" s="87"/>
      <c r="M26" s="87"/>
      <c r="N26" s="87"/>
      <c r="P26" s="340"/>
      <c r="Q26" s="139" t="s">
        <v>753</v>
      </c>
      <c r="R26" s="138"/>
      <c r="S26" s="140"/>
      <c r="T26" s="139">
        <v>1</v>
      </c>
      <c r="U26" s="138" t="s">
        <v>749</v>
      </c>
      <c r="V26" s="137">
        <v>20000000</v>
      </c>
      <c r="W26" s="137">
        <v>7500000</v>
      </c>
      <c r="X26" s="137"/>
      <c r="Y26" s="337"/>
    </row>
    <row r="27" spans="2:25" ht="20.100000000000001" customHeight="1">
      <c r="B27" s="1446"/>
      <c r="C27" s="1748"/>
      <c r="D27" s="1435"/>
      <c r="E27" s="1437"/>
      <c r="F27" s="1434"/>
      <c r="G27" s="1435"/>
      <c r="H27" s="1437"/>
      <c r="I27" s="1437"/>
      <c r="J27" s="1437"/>
      <c r="K27" s="1734"/>
      <c r="L27" s="87"/>
      <c r="M27" s="87"/>
      <c r="N27" s="87"/>
      <c r="P27" s="340"/>
      <c r="Q27" s="139" t="s">
        <v>752</v>
      </c>
      <c r="R27" s="138"/>
      <c r="S27" s="137"/>
      <c r="T27" s="139">
        <v>1</v>
      </c>
      <c r="U27" s="138" t="s">
        <v>749</v>
      </c>
      <c r="V27" s="137">
        <v>13900000</v>
      </c>
      <c r="W27" s="137">
        <v>4530000</v>
      </c>
      <c r="X27" s="137"/>
      <c r="Y27" s="337"/>
    </row>
    <row r="28" spans="2:25" ht="20.100000000000001" customHeight="1">
      <c r="B28" s="1446"/>
      <c r="C28" s="1748"/>
      <c r="D28" s="1435"/>
      <c r="E28" s="1437"/>
      <c r="F28" s="1434"/>
      <c r="G28" s="1435"/>
      <c r="H28" s="1437"/>
      <c r="I28" s="1437"/>
      <c r="J28" s="1437"/>
      <c r="K28" s="1734"/>
      <c r="L28" s="87"/>
      <c r="M28" s="87"/>
      <c r="N28" s="87"/>
      <c r="P28" s="340"/>
      <c r="Q28" s="139" t="s">
        <v>751</v>
      </c>
      <c r="R28" s="138"/>
      <c r="S28" s="137"/>
      <c r="T28" s="139">
        <v>1</v>
      </c>
      <c r="U28" s="138" t="s">
        <v>749</v>
      </c>
      <c r="V28" s="137">
        <v>13000000</v>
      </c>
      <c r="W28" s="137">
        <v>6800000</v>
      </c>
      <c r="X28" s="137"/>
      <c r="Y28" s="337"/>
    </row>
    <row r="29" spans="2:25" ht="20.100000000000001" customHeight="1">
      <c r="B29" s="1446"/>
      <c r="C29" s="1748"/>
      <c r="D29" s="1435"/>
      <c r="E29" s="1437"/>
      <c r="F29" s="1434"/>
      <c r="G29" s="1435"/>
      <c r="H29" s="1437"/>
      <c r="I29" s="1437"/>
      <c r="J29" s="1437"/>
      <c r="K29" s="1734"/>
      <c r="L29" s="87"/>
      <c r="M29" s="87"/>
      <c r="N29" s="87"/>
      <c r="P29" s="340"/>
      <c r="Q29" s="139"/>
      <c r="R29" s="138"/>
      <c r="S29" s="137"/>
      <c r="T29" s="139">
        <v>1</v>
      </c>
      <c r="U29" s="138" t="s">
        <v>749</v>
      </c>
      <c r="V29" s="137">
        <v>0</v>
      </c>
      <c r="W29" s="137">
        <v>0</v>
      </c>
      <c r="X29" s="137"/>
      <c r="Y29" s="337"/>
    </row>
    <row r="30" spans="2:25" ht="20.100000000000001" customHeight="1">
      <c r="B30" s="1446"/>
      <c r="C30" s="1748"/>
      <c r="D30" s="1435"/>
      <c r="E30" s="1437"/>
      <c r="F30" s="1434"/>
      <c r="G30" s="1435"/>
      <c r="H30" s="1437"/>
      <c r="I30" s="1437"/>
      <c r="J30" s="1437"/>
      <c r="K30" s="1734"/>
      <c r="L30" s="87"/>
      <c r="M30" s="87"/>
      <c r="N30" s="87"/>
      <c r="P30" s="123"/>
      <c r="Q30" s="139"/>
      <c r="R30" s="138"/>
      <c r="S30" s="137"/>
      <c r="T30" s="139"/>
      <c r="U30" s="138"/>
      <c r="V30" s="137"/>
      <c r="W30" s="137"/>
      <c r="X30" s="137"/>
      <c r="Y30" s="337"/>
    </row>
    <row r="31" spans="2:25" ht="20.100000000000001" customHeight="1">
      <c r="B31" s="1420"/>
      <c r="C31" s="1438" t="s">
        <v>759</v>
      </c>
      <c r="D31" s="1439"/>
      <c r="E31" s="1432"/>
      <c r="F31" s="1440"/>
      <c r="G31" s="1439"/>
      <c r="H31" s="1432">
        <f>SUM(H23:H30)</f>
        <v>0</v>
      </c>
      <c r="I31" s="1432">
        <f>SUM(I23:I30)</f>
        <v>0</v>
      </c>
      <c r="J31" s="1432">
        <f>SUM(H31:I31)</f>
        <v>0</v>
      </c>
      <c r="K31" s="1736"/>
      <c r="L31" s="87"/>
      <c r="M31" s="87"/>
      <c r="N31" s="87"/>
      <c r="P31" s="123"/>
      <c r="Q31" s="136" t="s">
        <v>759</v>
      </c>
      <c r="R31" s="133"/>
      <c r="S31" s="135"/>
      <c r="T31" s="134"/>
      <c r="U31" s="133"/>
      <c r="V31" s="128">
        <v>126287200</v>
      </c>
      <c r="W31" s="128">
        <v>37950000</v>
      </c>
      <c r="X31" s="128">
        <v>164237200</v>
      </c>
      <c r="Y31" s="339"/>
    </row>
    <row r="32" spans="2:25" ht="20.100000000000001" customHeight="1">
      <c r="B32" s="1420"/>
      <c r="C32" s="1421"/>
      <c r="D32" s="1422"/>
      <c r="E32" s="1423"/>
      <c r="F32" s="1421"/>
      <c r="G32" s="1422"/>
      <c r="H32" s="1423"/>
      <c r="I32" s="1423"/>
      <c r="J32" s="1421"/>
      <c r="K32" s="1734"/>
      <c r="L32" s="87"/>
      <c r="M32" s="87"/>
      <c r="N32" s="87"/>
      <c r="P32" s="123"/>
      <c r="Q32" s="120"/>
      <c r="R32" s="122"/>
      <c r="S32" s="121"/>
      <c r="T32" s="120"/>
      <c r="U32" s="122"/>
      <c r="V32" s="121"/>
      <c r="W32" s="121"/>
      <c r="X32" s="120"/>
      <c r="Y32" s="337"/>
    </row>
    <row r="33" spans="2:25" ht="20.100000000000001" customHeight="1">
      <c r="B33" s="1420"/>
      <c r="C33" s="1421" t="s">
        <v>758</v>
      </c>
      <c r="D33" s="1422"/>
      <c r="E33" s="1423"/>
      <c r="F33" s="1421"/>
      <c r="G33" s="1422"/>
      <c r="H33" s="1423"/>
      <c r="I33" s="1423"/>
      <c r="J33" s="1424" t="s">
        <v>757</v>
      </c>
      <c r="K33" s="1734"/>
      <c r="L33" s="87"/>
      <c r="M33" s="87"/>
      <c r="N33" s="87"/>
      <c r="P33" s="123"/>
      <c r="Q33" s="120" t="s">
        <v>758</v>
      </c>
      <c r="R33" s="122"/>
      <c r="S33" s="121"/>
      <c r="T33" s="120"/>
      <c r="U33" s="122"/>
      <c r="V33" s="121"/>
      <c r="W33" s="121"/>
      <c r="X33" s="126" t="s">
        <v>757</v>
      </c>
      <c r="Y33" s="337"/>
    </row>
    <row r="34" spans="2:25" ht="20.100000000000001" customHeight="1">
      <c r="B34" s="1441"/>
      <c r="C34" s="1749"/>
      <c r="D34" s="1443"/>
      <c r="E34" s="1444"/>
      <c r="F34" s="1442"/>
      <c r="G34" s="1443"/>
      <c r="H34" s="1445"/>
      <c r="I34" s="1445"/>
      <c r="J34" s="1445"/>
      <c r="K34" s="1734"/>
      <c r="L34" s="87"/>
      <c r="M34" s="87"/>
      <c r="N34" s="87"/>
      <c r="P34" s="123"/>
      <c r="Q34" s="131" t="s">
        <v>756</v>
      </c>
      <c r="R34" s="130" t="s">
        <v>750</v>
      </c>
      <c r="S34" s="132"/>
      <c r="T34" s="131">
        <v>1</v>
      </c>
      <c r="U34" s="130" t="s">
        <v>749</v>
      </c>
      <c r="V34" s="129">
        <v>6447000</v>
      </c>
      <c r="W34" s="129">
        <v>500000</v>
      </c>
      <c r="X34" s="129">
        <v>6947000</v>
      </c>
      <c r="Y34" s="337"/>
    </row>
    <row r="35" spans="2:25" ht="20.100000000000001" customHeight="1">
      <c r="B35" s="1441"/>
      <c r="C35" s="1749"/>
      <c r="D35" s="1443"/>
      <c r="E35" s="1444"/>
      <c r="F35" s="1442"/>
      <c r="G35" s="1443"/>
      <c r="H35" s="1445"/>
      <c r="I35" s="1445"/>
      <c r="J35" s="1445"/>
      <c r="K35" s="1734"/>
      <c r="L35" s="87"/>
      <c r="M35" s="87"/>
      <c r="N35" s="87"/>
      <c r="P35" s="123"/>
      <c r="Q35" s="131" t="s">
        <v>755</v>
      </c>
      <c r="R35" s="130" t="s">
        <v>750</v>
      </c>
      <c r="S35" s="132"/>
      <c r="T35" s="131">
        <v>1</v>
      </c>
      <c r="U35" s="130" t="s">
        <v>749</v>
      </c>
      <c r="V35" s="129">
        <v>300000</v>
      </c>
      <c r="W35" s="129">
        <v>290000</v>
      </c>
      <c r="X35" s="129">
        <v>590000</v>
      </c>
      <c r="Y35" s="337"/>
    </row>
    <row r="36" spans="2:25" ht="20.100000000000001" customHeight="1">
      <c r="B36" s="1441"/>
      <c r="C36" s="1749"/>
      <c r="D36" s="1443"/>
      <c r="E36" s="1444"/>
      <c r="F36" s="1442"/>
      <c r="G36" s="1443"/>
      <c r="H36" s="1445"/>
      <c r="I36" s="1445"/>
      <c r="J36" s="1445"/>
      <c r="K36" s="1734"/>
      <c r="L36" s="87"/>
      <c r="M36" s="87"/>
      <c r="N36" s="87"/>
      <c r="P36" s="123"/>
      <c r="Q36" s="131" t="s">
        <v>754</v>
      </c>
      <c r="R36" s="130" t="s">
        <v>750</v>
      </c>
      <c r="S36" s="132"/>
      <c r="T36" s="131">
        <v>1</v>
      </c>
      <c r="U36" s="130" t="s">
        <v>749</v>
      </c>
      <c r="V36" s="129">
        <v>650000</v>
      </c>
      <c r="W36" s="129">
        <v>1350000</v>
      </c>
      <c r="X36" s="129">
        <v>2000000</v>
      </c>
      <c r="Y36" s="337"/>
    </row>
    <row r="37" spans="2:25" ht="20.100000000000001" customHeight="1">
      <c r="B37" s="1441"/>
      <c r="C37" s="1749"/>
      <c r="D37" s="1443"/>
      <c r="E37" s="1444"/>
      <c r="F37" s="1442"/>
      <c r="G37" s="1443"/>
      <c r="H37" s="1445"/>
      <c r="I37" s="1445"/>
      <c r="J37" s="1445"/>
      <c r="K37" s="1734"/>
      <c r="L37" s="87"/>
      <c r="M37" s="87"/>
      <c r="N37" s="87"/>
      <c r="P37" s="123"/>
      <c r="Q37" s="131" t="s">
        <v>753</v>
      </c>
      <c r="R37" s="130" t="s">
        <v>750</v>
      </c>
      <c r="S37" s="132"/>
      <c r="T37" s="131">
        <v>1</v>
      </c>
      <c r="U37" s="130" t="s">
        <v>749</v>
      </c>
      <c r="V37" s="129">
        <v>2545000</v>
      </c>
      <c r="W37" s="129">
        <v>1600000</v>
      </c>
      <c r="X37" s="129">
        <v>4145000</v>
      </c>
      <c r="Y37" s="337"/>
    </row>
    <row r="38" spans="2:25" ht="20.100000000000001" customHeight="1">
      <c r="B38" s="1441"/>
      <c r="C38" s="1749"/>
      <c r="D38" s="1443"/>
      <c r="E38" s="1445"/>
      <c r="F38" s="1442"/>
      <c r="G38" s="1443"/>
      <c r="H38" s="1445"/>
      <c r="I38" s="1445"/>
      <c r="J38" s="1445"/>
      <c r="K38" s="1734"/>
      <c r="L38" s="87"/>
      <c r="M38" s="87"/>
      <c r="N38" s="87"/>
      <c r="P38" s="123"/>
      <c r="Q38" s="131" t="s">
        <v>752</v>
      </c>
      <c r="R38" s="130" t="s">
        <v>750</v>
      </c>
      <c r="S38" s="129"/>
      <c r="T38" s="131">
        <v>1</v>
      </c>
      <c r="U38" s="130" t="s">
        <v>749</v>
      </c>
      <c r="V38" s="129">
        <v>3255000</v>
      </c>
      <c r="W38" s="129">
        <v>1100000</v>
      </c>
      <c r="X38" s="129">
        <v>4355000</v>
      </c>
      <c r="Y38" s="337"/>
    </row>
    <row r="39" spans="2:25" ht="20.100000000000001" customHeight="1">
      <c r="B39" s="1441"/>
      <c r="C39" s="1749"/>
      <c r="D39" s="1443"/>
      <c r="E39" s="1445"/>
      <c r="F39" s="1442"/>
      <c r="G39" s="1443"/>
      <c r="H39" s="1445"/>
      <c r="I39" s="1445"/>
      <c r="J39" s="1445"/>
      <c r="K39" s="1734"/>
      <c r="L39" s="87"/>
      <c r="M39" s="87"/>
      <c r="N39" s="87"/>
      <c r="P39" s="123"/>
      <c r="Q39" s="131" t="s">
        <v>751</v>
      </c>
      <c r="R39" s="130" t="s">
        <v>750</v>
      </c>
      <c r="S39" s="129"/>
      <c r="T39" s="131">
        <v>1</v>
      </c>
      <c r="U39" s="130" t="s">
        <v>749</v>
      </c>
      <c r="V39" s="129">
        <v>2500000</v>
      </c>
      <c r="W39" s="129">
        <v>600000</v>
      </c>
      <c r="X39" s="129">
        <v>3100000</v>
      </c>
      <c r="Y39" s="337"/>
    </row>
    <row r="40" spans="2:25" ht="20.100000000000001" customHeight="1">
      <c r="B40" s="1441"/>
      <c r="C40" s="1750"/>
      <c r="D40" s="1443"/>
      <c r="E40" s="1445"/>
      <c r="F40" s="1442"/>
      <c r="G40" s="1443"/>
      <c r="H40" s="1445"/>
      <c r="I40" s="1445"/>
      <c r="J40" s="1445"/>
      <c r="K40" s="1734"/>
      <c r="L40" s="87"/>
      <c r="M40" s="87"/>
      <c r="N40" s="87"/>
      <c r="P40" s="123"/>
      <c r="Q40" s="336" t="s">
        <v>1321</v>
      </c>
      <c r="R40" s="130" t="s">
        <v>750</v>
      </c>
      <c r="S40" s="129"/>
      <c r="T40" s="131">
        <v>1</v>
      </c>
      <c r="U40" s="130" t="s">
        <v>749</v>
      </c>
      <c r="V40" s="129">
        <v>5000000</v>
      </c>
      <c r="W40" s="129">
        <v>1000000</v>
      </c>
      <c r="X40" s="129">
        <v>6000000</v>
      </c>
      <c r="Y40" s="337"/>
    </row>
    <row r="41" spans="2:25" ht="20.100000000000001" customHeight="1">
      <c r="B41" s="1441"/>
      <c r="C41" s="1749"/>
      <c r="D41" s="1443"/>
      <c r="E41" s="1445"/>
      <c r="F41" s="1442"/>
      <c r="G41" s="1443"/>
      <c r="H41" s="1445"/>
      <c r="I41" s="1445"/>
      <c r="J41" s="1445"/>
      <c r="K41" s="1734"/>
      <c r="L41" s="87"/>
      <c r="M41" s="87"/>
      <c r="N41" s="87"/>
      <c r="P41" s="123"/>
      <c r="Q41" s="131"/>
      <c r="R41" s="130"/>
      <c r="S41" s="129"/>
      <c r="T41" s="131"/>
      <c r="U41" s="130"/>
      <c r="V41" s="129"/>
      <c r="W41" s="129"/>
      <c r="X41" s="129"/>
      <c r="Y41" s="337"/>
    </row>
    <row r="42" spans="2:25" ht="20.100000000000001" customHeight="1">
      <c r="B42" s="1420"/>
      <c r="C42" s="1429" t="s">
        <v>748</v>
      </c>
      <c r="D42" s="1424"/>
      <c r="E42" s="1430"/>
      <c r="F42" s="1431"/>
      <c r="G42" s="1424"/>
      <c r="H42" s="1432">
        <f>SUM(H34:H41)</f>
        <v>0</v>
      </c>
      <c r="I42" s="1432">
        <f>SUM(I34:I41)</f>
        <v>0</v>
      </c>
      <c r="J42" s="1432">
        <f>SUM(H42:I42)</f>
        <v>0</v>
      </c>
      <c r="K42" s="1734"/>
      <c r="L42" s="87"/>
      <c r="M42" s="87"/>
      <c r="N42" s="87"/>
      <c r="P42" s="123"/>
      <c r="Q42" s="127" t="s">
        <v>748</v>
      </c>
      <c r="R42" s="125"/>
      <c r="S42" s="124"/>
      <c r="T42" s="126"/>
      <c r="U42" s="125"/>
      <c r="V42" s="128">
        <v>20697000</v>
      </c>
      <c r="W42" s="128">
        <v>6440000</v>
      </c>
      <c r="X42" s="128">
        <v>27137000</v>
      </c>
      <c r="Y42" s="337"/>
    </row>
    <row r="43" spans="2:25" ht="20.100000000000001" customHeight="1">
      <c r="B43" s="1420"/>
      <c r="C43" s="1429"/>
      <c r="D43" s="1424"/>
      <c r="E43" s="1430"/>
      <c r="F43" s="1431"/>
      <c r="G43" s="1424"/>
      <c r="H43" s="1430"/>
      <c r="I43" s="1430"/>
      <c r="J43" s="1421"/>
      <c r="K43" s="1734"/>
      <c r="L43" s="87"/>
      <c r="M43" s="87"/>
      <c r="N43" s="87"/>
      <c r="P43" s="123"/>
      <c r="Q43" s="127"/>
      <c r="R43" s="125"/>
      <c r="S43" s="124"/>
      <c r="T43" s="126"/>
      <c r="U43" s="125"/>
      <c r="V43" s="124"/>
      <c r="W43" s="124"/>
      <c r="X43" s="120"/>
      <c r="Y43" s="337"/>
    </row>
    <row r="44" spans="2:25" ht="20.100000000000001" customHeight="1">
      <c r="B44" s="1420"/>
      <c r="C44" s="1429"/>
      <c r="D44" s="1424"/>
      <c r="E44" s="1430"/>
      <c r="F44" s="1431"/>
      <c r="G44" s="1424"/>
      <c r="H44" s="1430"/>
      <c r="I44" s="1430"/>
      <c r="J44" s="1421"/>
      <c r="K44" s="1734"/>
      <c r="L44" s="87"/>
      <c r="M44" s="87"/>
      <c r="N44" s="87"/>
      <c r="P44" s="123"/>
      <c r="Q44" s="127"/>
      <c r="R44" s="125"/>
      <c r="S44" s="124"/>
      <c r="T44" s="126"/>
      <c r="U44" s="125"/>
      <c r="V44" s="124"/>
      <c r="W44" s="124"/>
      <c r="X44" s="120"/>
      <c r="Y44" s="337"/>
    </row>
    <row r="45" spans="2:25" ht="20.100000000000001" customHeight="1">
      <c r="B45" s="1420"/>
      <c r="C45" s="1421"/>
      <c r="D45" s="1422"/>
      <c r="E45" s="1423"/>
      <c r="F45" s="1421"/>
      <c r="G45" s="1422"/>
      <c r="H45" s="1423"/>
      <c r="I45" s="1423"/>
      <c r="J45" s="1421"/>
      <c r="K45" s="1734"/>
      <c r="L45" s="87"/>
      <c r="M45" s="87"/>
      <c r="N45" s="87"/>
      <c r="P45" s="123"/>
      <c r="Q45" s="120"/>
      <c r="R45" s="122"/>
      <c r="S45" s="121"/>
      <c r="T45" s="120"/>
      <c r="U45" s="122"/>
      <c r="V45" s="121"/>
      <c r="W45" s="121"/>
      <c r="X45" s="120"/>
      <c r="Y45" s="337"/>
    </row>
    <row r="46" spans="2:25" ht="30" customHeight="1">
      <c r="B46" s="181" t="s">
        <v>1178</v>
      </c>
      <c r="I46" s="117"/>
      <c r="J46" s="87"/>
      <c r="K46" s="116"/>
      <c r="L46" s="87"/>
      <c r="M46" s="87"/>
      <c r="N46" s="87"/>
    </row>
    <row r="47" spans="2:25" ht="30" customHeight="1">
      <c r="I47" s="117"/>
      <c r="J47" s="87"/>
      <c r="K47" s="116"/>
      <c r="L47" s="87"/>
      <c r="M47" s="87"/>
      <c r="N47" s="87"/>
    </row>
    <row r="48" spans="2:25" ht="30" customHeight="1">
      <c r="I48" s="117"/>
      <c r="J48" s="87"/>
      <c r="K48" s="116"/>
      <c r="L48" s="87"/>
      <c r="M48" s="87"/>
      <c r="N48" s="87"/>
    </row>
    <row r="49" spans="9:14" ht="30" customHeight="1">
      <c r="I49" s="117"/>
      <c r="J49" s="87"/>
      <c r="K49" s="116"/>
      <c r="L49" s="87"/>
      <c r="M49" s="87"/>
      <c r="N49" s="87"/>
    </row>
    <row r="50" spans="9:14" ht="30" customHeight="1">
      <c r="I50" s="117"/>
      <c r="J50" s="87"/>
      <c r="K50" s="116"/>
      <c r="L50" s="87"/>
      <c r="M50" s="87"/>
      <c r="N50" s="87"/>
    </row>
    <row r="51" spans="9:14" ht="30" customHeight="1">
      <c r="I51" s="117"/>
      <c r="J51" s="87"/>
      <c r="K51" s="116"/>
      <c r="L51" s="87"/>
      <c r="M51" s="87"/>
      <c r="N51" s="87"/>
    </row>
    <row r="52" spans="9:14" ht="30" customHeight="1">
      <c r="I52" s="117"/>
      <c r="J52" s="87"/>
      <c r="K52" s="116"/>
      <c r="L52" s="87"/>
      <c r="M52" s="87"/>
      <c r="N52" s="87"/>
    </row>
    <row r="53" spans="9:14" ht="30" customHeight="1">
      <c r="I53" s="117"/>
      <c r="J53" s="87"/>
      <c r="K53" s="116"/>
      <c r="L53" s="87"/>
      <c r="M53" s="87"/>
      <c r="N53" s="87"/>
    </row>
    <row r="54" spans="9:14" ht="30" customHeight="1">
      <c r="I54" s="117"/>
      <c r="J54" s="87"/>
      <c r="K54" s="116"/>
      <c r="L54" s="87"/>
      <c r="M54" s="87"/>
      <c r="N54" s="87"/>
    </row>
    <row r="55" spans="9:14" ht="30" customHeight="1">
      <c r="I55" s="117"/>
      <c r="J55" s="87"/>
      <c r="K55" s="116"/>
      <c r="L55" s="87"/>
      <c r="M55" s="87"/>
      <c r="N55" s="87"/>
    </row>
    <row r="56" spans="9:14" ht="30" customHeight="1">
      <c r="I56" s="117"/>
      <c r="J56" s="87"/>
      <c r="K56" s="116"/>
      <c r="L56" s="87"/>
      <c r="M56" s="87"/>
      <c r="N56" s="87"/>
    </row>
    <row r="57" spans="9:14" ht="30" customHeight="1">
      <c r="I57" s="117"/>
      <c r="J57" s="87"/>
      <c r="K57" s="116"/>
      <c r="L57" s="87"/>
      <c r="M57" s="87"/>
      <c r="N57" s="87"/>
    </row>
    <row r="58" spans="9:14" ht="30" customHeight="1">
      <c r="I58" s="117"/>
      <c r="J58" s="87"/>
      <c r="K58" s="116"/>
      <c r="L58" s="87"/>
      <c r="M58" s="87"/>
      <c r="N58" s="87"/>
    </row>
    <row r="59" spans="9:14" ht="30" customHeight="1">
      <c r="I59" s="117"/>
      <c r="J59" s="87"/>
      <c r="K59" s="116"/>
      <c r="L59" s="87"/>
      <c r="M59" s="87"/>
      <c r="N59" s="87"/>
    </row>
    <row r="60" spans="9:14" ht="30" customHeight="1">
      <c r="I60" s="117"/>
      <c r="J60" s="87"/>
      <c r="K60" s="116"/>
      <c r="L60" s="87"/>
      <c r="M60" s="87"/>
      <c r="N60" s="87"/>
    </row>
    <row r="61" spans="9:14" ht="30" customHeight="1">
      <c r="I61" s="117"/>
      <c r="J61" s="87"/>
      <c r="K61" s="116"/>
      <c r="L61" s="87"/>
      <c r="M61" s="87"/>
      <c r="N61" s="87"/>
    </row>
    <row r="62" spans="9:14" ht="30" customHeight="1">
      <c r="I62" s="117"/>
      <c r="J62" s="87"/>
      <c r="K62" s="116"/>
      <c r="L62" s="87"/>
      <c r="M62" s="87"/>
      <c r="N62" s="87"/>
    </row>
    <row r="63" spans="9:14" ht="30" customHeight="1">
      <c r="I63" s="117"/>
      <c r="J63" s="87"/>
      <c r="K63" s="116"/>
      <c r="L63" s="87"/>
      <c r="M63" s="87"/>
      <c r="N63" s="87"/>
    </row>
    <row r="64" spans="9:14" ht="30" customHeight="1">
      <c r="I64" s="117"/>
      <c r="J64" s="87"/>
      <c r="K64" s="116"/>
      <c r="L64" s="87"/>
      <c r="M64" s="87"/>
      <c r="N64" s="87"/>
    </row>
    <row r="65" spans="9:14" ht="30" customHeight="1">
      <c r="I65" s="117"/>
      <c r="J65" s="87"/>
      <c r="K65" s="116"/>
      <c r="L65" s="87"/>
      <c r="M65" s="87"/>
      <c r="N65" s="87"/>
    </row>
    <row r="66" spans="9:14" ht="30" customHeight="1">
      <c r="I66" s="117"/>
      <c r="J66" s="87"/>
      <c r="K66" s="116"/>
      <c r="L66" s="87"/>
      <c r="M66" s="87"/>
      <c r="N66" s="87"/>
    </row>
    <row r="67" spans="9:14" ht="30" customHeight="1">
      <c r="I67" s="117"/>
      <c r="J67" s="87"/>
      <c r="K67" s="116"/>
      <c r="L67" s="87"/>
      <c r="M67" s="87"/>
      <c r="N67" s="87"/>
    </row>
    <row r="68" spans="9:14" ht="30" customHeight="1">
      <c r="I68" s="117"/>
      <c r="J68" s="87"/>
      <c r="K68" s="116"/>
      <c r="L68" s="87"/>
      <c r="M68" s="87"/>
      <c r="N68" s="87"/>
    </row>
    <row r="69" spans="9:14" ht="30" customHeight="1">
      <c r="I69" s="117"/>
      <c r="J69" s="87"/>
      <c r="K69" s="116"/>
      <c r="L69" s="87"/>
      <c r="M69" s="87"/>
      <c r="N69" s="87"/>
    </row>
    <row r="70" spans="9:14" ht="30" customHeight="1">
      <c r="I70" s="117"/>
      <c r="J70" s="87"/>
      <c r="K70" s="116"/>
      <c r="L70" s="87"/>
      <c r="M70" s="87"/>
      <c r="N70" s="87"/>
    </row>
    <row r="71" spans="9:14" ht="30" customHeight="1">
      <c r="I71" s="117"/>
      <c r="J71" s="87"/>
      <c r="K71" s="116"/>
      <c r="L71" s="87"/>
      <c r="M71" s="87"/>
      <c r="N71" s="87"/>
    </row>
    <row r="72" spans="9:14" ht="30" customHeight="1">
      <c r="I72" s="117"/>
      <c r="J72" s="87"/>
      <c r="K72" s="116"/>
      <c r="L72" s="87"/>
      <c r="M72" s="87"/>
      <c r="N72" s="87"/>
    </row>
    <row r="73" spans="9:14" ht="30" customHeight="1">
      <c r="I73" s="117"/>
      <c r="J73" s="87"/>
      <c r="K73" s="116"/>
      <c r="L73" s="87"/>
      <c r="M73" s="87"/>
      <c r="N73" s="87"/>
    </row>
    <row r="74" spans="9:14" ht="30" customHeight="1">
      <c r="I74" s="117"/>
      <c r="J74" s="87"/>
      <c r="K74" s="116"/>
      <c r="L74" s="87"/>
      <c r="M74" s="87"/>
      <c r="N74" s="87"/>
    </row>
    <row r="75" spans="9:14" ht="30" customHeight="1">
      <c r="I75" s="117"/>
      <c r="J75" s="87"/>
      <c r="K75" s="116"/>
      <c r="L75" s="87"/>
      <c r="M75" s="87"/>
      <c r="N75" s="87"/>
    </row>
    <row r="76" spans="9:14" ht="30" customHeight="1">
      <c r="I76" s="117"/>
      <c r="J76" s="87"/>
      <c r="K76" s="116"/>
      <c r="L76" s="87"/>
      <c r="M76" s="87"/>
      <c r="N76" s="87"/>
    </row>
    <row r="77" spans="9:14" ht="30" customHeight="1">
      <c r="I77" s="117"/>
      <c r="J77" s="87"/>
      <c r="K77" s="116"/>
      <c r="L77" s="87"/>
      <c r="M77" s="87"/>
      <c r="N77" s="87"/>
    </row>
    <row r="78" spans="9:14" ht="30" customHeight="1">
      <c r="I78" s="117"/>
      <c r="J78" s="87"/>
      <c r="K78" s="116"/>
      <c r="L78" s="87"/>
      <c r="M78" s="87"/>
      <c r="N78" s="87"/>
    </row>
    <row r="79" spans="9:14" ht="30" customHeight="1">
      <c r="I79" s="117"/>
      <c r="J79" s="87"/>
      <c r="K79" s="116"/>
      <c r="L79" s="87"/>
      <c r="M79" s="87"/>
      <c r="N79" s="87"/>
    </row>
    <row r="80" spans="9:14" ht="30" customHeight="1">
      <c r="I80" s="117"/>
      <c r="J80" s="87"/>
      <c r="K80" s="116"/>
      <c r="L80" s="87"/>
      <c r="M80" s="87"/>
      <c r="N80" s="87"/>
    </row>
    <row r="81" spans="9:14" ht="30" customHeight="1">
      <c r="I81" s="117"/>
      <c r="J81" s="87"/>
      <c r="K81" s="116"/>
      <c r="L81" s="87"/>
      <c r="M81" s="87"/>
      <c r="N81" s="87"/>
    </row>
    <row r="99" spans="4:4" ht="30" customHeight="1">
      <c r="D99" s="119"/>
    </row>
  </sheetData>
  <sheetProtection sheet="1" objects="1" scenarios="1" formatCells="0"/>
  <mergeCells count="10">
    <mergeCell ref="P7:P9"/>
    <mergeCell ref="Q7:Q9"/>
    <mergeCell ref="R7:R9"/>
    <mergeCell ref="S7:X7"/>
    <mergeCell ref="B2:K2"/>
    <mergeCell ref="B4:K4"/>
    <mergeCell ref="B7:B9"/>
    <mergeCell ref="C7:C9"/>
    <mergeCell ref="D7:D9"/>
    <mergeCell ref="E7:I7"/>
  </mergeCells>
  <phoneticPr fontId="3"/>
  <dataValidations count="5">
    <dataValidation type="list" allowBlank="1" showInputMessage="1" showErrorMessage="1" sqref="IY11:IY42 SU11:SU42 WVL983051:WVL983082 WLP983051:WLP983082 WBT983051:WBT983082 VRX983051:VRX983082 VIB983051:VIB983082 UYF983051:UYF983082 UOJ983051:UOJ983082 UEN983051:UEN983082 TUR983051:TUR983082 TKV983051:TKV983082 TAZ983051:TAZ983082 SRD983051:SRD983082 SHH983051:SHH983082 RXL983051:RXL983082 RNP983051:RNP983082 RDT983051:RDT983082 QTX983051:QTX983082 QKB983051:QKB983082 QAF983051:QAF983082 PQJ983051:PQJ983082 PGN983051:PGN983082 OWR983051:OWR983082 OMV983051:OMV983082 OCZ983051:OCZ983082 NTD983051:NTD983082 NJH983051:NJH983082 MZL983051:MZL983082 MPP983051:MPP983082 MFT983051:MFT983082 LVX983051:LVX983082 LMB983051:LMB983082 LCF983051:LCF983082 KSJ983051:KSJ983082 KIN983051:KIN983082 JYR983051:JYR983082 JOV983051:JOV983082 JEZ983051:JEZ983082 IVD983051:IVD983082 ILH983051:ILH983082 IBL983051:IBL983082 HRP983051:HRP983082 HHT983051:HHT983082 GXX983051:GXX983082 GOB983051:GOB983082 GEF983051:GEF983082 FUJ983051:FUJ983082 FKN983051:FKN983082 FAR983051:FAR983082 EQV983051:EQV983082 EGZ983051:EGZ983082 DXD983051:DXD983082 DNH983051:DNH983082 DDL983051:DDL983082 CTP983051:CTP983082 CJT983051:CJT983082 BZX983051:BZX983082 BQB983051:BQB983082 BGF983051:BGF983082 AWJ983051:AWJ983082 AMN983051:AMN983082 ACR983051:ACR983082 SV983051:SV983082 IZ983051:IZ983082 B983051:B983082 WVL917515:WVL917546 WLP917515:WLP917546 WBT917515:WBT917546 VRX917515:VRX917546 VIB917515:VIB917546 UYF917515:UYF917546 UOJ917515:UOJ917546 UEN917515:UEN917546 TUR917515:TUR917546 TKV917515:TKV917546 TAZ917515:TAZ917546 SRD917515:SRD917546 SHH917515:SHH917546 RXL917515:RXL917546 RNP917515:RNP917546 RDT917515:RDT917546 QTX917515:QTX917546 QKB917515:QKB917546 QAF917515:QAF917546 PQJ917515:PQJ917546 PGN917515:PGN917546 OWR917515:OWR917546 OMV917515:OMV917546 OCZ917515:OCZ917546 NTD917515:NTD917546 NJH917515:NJH917546 MZL917515:MZL917546 MPP917515:MPP917546 MFT917515:MFT917546 LVX917515:LVX917546 LMB917515:LMB917546 LCF917515:LCF917546 KSJ917515:KSJ917546 KIN917515:KIN917546 JYR917515:JYR917546 JOV917515:JOV917546 JEZ917515:JEZ917546 IVD917515:IVD917546 ILH917515:ILH917546 IBL917515:IBL917546 HRP917515:HRP917546 HHT917515:HHT917546 GXX917515:GXX917546 GOB917515:GOB917546 GEF917515:GEF917546 FUJ917515:FUJ917546 FKN917515:FKN917546 FAR917515:FAR917546 EQV917515:EQV917546 EGZ917515:EGZ917546 DXD917515:DXD917546 DNH917515:DNH917546 DDL917515:DDL917546 CTP917515:CTP917546 CJT917515:CJT917546 BZX917515:BZX917546 BQB917515:BQB917546 BGF917515:BGF917546 AWJ917515:AWJ917546 AMN917515:AMN917546 ACR917515:ACR917546 SV917515:SV917546 IZ917515:IZ917546 B917515:B917546 WVL851979:WVL852010 WLP851979:WLP852010 WBT851979:WBT852010 VRX851979:VRX852010 VIB851979:VIB852010 UYF851979:UYF852010 UOJ851979:UOJ852010 UEN851979:UEN852010 TUR851979:TUR852010 TKV851979:TKV852010 TAZ851979:TAZ852010 SRD851979:SRD852010 SHH851979:SHH852010 RXL851979:RXL852010 RNP851979:RNP852010 RDT851979:RDT852010 QTX851979:QTX852010 QKB851979:QKB852010 QAF851979:QAF852010 PQJ851979:PQJ852010 PGN851979:PGN852010 OWR851979:OWR852010 OMV851979:OMV852010 OCZ851979:OCZ852010 NTD851979:NTD852010 NJH851979:NJH852010 MZL851979:MZL852010 MPP851979:MPP852010 MFT851979:MFT852010 LVX851979:LVX852010 LMB851979:LMB852010 LCF851979:LCF852010 KSJ851979:KSJ852010 KIN851979:KIN852010 JYR851979:JYR852010 JOV851979:JOV852010 JEZ851979:JEZ852010 IVD851979:IVD852010 ILH851979:ILH852010 IBL851979:IBL852010 HRP851979:HRP852010 HHT851979:HHT852010 GXX851979:GXX852010 GOB851979:GOB852010 GEF851979:GEF852010 FUJ851979:FUJ852010 FKN851979:FKN852010 FAR851979:FAR852010 EQV851979:EQV852010 EGZ851979:EGZ852010 DXD851979:DXD852010 DNH851979:DNH852010 DDL851979:DDL852010 CTP851979:CTP852010 CJT851979:CJT852010 BZX851979:BZX852010 BQB851979:BQB852010 BGF851979:BGF852010 AWJ851979:AWJ852010 AMN851979:AMN852010 ACR851979:ACR852010 SV851979:SV852010 IZ851979:IZ852010 B851979:B852010 WVL786443:WVL786474 WLP786443:WLP786474 WBT786443:WBT786474 VRX786443:VRX786474 VIB786443:VIB786474 UYF786443:UYF786474 UOJ786443:UOJ786474 UEN786443:UEN786474 TUR786443:TUR786474 TKV786443:TKV786474 TAZ786443:TAZ786474 SRD786443:SRD786474 SHH786443:SHH786474 RXL786443:RXL786474 RNP786443:RNP786474 RDT786443:RDT786474 QTX786443:QTX786474 QKB786443:QKB786474 QAF786443:QAF786474 PQJ786443:PQJ786474 PGN786443:PGN786474 OWR786443:OWR786474 OMV786443:OMV786474 OCZ786443:OCZ786474 NTD786443:NTD786474 NJH786443:NJH786474 MZL786443:MZL786474 MPP786443:MPP786474 MFT786443:MFT786474 LVX786443:LVX786474 LMB786443:LMB786474 LCF786443:LCF786474 KSJ786443:KSJ786474 KIN786443:KIN786474 JYR786443:JYR786474 JOV786443:JOV786474 JEZ786443:JEZ786474 IVD786443:IVD786474 ILH786443:ILH786474 IBL786443:IBL786474 HRP786443:HRP786474 HHT786443:HHT786474 GXX786443:GXX786474 GOB786443:GOB786474 GEF786443:GEF786474 FUJ786443:FUJ786474 FKN786443:FKN786474 FAR786443:FAR786474 EQV786443:EQV786474 EGZ786443:EGZ786474 DXD786443:DXD786474 DNH786443:DNH786474 DDL786443:DDL786474 CTP786443:CTP786474 CJT786443:CJT786474 BZX786443:BZX786474 BQB786443:BQB786474 BGF786443:BGF786474 AWJ786443:AWJ786474 AMN786443:AMN786474 ACR786443:ACR786474 SV786443:SV786474 IZ786443:IZ786474 B786443:B786474 WVL720907:WVL720938 WLP720907:WLP720938 WBT720907:WBT720938 VRX720907:VRX720938 VIB720907:VIB720938 UYF720907:UYF720938 UOJ720907:UOJ720938 UEN720907:UEN720938 TUR720907:TUR720938 TKV720907:TKV720938 TAZ720907:TAZ720938 SRD720907:SRD720938 SHH720907:SHH720938 RXL720907:RXL720938 RNP720907:RNP720938 RDT720907:RDT720938 QTX720907:QTX720938 QKB720907:QKB720938 QAF720907:QAF720938 PQJ720907:PQJ720938 PGN720907:PGN720938 OWR720907:OWR720938 OMV720907:OMV720938 OCZ720907:OCZ720938 NTD720907:NTD720938 NJH720907:NJH720938 MZL720907:MZL720938 MPP720907:MPP720938 MFT720907:MFT720938 LVX720907:LVX720938 LMB720907:LMB720938 LCF720907:LCF720938 KSJ720907:KSJ720938 KIN720907:KIN720938 JYR720907:JYR720938 JOV720907:JOV720938 JEZ720907:JEZ720938 IVD720907:IVD720938 ILH720907:ILH720938 IBL720907:IBL720938 HRP720907:HRP720938 HHT720907:HHT720938 GXX720907:GXX720938 GOB720907:GOB720938 GEF720907:GEF720938 FUJ720907:FUJ720938 FKN720907:FKN720938 FAR720907:FAR720938 EQV720907:EQV720938 EGZ720907:EGZ720938 DXD720907:DXD720938 DNH720907:DNH720938 DDL720907:DDL720938 CTP720907:CTP720938 CJT720907:CJT720938 BZX720907:BZX720938 BQB720907:BQB720938 BGF720907:BGF720938 AWJ720907:AWJ720938 AMN720907:AMN720938 ACR720907:ACR720938 SV720907:SV720938 IZ720907:IZ720938 B720907:B720938 WVL655371:WVL655402 WLP655371:WLP655402 WBT655371:WBT655402 VRX655371:VRX655402 VIB655371:VIB655402 UYF655371:UYF655402 UOJ655371:UOJ655402 UEN655371:UEN655402 TUR655371:TUR655402 TKV655371:TKV655402 TAZ655371:TAZ655402 SRD655371:SRD655402 SHH655371:SHH655402 RXL655371:RXL655402 RNP655371:RNP655402 RDT655371:RDT655402 QTX655371:QTX655402 QKB655371:QKB655402 QAF655371:QAF655402 PQJ655371:PQJ655402 PGN655371:PGN655402 OWR655371:OWR655402 OMV655371:OMV655402 OCZ655371:OCZ655402 NTD655371:NTD655402 NJH655371:NJH655402 MZL655371:MZL655402 MPP655371:MPP655402 MFT655371:MFT655402 LVX655371:LVX655402 LMB655371:LMB655402 LCF655371:LCF655402 KSJ655371:KSJ655402 KIN655371:KIN655402 JYR655371:JYR655402 JOV655371:JOV655402 JEZ655371:JEZ655402 IVD655371:IVD655402 ILH655371:ILH655402 IBL655371:IBL655402 HRP655371:HRP655402 HHT655371:HHT655402 GXX655371:GXX655402 GOB655371:GOB655402 GEF655371:GEF655402 FUJ655371:FUJ655402 FKN655371:FKN655402 FAR655371:FAR655402 EQV655371:EQV655402 EGZ655371:EGZ655402 DXD655371:DXD655402 DNH655371:DNH655402 DDL655371:DDL655402 CTP655371:CTP655402 CJT655371:CJT655402 BZX655371:BZX655402 BQB655371:BQB655402 BGF655371:BGF655402 AWJ655371:AWJ655402 AMN655371:AMN655402 ACR655371:ACR655402 SV655371:SV655402 IZ655371:IZ655402 B655371:B655402 WVL589835:WVL589866 WLP589835:WLP589866 WBT589835:WBT589866 VRX589835:VRX589866 VIB589835:VIB589866 UYF589835:UYF589866 UOJ589835:UOJ589866 UEN589835:UEN589866 TUR589835:TUR589866 TKV589835:TKV589866 TAZ589835:TAZ589866 SRD589835:SRD589866 SHH589835:SHH589866 RXL589835:RXL589866 RNP589835:RNP589866 RDT589835:RDT589866 QTX589835:QTX589866 QKB589835:QKB589866 QAF589835:QAF589866 PQJ589835:PQJ589866 PGN589835:PGN589866 OWR589835:OWR589866 OMV589835:OMV589866 OCZ589835:OCZ589866 NTD589835:NTD589866 NJH589835:NJH589866 MZL589835:MZL589866 MPP589835:MPP589866 MFT589835:MFT589866 LVX589835:LVX589866 LMB589835:LMB589866 LCF589835:LCF589866 KSJ589835:KSJ589866 KIN589835:KIN589866 JYR589835:JYR589866 JOV589835:JOV589866 JEZ589835:JEZ589866 IVD589835:IVD589866 ILH589835:ILH589866 IBL589835:IBL589866 HRP589835:HRP589866 HHT589835:HHT589866 GXX589835:GXX589866 GOB589835:GOB589866 GEF589835:GEF589866 FUJ589835:FUJ589866 FKN589835:FKN589866 FAR589835:FAR589866 EQV589835:EQV589866 EGZ589835:EGZ589866 DXD589835:DXD589866 DNH589835:DNH589866 DDL589835:DDL589866 CTP589835:CTP589866 CJT589835:CJT589866 BZX589835:BZX589866 BQB589835:BQB589866 BGF589835:BGF589866 AWJ589835:AWJ589866 AMN589835:AMN589866 ACR589835:ACR589866 SV589835:SV589866 IZ589835:IZ589866 B589835:B589866 WVL524299:WVL524330 WLP524299:WLP524330 WBT524299:WBT524330 VRX524299:VRX524330 VIB524299:VIB524330 UYF524299:UYF524330 UOJ524299:UOJ524330 UEN524299:UEN524330 TUR524299:TUR524330 TKV524299:TKV524330 TAZ524299:TAZ524330 SRD524299:SRD524330 SHH524299:SHH524330 RXL524299:RXL524330 RNP524299:RNP524330 RDT524299:RDT524330 QTX524299:QTX524330 QKB524299:QKB524330 QAF524299:QAF524330 PQJ524299:PQJ524330 PGN524299:PGN524330 OWR524299:OWR524330 OMV524299:OMV524330 OCZ524299:OCZ524330 NTD524299:NTD524330 NJH524299:NJH524330 MZL524299:MZL524330 MPP524299:MPP524330 MFT524299:MFT524330 LVX524299:LVX524330 LMB524299:LMB524330 LCF524299:LCF524330 KSJ524299:KSJ524330 KIN524299:KIN524330 JYR524299:JYR524330 JOV524299:JOV524330 JEZ524299:JEZ524330 IVD524299:IVD524330 ILH524299:ILH524330 IBL524299:IBL524330 HRP524299:HRP524330 HHT524299:HHT524330 GXX524299:GXX524330 GOB524299:GOB524330 GEF524299:GEF524330 FUJ524299:FUJ524330 FKN524299:FKN524330 FAR524299:FAR524330 EQV524299:EQV524330 EGZ524299:EGZ524330 DXD524299:DXD524330 DNH524299:DNH524330 DDL524299:DDL524330 CTP524299:CTP524330 CJT524299:CJT524330 BZX524299:BZX524330 BQB524299:BQB524330 BGF524299:BGF524330 AWJ524299:AWJ524330 AMN524299:AMN524330 ACR524299:ACR524330 SV524299:SV524330 IZ524299:IZ524330 B524299:B524330 WVL458763:WVL458794 WLP458763:WLP458794 WBT458763:WBT458794 VRX458763:VRX458794 VIB458763:VIB458794 UYF458763:UYF458794 UOJ458763:UOJ458794 UEN458763:UEN458794 TUR458763:TUR458794 TKV458763:TKV458794 TAZ458763:TAZ458794 SRD458763:SRD458794 SHH458763:SHH458794 RXL458763:RXL458794 RNP458763:RNP458794 RDT458763:RDT458794 QTX458763:QTX458794 QKB458763:QKB458794 QAF458763:QAF458794 PQJ458763:PQJ458794 PGN458763:PGN458794 OWR458763:OWR458794 OMV458763:OMV458794 OCZ458763:OCZ458794 NTD458763:NTD458794 NJH458763:NJH458794 MZL458763:MZL458794 MPP458763:MPP458794 MFT458763:MFT458794 LVX458763:LVX458794 LMB458763:LMB458794 LCF458763:LCF458794 KSJ458763:KSJ458794 KIN458763:KIN458794 JYR458763:JYR458794 JOV458763:JOV458794 JEZ458763:JEZ458794 IVD458763:IVD458794 ILH458763:ILH458794 IBL458763:IBL458794 HRP458763:HRP458794 HHT458763:HHT458794 GXX458763:GXX458794 GOB458763:GOB458794 GEF458763:GEF458794 FUJ458763:FUJ458794 FKN458763:FKN458794 FAR458763:FAR458794 EQV458763:EQV458794 EGZ458763:EGZ458794 DXD458763:DXD458794 DNH458763:DNH458794 DDL458763:DDL458794 CTP458763:CTP458794 CJT458763:CJT458794 BZX458763:BZX458794 BQB458763:BQB458794 BGF458763:BGF458794 AWJ458763:AWJ458794 AMN458763:AMN458794 ACR458763:ACR458794 SV458763:SV458794 IZ458763:IZ458794 B458763:B458794 WVL393227:WVL393258 WLP393227:WLP393258 WBT393227:WBT393258 VRX393227:VRX393258 VIB393227:VIB393258 UYF393227:UYF393258 UOJ393227:UOJ393258 UEN393227:UEN393258 TUR393227:TUR393258 TKV393227:TKV393258 TAZ393227:TAZ393258 SRD393227:SRD393258 SHH393227:SHH393258 RXL393227:RXL393258 RNP393227:RNP393258 RDT393227:RDT393258 QTX393227:QTX393258 QKB393227:QKB393258 QAF393227:QAF393258 PQJ393227:PQJ393258 PGN393227:PGN393258 OWR393227:OWR393258 OMV393227:OMV393258 OCZ393227:OCZ393258 NTD393227:NTD393258 NJH393227:NJH393258 MZL393227:MZL393258 MPP393227:MPP393258 MFT393227:MFT393258 LVX393227:LVX393258 LMB393227:LMB393258 LCF393227:LCF393258 KSJ393227:KSJ393258 KIN393227:KIN393258 JYR393227:JYR393258 JOV393227:JOV393258 JEZ393227:JEZ393258 IVD393227:IVD393258 ILH393227:ILH393258 IBL393227:IBL393258 HRP393227:HRP393258 HHT393227:HHT393258 GXX393227:GXX393258 GOB393227:GOB393258 GEF393227:GEF393258 FUJ393227:FUJ393258 FKN393227:FKN393258 FAR393227:FAR393258 EQV393227:EQV393258 EGZ393227:EGZ393258 DXD393227:DXD393258 DNH393227:DNH393258 DDL393227:DDL393258 CTP393227:CTP393258 CJT393227:CJT393258 BZX393227:BZX393258 BQB393227:BQB393258 BGF393227:BGF393258 AWJ393227:AWJ393258 AMN393227:AMN393258 ACR393227:ACR393258 SV393227:SV393258 IZ393227:IZ393258 B393227:B393258 WVL327691:WVL327722 WLP327691:WLP327722 WBT327691:WBT327722 VRX327691:VRX327722 VIB327691:VIB327722 UYF327691:UYF327722 UOJ327691:UOJ327722 UEN327691:UEN327722 TUR327691:TUR327722 TKV327691:TKV327722 TAZ327691:TAZ327722 SRD327691:SRD327722 SHH327691:SHH327722 RXL327691:RXL327722 RNP327691:RNP327722 RDT327691:RDT327722 QTX327691:QTX327722 QKB327691:QKB327722 QAF327691:QAF327722 PQJ327691:PQJ327722 PGN327691:PGN327722 OWR327691:OWR327722 OMV327691:OMV327722 OCZ327691:OCZ327722 NTD327691:NTD327722 NJH327691:NJH327722 MZL327691:MZL327722 MPP327691:MPP327722 MFT327691:MFT327722 LVX327691:LVX327722 LMB327691:LMB327722 LCF327691:LCF327722 KSJ327691:KSJ327722 KIN327691:KIN327722 JYR327691:JYR327722 JOV327691:JOV327722 JEZ327691:JEZ327722 IVD327691:IVD327722 ILH327691:ILH327722 IBL327691:IBL327722 HRP327691:HRP327722 HHT327691:HHT327722 GXX327691:GXX327722 GOB327691:GOB327722 GEF327691:GEF327722 FUJ327691:FUJ327722 FKN327691:FKN327722 FAR327691:FAR327722 EQV327691:EQV327722 EGZ327691:EGZ327722 DXD327691:DXD327722 DNH327691:DNH327722 DDL327691:DDL327722 CTP327691:CTP327722 CJT327691:CJT327722 BZX327691:BZX327722 BQB327691:BQB327722 BGF327691:BGF327722 AWJ327691:AWJ327722 AMN327691:AMN327722 ACR327691:ACR327722 SV327691:SV327722 IZ327691:IZ327722 B327691:B327722 WVL262155:WVL262186 WLP262155:WLP262186 WBT262155:WBT262186 VRX262155:VRX262186 VIB262155:VIB262186 UYF262155:UYF262186 UOJ262155:UOJ262186 UEN262155:UEN262186 TUR262155:TUR262186 TKV262155:TKV262186 TAZ262155:TAZ262186 SRD262155:SRD262186 SHH262155:SHH262186 RXL262155:RXL262186 RNP262155:RNP262186 RDT262155:RDT262186 QTX262155:QTX262186 QKB262155:QKB262186 QAF262155:QAF262186 PQJ262155:PQJ262186 PGN262155:PGN262186 OWR262155:OWR262186 OMV262155:OMV262186 OCZ262155:OCZ262186 NTD262155:NTD262186 NJH262155:NJH262186 MZL262155:MZL262186 MPP262155:MPP262186 MFT262155:MFT262186 LVX262155:LVX262186 LMB262155:LMB262186 LCF262155:LCF262186 KSJ262155:KSJ262186 KIN262155:KIN262186 JYR262155:JYR262186 JOV262155:JOV262186 JEZ262155:JEZ262186 IVD262155:IVD262186 ILH262155:ILH262186 IBL262155:IBL262186 HRP262155:HRP262186 HHT262155:HHT262186 GXX262155:GXX262186 GOB262155:GOB262186 GEF262155:GEF262186 FUJ262155:FUJ262186 FKN262155:FKN262186 FAR262155:FAR262186 EQV262155:EQV262186 EGZ262155:EGZ262186 DXD262155:DXD262186 DNH262155:DNH262186 DDL262155:DDL262186 CTP262155:CTP262186 CJT262155:CJT262186 BZX262155:BZX262186 BQB262155:BQB262186 BGF262155:BGF262186 AWJ262155:AWJ262186 AMN262155:AMN262186 ACR262155:ACR262186 SV262155:SV262186 IZ262155:IZ262186 B262155:B262186 WVL196619:WVL196650 WLP196619:WLP196650 WBT196619:WBT196650 VRX196619:VRX196650 VIB196619:VIB196650 UYF196619:UYF196650 UOJ196619:UOJ196650 UEN196619:UEN196650 TUR196619:TUR196650 TKV196619:TKV196650 TAZ196619:TAZ196650 SRD196619:SRD196650 SHH196619:SHH196650 RXL196619:RXL196650 RNP196619:RNP196650 RDT196619:RDT196650 QTX196619:QTX196650 QKB196619:QKB196650 QAF196619:QAF196650 PQJ196619:PQJ196650 PGN196619:PGN196650 OWR196619:OWR196650 OMV196619:OMV196650 OCZ196619:OCZ196650 NTD196619:NTD196650 NJH196619:NJH196650 MZL196619:MZL196650 MPP196619:MPP196650 MFT196619:MFT196650 LVX196619:LVX196650 LMB196619:LMB196650 LCF196619:LCF196650 KSJ196619:KSJ196650 KIN196619:KIN196650 JYR196619:JYR196650 JOV196619:JOV196650 JEZ196619:JEZ196650 IVD196619:IVD196650 ILH196619:ILH196650 IBL196619:IBL196650 HRP196619:HRP196650 HHT196619:HHT196650 GXX196619:GXX196650 GOB196619:GOB196650 GEF196619:GEF196650 FUJ196619:FUJ196650 FKN196619:FKN196650 FAR196619:FAR196650 EQV196619:EQV196650 EGZ196619:EGZ196650 DXD196619:DXD196650 DNH196619:DNH196650 DDL196619:DDL196650 CTP196619:CTP196650 CJT196619:CJT196650 BZX196619:BZX196650 BQB196619:BQB196650 BGF196619:BGF196650 AWJ196619:AWJ196650 AMN196619:AMN196650 ACR196619:ACR196650 SV196619:SV196650 IZ196619:IZ196650 B196619:B196650 WVL131083:WVL131114 WLP131083:WLP131114 WBT131083:WBT131114 VRX131083:VRX131114 VIB131083:VIB131114 UYF131083:UYF131114 UOJ131083:UOJ131114 UEN131083:UEN131114 TUR131083:TUR131114 TKV131083:TKV131114 TAZ131083:TAZ131114 SRD131083:SRD131114 SHH131083:SHH131114 RXL131083:RXL131114 RNP131083:RNP131114 RDT131083:RDT131114 QTX131083:QTX131114 QKB131083:QKB131114 QAF131083:QAF131114 PQJ131083:PQJ131114 PGN131083:PGN131114 OWR131083:OWR131114 OMV131083:OMV131114 OCZ131083:OCZ131114 NTD131083:NTD131114 NJH131083:NJH131114 MZL131083:MZL131114 MPP131083:MPP131114 MFT131083:MFT131114 LVX131083:LVX131114 LMB131083:LMB131114 LCF131083:LCF131114 KSJ131083:KSJ131114 KIN131083:KIN131114 JYR131083:JYR131114 JOV131083:JOV131114 JEZ131083:JEZ131114 IVD131083:IVD131114 ILH131083:ILH131114 IBL131083:IBL131114 HRP131083:HRP131114 HHT131083:HHT131114 GXX131083:GXX131114 GOB131083:GOB131114 GEF131083:GEF131114 FUJ131083:FUJ131114 FKN131083:FKN131114 FAR131083:FAR131114 EQV131083:EQV131114 EGZ131083:EGZ131114 DXD131083:DXD131114 DNH131083:DNH131114 DDL131083:DDL131114 CTP131083:CTP131114 CJT131083:CJT131114 BZX131083:BZX131114 BQB131083:BQB131114 BGF131083:BGF131114 AWJ131083:AWJ131114 AMN131083:AMN131114 ACR131083:ACR131114 SV131083:SV131114 IZ131083:IZ131114 B131083:B131114 WVL65547:WVL65578 WLP65547:WLP65578 WBT65547:WBT65578 VRX65547:VRX65578 VIB65547:VIB65578 UYF65547:UYF65578 UOJ65547:UOJ65578 UEN65547:UEN65578 TUR65547:TUR65578 TKV65547:TKV65578 TAZ65547:TAZ65578 SRD65547:SRD65578 SHH65547:SHH65578 RXL65547:RXL65578 RNP65547:RNP65578 RDT65547:RDT65578 QTX65547:QTX65578 QKB65547:QKB65578 QAF65547:QAF65578 PQJ65547:PQJ65578 PGN65547:PGN65578 OWR65547:OWR65578 OMV65547:OMV65578 OCZ65547:OCZ65578 NTD65547:NTD65578 NJH65547:NJH65578 MZL65547:MZL65578 MPP65547:MPP65578 MFT65547:MFT65578 LVX65547:LVX65578 LMB65547:LMB65578 LCF65547:LCF65578 KSJ65547:KSJ65578 KIN65547:KIN65578 JYR65547:JYR65578 JOV65547:JOV65578 JEZ65547:JEZ65578 IVD65547:IVD65578 ILH65547:ILH65578 IBL65547:IBL65578 HRP65547:HRP65578 HHT65547:HHT65578 GXX65547:GXX65578 GOB65547:GOB65578 GEF65547:GEF65578 FUJ65547:FUJ65578 FKN65547:FKN65578 FAR65547:FAR65578 EQV65547:EQV65578 EGZ65547:EGZ65578 DXD65547:DXD65578 DNH65547:DNH65578 DDL65547:DDL65578 CTP65547:CTP65578 CJT65547:CJT65578 BZX65547:BZX65578 BQB65547:BQB65578 BGF65547:BGF65578 AWJ65547:AWJ65578 AMN65547:AMN65578 ACR65547:ACR65578 SV65547:SV65578 IZ65547:IZ65578 B65547:B65578 WVK11:WVK42 WLO11:WLO42 WBS11:WBS42 VRW11:VRW42 VIA11:VIA42 UYE11:UYE42 UOI11:UOI42 UEM11:UEM42 TUQ11:TUQ42 TKU11:TKU42 TAY11:TAY42 SRC11:SRC42 SHG11:SHG42 RXK11:RXK42 RNO11:RNO42 RDS11:RDS42 QTW11:QTW42 QKA11:QKA42 QAE11:QAE42 PQI11:PQI42 PGM11:PGM42 OWQ11:OWQ42 OMU11:OMU42 OCY11:OCY42 NTC11:NTC42 NJG11:NJG42 MZK11:MZK42 MPO11:MPO42 MFS11:MFS42 LVW11:LVW42 LMA11:LMA42 LCE11:LCE42 KSI11:KSI42 KIM11:KIM42 JYQ11:JYQ42 JOU11:JOU42 JEY11:JEY42 IVC11:IVC42 ILG11:ILG42 IBK11:IBK42 HRO11:HRO42 HHS11:HHS42 GXW11:GXW42 GOA11:GOA42 GEE11:GEE42 FUI11:FUI42 FKM11:FKM42 FAQ11:FAQ42 EQU11:EQU42 EGY11:EGY42 DXC11:DXC42 DNG11:DNG42 DDK11:DDK42 CTO11:CTO42 CJS11:CJS42 BZW11:BZW42 BQA11:BQA42 BGE11:BGE42 AWI11:AWI42 AMM11:AMM42 ACQ11:ACQ42 P42">
      <formula1>$G$8:$I$8</formula1>
    </dataValidation>
    <dataValidation type="list" allowBlank="1" showInputMessage="1" showErrorMessage="1" sqref="IY10 SU10 B10 WVL983083:WVL983085 WLP983083:WLP983085 WBT983083:WBT983085 VRX983083:VRX983085 VIB983083:VIB983085 UYF983083:UYF983085 UOJ983083:UOJ983085 UEN983083:UEN983085 TUR983083:TUR983085 TKV983083:TKV983085 TAZ983083:TAZ983085 SRD983083:SRD983085 SHH983083:SHH983085 RXL983083:RXL983085 RNP983083:RNP983085 RDT983083:RDT983085 QTX983083:QTX983085 QKB983083:QKB983085 QAF983083:QAF983085 PQJ983083:PQJ983085 PGN983083:PGN983085 OWR983083:OWR983085 OMV983083:OMV983085 OCZ983083:OCZ983085 NTD983083:NTD983085 NJH983083:NJH983085 MZL983083:MZL983085 MPP983083:MPP983085 MFT983083:MFT983085 LVX983083:LVX983085 LMB983083:LMB983085 LCF983083:LCF983085 KSJ983083:KSJ983085 KIN983083:KIN983085 JYR983083:JYR983085 JOV983083:JOV983085 JEZ983083:JEZ983085 IVD983083:IVD983085 ILH983083:ILH983085 IBL983083:IBL983085 HRP983083:HRP983085 HHT983083:HHT983085 GXX983083:GXX983085 GOB983083:GOB983085 GEF983083:GEF983085 FUJ983083:FUJ983085 FKN983083:FKN983085 FAR983083:FAR983085 EQV983083:EQV983085 EGZ983083:EGZ983085 DXD983083:DXD983085 DNH983083:DNH983085 DDL983083:DDL983085 CTP983083:CTP983085 CJT983083:CJT983085 BZX983083:BZX983085 BQB983083:BQB983085 BGF983083:BGF983085 AWJ983083:AWJ983085 AMN983083:AMN983085 ACR983083:ACR983085 SV983083:SV983085 IZ983083:IZ983085 B983083:B983085 WVL917547:WVL917549 WLP917547:WLP917549 WBT917547:WBT917549 VRX917547:VRX917549 VIB917547:VIB917549 UYF917547:UYF917549 UOJ917547:UOJ917549 UEN917547:UEN917549 TUR917547:TUR917549 TKV917547:TKV917549 TAZ917547:TAZ917549 SRD917547:SRD917549 SHH917547:SHH917549 RXL917547:RXL917549 RNP917547:RNP917549 RDT917547:RDT917549 QTX917547:QTX917549 QKB917547:QKB917549 QAF917547:QAF917549 PQJ917547:PQJ917549 PGN917547:PGN917549 OWR917547:OWR917549 OMV917547:OMV917549 OCZ917547:OCZ917549 NTD917547:NTD917549 NJH917547:NJH917549 MZL917547:MZL917549 MPP917547:MPP917549 MFT917547:MFT917549 LVX917547:LVX917549 LMB917547:LMB917549 LCF917547:LCF917549 KSJ917547:KSJ917549 KIN917547:KIN917549 JYR917547:JYR917549 JOV917547:JOV917549 JEZ917547:JEZ917549 IVD917547:IVD917549 ILH917547:ILH917549 IBL917547:IBL917549 HRP917547:HRP917549 HHT917547:HHT917549 GXX917547:GXX917549 GOB917547:GOB917549 GEF917547:GEF917549 FUJ917547:FUJ917549 FKN917547:FKN917549 FAR917547:FAR917549 EQV917547:EQV917549 EGZ917547:EGZ917549 DXD917547:DXD917549 DNH917547:DNH917549 DDL917547:DDL917549 CTP917547:CTP917549 CJT917547:CJT917549 BZX917547:BZX917549 BQB917547:BQB917549 BGF917547:BGF917549 AWJ917547:AWJ917549 AMN917547:AMN917549 ACR917547:ACR917549 SV917547:SV917549 IZ917547:IZ917549 B917547:B917549 WVL852011:WVL852013 WLP852011:WLP852013 WBT852011:WBT852013 VRX852011:VRX852013 VIB852011:VIB852013 UYF852011:UYF852013 UOJ852011:UOJ852013 UEN852011:UEN852013 TUR852011:TUR852013 TKV852011:TKV852013 TAZ852011:TAZ852013 SRD852011:SRD852013 SHH852011:SHH852013 RXL852011:RXL852013 RNP852011:RNP852013 RDT852011:RDT852013 QTX852011:QTX852013 QKB852011:QKB852013 QAF852011:QAF852013 PQJ852011:PQJ852013 PGN852011:PGN852013 OWR852011:OWR852013 OMV852011:OMV852013 OCZ852011:OCZ852013 NTD852011:NTD852013 NJH852011:NJH852013 MZL852011:MZL852013 MPP852011:MPP852013 MFT852011:MFT852013 LVX852011:LVX852013 LMB852011:LMB852013 LCF852011:LCF852013 KSJ852011:KSJ852013 KIN852011:KIN852013 JYR852011:JYR852013 JOV852011:JOV852013 JEZ852011:JEZ852013 IVD852011:IVD852013 ILH852011:ILH852013 IBL852011:IBL852013 HRP852011:HRP852013 HHT852011:HHT852013 GXX852011:GXX852013 GOB852011:GOB852013 GEF852011:GEF852013 FUJ852011:FUJ852013 FKN852011:FKN852013 FAR852011:FAR852013 EQV852011:EQV852013 EGZ852011:EGZ852013 DXD852011:DXD852013 DNH852011:DNH852013 DDL852011:DDL852013 CTP852011:CTP852013 CJT852011:CJT852013 BZX852011:BZX852013 BQB852011:BQB852013 BGF852011:BGF852013 AWJ852011:AWJ852013 AMN852011:AMN852013 ACR852011:ACR852013 SV852011:SV852013 IZ852011:IZ852013 B852011:B852013 WVL786475:WVL786477 WLP786475:WLP786477 WBT786475:WBT786477 VRX786475:VRX786477 VIB786475:VIB786477 UYF786475:UYF786477 UOJ786475:UOJ786477 UEN786475:UEN786477 TUR786475:TUR786477 TKV786475:TKV786477 TAZ786475:TAZ786477 SRD786475:SRD786477 SHH786475:SHH786477 RXL786475:RXL786477 RNP786475:RNP786477 RDT786475:RDT786477 QTX786475:QTX786477 QKB786475:QKB786477 QAF786475:QAF786477 PQJ786475:PQJ786477 PGN786475:PGN786477 OWR786475:OWR786477 OMV786475:OMV786477 OCZ786475:OCZ786477 NTD786475:NTD786477 NJH786475:NJH786477 MZL786475:MZL786477 MPP786475:MPP786477 MFT786475:MFT786477 LVX786475:LVX786477 LMB786475:LMB786477 LCF786475:LCF786477 KSJ786475:KSJ786477 KIN786475:KIN786477 JYR786475:JYR786477 JOV786475:JOV786477 JEZ786475:JEZ786477 IVD786475:IVD786477 ILH786475:ILH786477 IBL786475:IBL786477 HRP786475:HRP786477 HHT786475:HHT786477 GXX786475:GXX786477 GOB786475:GOB786477 GEF786475:GEF786477 FUJ786475:FUJ786477 FKN786475:FKN786477 FAR786475:FAR786477 EQV786475:EQV786477 EGZ786475:EGZ786477 DXD786475:DXD786477 DNH786475:DNH786477 DDL786475:DDL786477 CTP786475:CTP786477 CJT786475:CJT786477 BZX786475:BZX786477 BQB786475:BQB786477 BGF786475:BGF786477 AWJ786475:AWJ786477 AMN786475:AMN786477 ACR786475:ACR786477 SV786475:SV786477 IZ786475:IZ786477 B786475:B786477 WVL720939:WVL720941 WLP720939:WLP720941 WBT720939:WBT720941 VRX720939:VRX720941 VIB720939:VIB720941 UYF720939:UYF720941 UOJ720939:UOJ720941 UEN720939:UEN720941 TUR720939:TUR720941 TKV720939:TKV720941 TAZ720939:TAZ720941 SRD720939:SRD720941 SHH720939:SHH720941 RXL720939:RXL720941 RNP720939:RNP720941 RDT720939:RDT720941 QTX720939:QTX720941 QKB720939:QKB720941 QAF720939:QAF720941 PQJ720939:PQJ720941 PGN720939:PGN720941 OWR720939:OWR720941 OMV720939:OMV720941 OCZ720939:OCZ720941 NTD720939:NTD720941 NJH720939:NJH720941 MZL720939:MZL720941 MPP720939:MPP720941 MFT720939:MFT720941 LVX720939:LVX720941 LMB720939:LMB720941 LCF720939:LCF720941 KSJ720939:KSJ720941 KIN720939:KIN720941 JYR720939:JYR720941 JOV720939:JOV720941 JEZ720939:JEZ720941 IVD720939:IVD720941 ILH720939:ILH720941 IBL720939:IBL720941 HRP720939:HRP720941 HHT720939:HHT720941 GXX720939:GXX720941 GOB720939:GOB720941 GEF720939:GEF720941 FUJ720939:FUJ720941 FKN720939:FKN720941 FAR720939:FAR720941 EQV720939:EQV720941 EGZ720939:EGZ720941 DXD720939:DXD720941 DNH720939:DNH720941 DDL720939:DDL720941 CTP720939:CTP720941 CJT720939:CJT720941 BZX720939:BZX720941 BQB720939:BQB720941 BGF720939:BGF720941 AWJ720939:AWJ720941 AMN720939:AMN720941 ACR720939:ACR720941 SV720939:SV720941 IZ720939:IZ720941 B720939:B720941 WVL655403:WVL655405 WLP655403:WLP655405 WBT655403:WBT655405 VRX655403:VRX655405 VIB655403:VIB655405 UYF655403:UYF655405 UOJ655403:UOJ655405 UEN655403:UEN655405 TUR655403:TUR655405 TKV655403:TKV655405 TAZ655403:TAZ655405 SRD655403:SRD655405 SHH655403:SHH655405 RXL655403:RXL655405 RNP655403:RNP655405 RDT655403:RDT655405 QTX655403:QTX655405 QKB655403:QKB655405 QAF655403:QAF655405 PQJ655403:PQJ655405 PGN655403:PGN655405 OWR655403:OWR655405 OMV655403:OMV655405 OCZ655403:OCZ655405 NTD655403:NTD655405 NJH655403:NJH655405 MZL655403:MZL655405 MPP655403:MPP655405 MFT655403:MFT655405 LVX655403:LVX655405 LMB655403:LMB655405 LCF655403:LCF655405 KSJ655403:KSJ655405 KIN655403:KIN655405 JYR655403:JYR655405 JOV655403:JOV655405 JEZ655403:JEZ655405 IVD655403:IVD655405 ILH655403:ILH655405 IBL655403:IBL655405 HRP655403:HRP655405 HHT655403:HHT655405 GXX655403:GXX655405 GOB655403:GOB655405 GEF655403:GEF655405 FUJ655403:FUJ655405 FKN655403:FKN655405 FAR655403:FAR655405 EQV655403:EQV655405 EGZ655403:EGZ655405 DXD655403:DXD655405 DNH655403:DNH655405 DDL655403:DDL655405 CTP655403:CTP655405 CJT655403:CJT655405 BZX655403:BZX655405 BQB655403:BQB655405 BGF655403:BGF655405 AWJ655403:AWJ655405 AMN655403:AMN655405 ACR655403:ACR655405 SV655403:SV655405 IZ655403:IZ655405 B655403:B655405 WVL589867:WVL589869 WLP589867:WLP589869 WBT589867:WBT589869 VRX589867:VRX589869 VIB589867:VIB589869 UYF589867:UYF589869 UOJ589867:UOJ589869 UEN589867:UEN589869 TUR589867:TUR589869 TKV589867:TKV589869 TAZ589867:TAZ589869 SRD589867:SRD589869 SHH589867:SHH589869 RXL589867:RXL589869 RNP589867:RNP589869 RDT589867:RDT589869 QTX589867:QTX589869 QKB589867:QKB589869 QAF589867:QAF589869 PQJ589867:PQJ589869 PGN589867:PGN589869 OWR589867:OWR589869 OMV589867:OMV589869 OCZ589867:OCZ589869 NTD589867:NTD589869 NJH589867:NJH589869 MZL589867:MZL589869 MPP589867:MPP589869 MFT589867:MFT589869 LVX589867:LVX589869 LMB589867:LMB589869 LCF589867:LCF589869 KSJ589867:KSJ589869 KIN589867:KIN589869 JYR589867:JYR589869 JOV589867:JOV589869 JEZ589867:JEZ589869 IVD589867:IVD589869 ILH589867:ILH589869 IBL589867:IBL589869 HRP589867:HRP589869 HHT589867:HHT589869 GXX589867:GXX589869 GOB589867:GOB589869 GEF589867:GEF589869 FUJ589867:FUJ589869 FKN589867:FKN589869 FAR589867:FAR589869 EQV589867:EQV589869 EGZ589867:EGZ589869 DXD589867:DXD589869 DNH589867:DNH589869 DDL589867:DDL589869 CTP589867:CTP589869 CJT589867:CJT589869 BZX589867:BZX589869 BQB589867:BQB589869 BGF589867:BGF589869 AWJ589867:AWJ589869 AMN589867:AMN589869 ACR589867:ACR589869 SV589867:SV589869 IZ589867:IZ589869 B589867:B589869 WVL524331:WVL524333 WLP524331:WLP524333 WBT524331:WBT524333 VRX524331:VRX524333 VIB524331:VIB524333 UYF524331:UYF524333 UOJ524331:UOJ524333 UEN524331:UEN524333 TUR524331:TUR524333 TKV524331:TKV524333 TAZ524331:TAZ524333 SRD524331:SRD524333 SHH524331:SHH524333 RXL524331:RXL524333 RNP524331:RNP524333 RDT524331:RDT524333 QTX524331:QTX524333 QKB524331:QKB524333 QAF524331:QAF524333 PQJ524331:PQJ524333 PGN524331:PGN524333 OWR524331:OWR524333 OMV524331:OMV524333 OCZ524331:OCZ524333 NTD524331:NTD524333 NJH524331:NJH524333 MZL524331:MZL524333 MPP524331:MPP524333 MFT524331:MFT524333 LVX524331:LVX524333 LMB524331:LMB524333 LCF524331:LCF524333 KSJ524331:KSJ524333 KIN524331:KIN524333 JYR524331:JYR524333 JOV524331:JOV524333 JEZ524331:JEZ524333 IVD524331:IVD524333 ILH524331:ILH524333 IBL524331:IBL524333 HRP524331:HRP524333 HHT524331:HHT524333 GXX524331:GXX524333 GOB524331:GOB524333 GEF524331:GEF524333 FUJ524331:FUJ524333 FKN524331:FKN524333 FAR524331:FAR524333 EQV524331:EQV524333 EGZ524331:EGZ524333 DXD524331:DXD524333 DNH524331:DNH524333 DDL524331:DDL524333 CTP524331:CTP524333 CJT524331:CJT524333 BZX524331:BZX524333 BQB524331:BQB524333 BGF524331:BGF524333 AWJ524331:AWJ524333 AMN524331:AMN524333 ACR524331:ACR524333 SV524331:SV524333 IZ524331:IZ524333 B524331:B524333 WVL458795:WVL458797 WLP458795:WLP458797 WBT458795:WBT458797 VRX458795:VRX458797 VIB458795:VIB458797 UYF458795:UYF458797 UOJ458795:UOJ458797 UEN458795:UEN458797 TUR458795:TUR458797 TKV458795:TKV458797 TAZ458795:TAZ458797 SRD458795:SRD458797 SHH458795:SHH458797 RXL458795:RXL458797 RNP458795:RNP458797 RDT458795:RDT458797 QTX458795:QTX458797 QKB458795:QKB458797 QAF458795:QAF458797 PQJ458795:PQJ458797 PGN458795:PGN458797 OWR458795:OWR458797 OMV458795:OMV458797 OCZ458795:OCZ458797 NTD458795:NTD458797 NJH458795:NJH458797 MZL458795:MZL458797 MPP458795:MPP458797 MFT458795:MFT458797 LVX458795:LVX458797 LMB458795:LMB458797 LCF458795:LCF458797 KSJ458795:KSJ458797 KIN458795:KIN458797 JYR458795:JYR458797 JOV458795:JOV458797 JEZ458795:JEZ458797 IVD458795:IVD458797 ILH458795:ILH458797 IBL458795:IBL458797 HRP458795:HRP458797 HHT458795:HHT458797 GXX458795:GXX458797 GOB458795:GOB458797 GEF458795:GEF458797 FUJ458795:FUJ458797 FKN458795:FKN458797 FAR458795:FAR458797 EQV458795:EQV458797 EGZ458795:EGZ458797 DXD458795:DXD458797 DNH458795:DNH458797 DDL458795:DDL458797 CTP458795:CTP458797 CJT458795:CJT458797 BZX458795:BZX458797 BQB458795:BQB458797 BGF458795:BGF458797 AWJ458795:AWJ458797 AMN458795:AMN458797 ACR458795:ACR458797 SV458795:SV458797 IZ458795:IZ458797 B458795:B458797 WVL393259:WVL393261 WLP393259:WLP393261 WBT393259:WBT393261 VRX393259:VRX393261 VIB393259:VIB393261 UYF393259:UYF393261 UOJ393259:UOJ393261 UEN393259:UEN393261 TUR393259:TUR393261 TKV393259:TKV393261 TAZ393259:TAZ393261 SRD393259:SRD393261 SHH393259:SHH393261 RXL393259:RXL393261 RNP393259:RNP393261 RDT393259:RDT393261 QTX393259:QTX393261 QKB393259:QKB393261 QAF393259:QAF393261 PQJ393259:PQJ393261 PGN393259:PGN393261 OWR393259:OWR393261 OMV393259:OMV393261 OCZ393259:OCZ393261 NTD393259:NTD393261 NJH393259:NJH393261 MZL393259:MZL393261 MPP393259:MPP393261 MFT393259:MFT393261 LVX393259:LVX393261 LMB393259:LMB393261 LCF393259:LCF393261 KSJ393259:KSJ393261 KIN393259:KIN393261 JYR393259:JYR393261 JOV393259:JOV393261 JEZ393259:JEZ393261 IVD393259:IVD393261 ILH393259:ILH393261 IBL393259:IBL393261 HRP393259:HRP393261 HHT393259:HHT393261 GXX393259:GXX393261 GOB393259:GOB393261 GEF393259:GEF393261 FUJ393259:FUJ393261 FKN393259:FKN393261 FAR393259:FAR393261 EQV393259:EQV393261 EGZ393259:EGZ393261 DXD393259:DXD393261 DNH393259:DNH393261 DDL393259:DDL393261 CTP393259:CTP393261 CJT393259:CJT393261 BZX393259:BZX393261 BQB393259:BQB393261 BGF393259:BGF393261 AWJ393259:AWJ393261 AMN393259:AMN393261 ACR393259:ACR393261 SV393259:SV393261 IZ393259:IZ393261 B393259:B393261 WVL327723:WVL327725 WLP327723:WLP327725 WBT327723:WBT327725 VRX327723:VRX327725 VIB327723:VIB327725 UYF327723:UYF327725 UOJ327723:UOJ327725 UEN327723:UEN327725 TUR327723:TUR327725 TKV327723:TKV327725 TAZ327723:TAZ327725 SRD327723:SRD327725 SHH327723:SHH327725 RXL327723:RXL327725 RNP327723:RNP327725 RDT327723:RDT327725 QTX327723:QTX327725 QKB327723:QKB327725 QAF327723:QAF327725 PQJ327723:PQJ327725 PGN327723:PGN327725 OWR327723:OWR327725 OMV327723:OMV327725 OCZ327723:OCZ327725 NTD327723:NTD327725 NJH327723:NJH327725 MZL327723:MZL327725 MPP327723:MPP327725 MFT327723:MFT327725 LVX327723:LVX327725 LMB327723:LMB327725 LCF327723:LCF327725 KSJ327723:KSJ327725 KIN327723:KIN327725 JYR327723:JYR327725 JOV327723:JOV327725 JEZ327723:JEZ327725 IVD327723:IVD327725 ILH327723:ILH327725 IBL327723:IBL327725 HRP327723:HRP327725 HHT327723:HHT327725 GXX327723:GXX327725 GOB327723:GOB327725 GEF327723:GEF327725 FUJ327723:FUJ327725 FKN327723:FKN327725 FAR327723:FAR327725 EQV327723:EQV327725 EGZ327723:EGZ327725 DXD327723:DXD327725 DNH327723:DNH327725 DDL327723:DDL327725 CTP327723:CTP327725 CJT327723:CJT327725 BZX327723:BZX327725 BQB327723:BQB327725 BGF327723:BGF327725 AWJ327723:AWJ327725 AMN327723:AMN327725 ACR327723:ACR327725 SV327723:SV327725 IZ327723:IZ327725 B327723:B327725 WVL262187:WVL262189 WLP262187:WLP262189 WBT262187:WBT262189 VRX262187:VRX262189 VIB262187:VIB262189 UYF262187:UYF262189 UOJ262187:UOJ262189 UEN262187:UEN262189 TUR262187:TUR262189 TKV262187:TKV262189 TAZ262187:TAZ262189 SRD262187:SRD262189 SHH262187:SHH262189 RXL262187:RXL262189 RNP262187:RNP262189 RDT262187:RDT262189 QTX262187:QTX262189 QKB262187:QKB262189 QAF262187:QAF262189 PQJ262187:PQJ262189 PGN262187:PGN262189 OWR262187:OWR262189 OMV262187:OMV262189 OCZ262187:OCZ262189 NTD262187:NTD262189 NJH262187:NJH262189 MZL262187:MZL262189 MPP262187:MPP262189 MFT262187:MFT262189 LVX262187:LVX262189 LMB262187:LMB262189 LCF262187:LCF262189 KSJ262187:KSJ262189 KIN262187:KIN262189 JYR262187:JYR262189 JOV262187:JOV262189 JEZ262187:JEZ262189 IVD262187:IVD262189 ILH262187:ILH262189 IBL262187:IBL262189 HRP262187:HRP262189 HHT262187:HHT262189 GXX262187:GXX262189 GOB262187:GOB262189 GEF262187:GEF262189 FUJ262187:FUJ262189 FKN262187:FKN262189 FAR262187:FAR262189 EQV262187:EQV262189 EGZ262187:EGZ262189 DXD262187:DXD262189 DNH262187:DNH262189 DDL262187:DDL262189 CTP262187:CTP262189 CJT262187:CJT262189 BZX262187:BZX262189 BQB262187:BQB262189 BGF262187:BGF262189 AWJ262187:AWJ262189 AMN262187:AMN262189 ACR262187:ACR262189 SV262187:SV262189 IZ262187:IZ262189 B262187:B262189 WVL196651:WVL196653 WLP196651:WLP196653 WBT196651:WBT196653 VRX196651:VRX196653 VIB196651:VIB196653 UYF196651:UYF196653 UOJ196651:UOJ196653 UEN196651:UEN196653 TUR196651:TUR196653 TKV196651:TKV196653 TAZ196651:TAZ196653 SRD196651:SRD196653 SHH196651:SHH196653 RXL196651:RXL196653 RNP196651:RNP196653 RDT196651:RDT196653 QTX196651:QTX196653 QKB196651:QKB196653 QAF196651:QAF196653 PQJ196651:PQJ196653 PGN196651:PGN196653 OWR196651:OWR196653 OMV196651:OMV196653 OCZ196651:OCZ196653 NTD196651:NTD196653 NJH196651:NJH196653 MZL196651:MZL196653 MPP196651:MPP196653 MFT196651:MFT196653 LVX196651:LVX196653 LMB196651:LMB196653 LCF196651:LCF196653 KSJ196651:KSJ196653 KIN196651:KIN196653 JYR196651:JYR196653 JOV196651:JOV196653 JEZ196651:JEZ196653 IVD196651:IVD196653 ILH196651:ILH196653 IBL196651:IBL196653 HRP196651:HRP196653 HHT196651:HHT196653 GXX196651:GXX196653 GOB196651:GOB196653 GEF196651:GEF196653 FUJ196651:FUJ196653 FKN196651:FKN196653 FAR196651:FAR196653 EQV196651:EQV196653 EGZ196651:EGZ196653 DXD196651:DXD196653 DNH196651:DNH196653 DDL196651:DDL196653 CTP196651:CTP196653 CJT196651:CJT196653 BZX196651:BZX196653 BQB196651:BQB196653 BGF196651:BGF196653 AWJ196651:AWJ196653 AMN196651:AMN196653 ACR196651:ACR196653 SV196651:SV196653 IZ196651:IZ196653 B196651:B196653 WVL131115:WVL131117 WLP131115:WLP131117 WBT131115:WBT131117 VRX131115:VRX131117 VIB131115:VIB131117 UYF131115:UYF131117 UOJ131115:UOJ131117 UEN131115:UEN131117 TUR131115:TUR131117 TKV131115:TKV131117 TAZ131115:TAZ131117 SRD131115:SRD131117 SHH131115:SHH131117 RXL131115:RXL131117 RNP131115:RNP131117 RDT131115:RDT131117 QTX131115:QTX131117 QKB131115:QKB131117 QAF131115:QAF131117 PQJ131115:PQJ131117 PGN131115:PGN131117 OWR131115:OWR131117 OMV131115:OMV131117 OCZ131115:OCZ131117 NTD131115:NTD131117 NJH131115:NJH131117 MZL131115:MZL131117 MPP131115:MPP131117 MFT131115:MFT131117 LVX131115:LVX131117 LMB131115:LMB131117 LCF131115:LCF131117 KSJ131115:KSJ131117 KIN131115:KIN131117 JYR131115:JYR131117 JOV131115:JOV131117 JEZ131115:JEZ131117 IVD131115:IVD131117 ILH131115:ILH131117 IBL131115:IBL131117 HRP131115:HRP131117 HHT131115:HHT131117 GXX131115:GXX131117 GOB131115:GOB131117 GEF131115:GEF131117 FUJ131115:FUJ131117 FKN131115:FKN131117 FAR131115:FAR131117 EQV131115:EQV131117 EGZ131115:EGZ131117 DXD131115:DXD131117 DNH131115:DNH131117 DDL131115:DDL131117 CTP131115:CTP131117 CJT131115:CJT131117 BZX131115:BZX131117 BQB131115:BQB131117 BGF131115:BGF131117 AWJ131115:AWJ131117 AMN131115:AMN131117 ACR131115:ACR131117 SV131115:SV131117 IZ131115:IZ131117 B131115:B131117 WVL65579:WVL65581 WLP65579:WLP65581 WBT65579:WBT65581 VRX65579:VRX65581 VIB65579:VIB65581 UYF65579:UYF65581 UOJ65579:UOJ65581 UEN65579:UEN65581 TUR65579:TUR65581 TKV65579:TKV65581 TAZ65579:TAZ65581 SRD65579:SRD65581 SHH65579:SHH65581 RXL65579:RXL65581 RNP65579:RNP65581 RDT65579:RDT65581 QTX65579:QTX65581 QKB65579:QKB65581 QAF65579:QAF65581 PQJ65579:PQJ65581 PGN65579:PGN65581 OWR65579:OWR65581 OMV65579:OMV65581 OCZ65579:OCZ65581 NTD65579:NTD65581 NJH65579:NJH65581 MZL65579:MZL65581 MPP65579:MPP65581 MFT65579:MFT65581 LVX65579:LVX65581 LMB65579:LMB65581 LCF65579:LCF65581 KSJ65579:KSJ65581 KIN65579:KIN65581 JYR65579:JYR65581 JOV65579:JOV65581 JEZ65579:JEZ65581 IVD65579:IVD65581 ILH65579:ILH65581 IBL65579:IBL65581 HRP65579:HRP65581 HHT65579:HHT65581 GXX65579:GXX65581 GOB65579:GOB65581 GEF65579:GEF65581 FUJ65579:FUJ65581 FKN65579:FKN65581 FAR65579:FAR65581 EQV65579:EQV65581 EGZ65579:EGZ65581 DXD65579:DXD65581 DNH65579:DNH65581 DDL65579:DDL65581 CTP65579:CTP65581 CJT65579:CJT65581 BZX65579:BZX65581 BQB65579:BQB65581 BGF65579:BGF65581 AWJ65579:AWJ65581 AMN65579:AMN65581 ACR65579:ACR65581 SV65579:SV65581 IZ65579:IZ65581 B65579:B65581 WVK43:WVK45 WLO43:WLO45 WBS43:WBS45 VRW43:VRW45 VIA43:VIA45 UYE43:UYE45 UOI43:UOI45 UEM43:UEM45 TUQ43:TUQ45 TKU43:TKU45 TAY43:TAY45 SRC43:SRC45 SHG43:SHG45 RXK43:RXK45 RNO43:RNO45 RDS43:RDS45 QTW43:QTW45 QKA43:QKA45 QAE43:QAE45 PQI43:PQI45 PGM43:PGM45 OWQ43:OWQ45 OMU43:OMU45 OCY43:OCY45 NTC43:NTC45 NJG43:NJG45 MZK43:MZK45 MPO43:MPO45 MFS43:MFS45 LVW43:LVW45 LMA43:LMA45 LCE43:LCE45 KSI43:KSI45 KIM43:KIM45 JYQ43:JYQ45 JOU43:JOU45 JEY43:JEY45 IVC43:IVC45 ILG43:ILG45 IBK43:IBK45 HRO43:HRO45 HHS43:HHS45 GXW43:GXW45 GOA43:GOA45 GEE43:GEE45 FUI43:FUI45 FKM43:FKM45 FAQ43:FAQ45 EQU43:EQU45 EGY43:EGY45 DXC43:DXC45 DNG43:DNG45 DDK43:DDK45 CTO43:CTO45 CJS43:CJS45 BZW43:BZW45 BQA43:BQA45 BGE43:BGE45 AWI43:AWI45 AMM43:AMM45 ACQ43:ACQ45 SU43:SU45 IY43:IY45 P43:P45 WVL983050 WLP983050 WBT983050 VRX983050 VIB983050 UYF983050 UOJ983050 UEN983050 TUR983050 TKV983050 TAZ983050 SRD983050 SHH983050 RXL983050 RNP983050 RDT983050 QTX983050 QKB983050 QAF983050 PQJ983050 PGN983050 OWR983050 OMV983050 OCZ983050 NTD983050 NJH983050 MZL983050 MPP983050 MFT983050 LVX983050 LMB983050 LCF983050 KSJ983050 KIN983050 JYR983050 JOV983050 JEZ983050 IVD983050 ILH983050 IBL983050 HRP983050 HHT983050 GXX983050 GOB983050 GEF983050 FUJ983050 FKN983050 FAR983050 EQV983050 EGZ983050 DXD983050 DNH983050 DDL983050 CTP983050 CJT983050 BZX983050 BQB983050 BGF983050 AWJ983050 AMN983050 ACR983050 SV983050 IZ983050 B983050 WVL917514 WLP917514 WBT917514 VRX917514 VIB917514 UYF917514 UOJ917514 UEN917514 TUR917514 TKV917514 TAZ917514 SRD917514 SHH917514 RXL917514 RNP917514 RDT917514 QTX917514 QKB917514 QAF917514 PQJ917514 PGN917514 OWR917514 OMV917514 OCZ917514 NTD917514 NJH917514 MZL917514 MPP917514 MFT917514 LVX917514 LMB917514 LCF917514 KSJ917514 KIN917514 JYR917514 JOV917514 JEZ917514 IVD917514 ILH917514 IBL917514 HRP917514 HHT917514 GXX917514 GOB917514 GEF917514 FUJ917514 FKN917514 FAR917514 EQV917514 EGZ917514 DXD917514 DNH917514 DDL917514 CTP917514 CJT917514 BZX917514 BQB917514 BGF917514 AWJ917514 AMN917514 ACR917514 SV917514 IZ917514 B917514 WVL851978 WLP851978 WBT851978 VRX851978 VIB851978 UYF851978 UOJ851978 UEN851978 TUR851978 TKV851978 TAZ851978 SRD851978 SHH851978 RXL851978 RNP851978 RDT851978 QTX851978 QKB851978 QAF851978 PQJ851978 PGN851978 OWR851978 OMV851978 OCZ851978 NTD851978 NJH851978 MZL851978 MPP851978 MFT851978 LVX851978 LMB851978 LCF851978 KSJ851978 KIN851978 JYR851978 JOV851978 JEZ851978 IVD851978 ILH851978 IBL851978 HRP851978 HHT851978 GXX851978 GOB851978 GEF851978 FUJ851978 FKN851978 FAR851978 EQV851978 EGZ851978 DXD851978 DNH851978 DDL851978 CTP851978 CJT851978 BZX851978 BQB851978 BGF851978 AWJ851978 AMN851978 ACR851978 SV851978 IZ851978 B851978 WVL786442 WLP786442 WBT786442 VRX786442 VIB786442 UYF786442 UOJ786442 UEN786442 TUR786442 TKV786442 TAZ786442 SRD786442 SHH786442 RXL786442 RNP786442 RDT786442 QTX786442 QKB786442 QAF786442 PQJ786442 PGN786442 OWR786442 OMV786442 OCZ786442 NTD786442 NJH786442 MZL786442 MPP786442 MFT786442 LVX786442 LMB786442 LCF786442 KSJ786442 KIN786442 JYR786442 JOV786442 JEZ786442 IVD786442 ILH786442 IBL786442 HRP786442 HHT786442 GXX786442 GOB786442 GEF786442 FUJ786442 FKN786442 FAR786442 EQV786442 EGZ786442 DXD786442 DNH786442 DDL786442 CTP786442 CJT786442 BZX786442 BQB786442 BGF786442 AWJ786442 AMN786442 ACR786442 SV786442 IZ786442 B786442 WVL720906 WLP720906 WBT720906 VRX720906 VIB720906 UYF720906 UOJ720906 UEN720906 TUR720906 TKV720906 TAZ720906 SRD720906 SHH720906 RXL720906 RNP720906 RDT720906 QTX720906 QKB720906 QAF720906 PQJ720906 PGN720906 OWR720906 OMV720906 OCZ720906 NTD720906 NJH720906 MZL720906 MPP720906 MFT720906 LVX720906 LMB720906 LCF720906 KSJ720906 KIN720906 JYR720906 JOV720906 JEZ720906 IVD720906 ILH720906 IBL720906 HRP720906 HHT720906 GXX720906 GOB720906 GEF720906 FUJ720906 FKN720906 FAR720906 EQV720906 EGZ720906 DXD720906 DNH720906 DDL720906 CTP720906 CJT720906 BZX720906 BQB720906 BGF720906 AWJ720906 AMN720906 ACR720906 SV720906 IZ720906 B720906 WVL655370 WLP655370 WBT655370 VRX655370 VIB655370 UYF655370 UOJ655370 UEN655370 TUR655370 TKV655370 TAZ655370 SRD655370 SHH655370 RXL655370 RNP655370 RDT655370 QTX655370 QKB655370 QAF655370 PQJ655370 PGN655370 OWR655370 OMV655370 OCZ655370 NTD655370 NJH655370 MZL655370 MPP655370 MFT655370 LVX655370 LMB655370 LCF655370 KSJ655370 KIN655370 JYR655370 JOV655370 JEZ655370 IVD655370 ILH655370 IBL655370 HRP655370 HHT655370 GXX655370 GOB655370 GEF655370 FUJ655370 FKN655370 FAR655370 EQV655370 EGZ655370 DXD655370 DNH655370 DDL655370 CTP655370 CJT655370 BZX655370 BQB655370 BGF655370 AWJ655370 AMN655370 ACR655370 SV655370 IZ655370 B655370 WVL589834 WLP589834 WBT589834 VRX589834 VIB589834 UYF589834 UOJ589834 UEN589834 TUR589834 TKV589834 TAZ589834 SRD589834 SHH589834 RXL589834 RNP589834 RDT589834 QTX589834 QKB589834 QAF589834 PQJ589834 PGN589834 OWR589834 OMV589834 OCZ589834 NTD589834 NJH589834 MZL589834 MPP589834 MFT589834 LVX589834 LMB589834 LCF589834 KSJ589834 KIN589834 JYR589834 JOV589834 JEZ589834 IVD589834 ILH589834 IBL589834 HRP589834 HHT589834 GXX589834 GOB589834 GEF589834 FUJ589834 FKN589834 FAR589834 EQV589834 EGZ589834 DXD589834 DNH589834 DDL589834 CTP589834 CJT589834 BZX589834 BQB589834 BGF589834 AWJ589834 AMN589834 ACR589834 SV589834 IZ589834 B589834 WVL524298 WLP524298 WBT524298 VRX524298 VIB524298 UYF524298 UOJ524298 UEN524298 TUR524298 TKV524298 TAZ524298 SRD524298 SHH524298 RXL524298 RNP524298 RDT524298 QTX524298 QKB524298 QAF524298 PQJ524298 PGN524298 OWR524298 OMV524298 OCZ524298 NTD524298 NJH524298 MZL524298 MPP524298 MFT524298 LVX524298 LMB524298 LCF524298 KSJ524298 KIN524298 JYR524298 JOV524298 JEZ524298 IVD524298 ILH524298 IBL524298 HRP524298 HHT524298 GXX524298 GOB524298 GEF524298 FUJ524298 FKN524298 FAR524298 EQV524298 EGZ524298 DXD524298 DNH524298 DDL524298 CTP524298 CJT524298 BZX524298 BQB524298 BGF524298 AWJ524298 AMN524298 ACR524298 SV524298 IZ524298 B524298 WVL458762 WLP458762 WBT458762 VRX458762 VIB458762 UYF458762 UOJ458762 UEN458762 TUR458762 TKV458762 TAZ458762 SRD458762 SHH458762 RXL458762 RNP458762 RDT458762 QTX458762 QKB458762 QAF458762 PQJ458762 PGN458762 OWR458762 OMV458762 OCZ458762 NTD458762 NJH458762 MZL458762 MPP458762 MFT458762 LVX458762 LMB458762 LCF458762 KSJ458762 KIN458762 JYR458762 JOV458762 JEZ458762 IVD458762 ILH458762 IBL458762 HRP458762 HHT458762 GXX458762 GOB458762 GEF458762 FUJ458762 FKN458762 FAR458762 EQV458762 EGZ458762 DXD458762 DNH458762 DDL458762 CTP458762 CJT458762 BZX458762 BQB458762 BGF458762 AWJ458762 AMN458762 ACR458762 SV458762 IZ458762 B458762 WVL393226 WLP393226 WBT393226 VRX393226 VIB393226 UYF393226 UOJ393226 UEN393226 TUR393226 TKV393226 TAZ393226 SRD393226 SHH393226 RXL393226 RNP393226 RDT393226 QTX393226 QKB393226 QAF393226 PQJ393226 PGN393226 OWR393226 OMV393226 OCZ393226 NTD393226 NJH393226 MZL393226 MPP393226 MFT393226 LVX393226 LMB393226 LCF393226 KSJ393226 KIN393226 JYR393226 JOV393226 JEZ393226 IVD393226 ILH393226 IBL393226 HRP393226 HHT393226 GXX393226 GOB393226 GEF393226 FUJ393226 FKN393226 FAR393226 EQV393226 EGZ393226 DXD393226 DNH393226 DDL393226 CTP393226 CJT393226 BZX393226 BQB393226 BGF393226 AWJ393226 AMN393226 ACR393226 SV393226 IZ393226 B393226 WVL327690 WLP327690 WBT327690 VRX327690 VIB327690 UYF327690 UOJ327690 UEN327690 TUR327690 TKV327690 TAZ327690 SRD327690 SHH327690 RXL327690 RNP327690 RDT327690 QTX327690 QKB327690 QAF327690 PQJ327690 PGN327690 OWR327690 OMV327690 OCZ327690 NTD327690 NJH327690 MZL327690 MPP327690 MFT327690 LVX327690 LMB327690 LCF327690 KSJ327690 KIN327690 JYR327690 JOV327690 JEZ327690 IVD327690 ILH327690 IBL327690 HRP327690 HHT327690 GXX327690 GOB327690 GEF327690 FUJ327690 FKN327690 FAR327690 EQV327690 EGZ327690 DXD327690 DNH327690 DDL327690 CTP327690 CJT327690 BZX327690 BQB327690 BGF327690 AWJ327690 AMN327690 ACR327690 SV327690 IZ327690 B327690 WVL262154 WLP262154 WBT262154 VRX262154 VIB262154 UYF262154 UOJ262154 UEN262154 TUR262154 TKV262154 TAZ262154 SRD262154 SHH262154 RXL262154 RNP262154 RDT262154 QTX262154 QKB262154 QAF262154 PQJ262154 PGN262154 OWR262154 OMV262154 OCZ262154 NTD262154 NJH262154 MZL262154 MPP262154 MFT262154 LVX262154 LMB262154 LCF262154 KSJ262154 KIN262154 JYR262154 JOV262154 JEZ262154 IVD262154 ILH262154 IBL262154 HRP262154 HHT262154 GXX262154 GOB262154 GEF262154 FUJ262154 FKN262154 FAR262154 EQV262154 EGZ262154 DXD262154 DNH262154 DDL262154 CTP262154 CJT262154 BZX262154 BQB262154 BGF262154 AWJ262154 AMN262154 ACR262154 SV262154 IZ262154 B262154 WVL196618 WLP196618 WBT196618 VRX196618 VIB196618 UYF196618 UOJ196618 UEN196618 TUR196618 TKV196618 TAZ196618 SRD196618 SHH196618 RXL196618 RNP196618 RDT196618 QTX196618 QKB196618 QAF196618 PQJ196618 PGN196618 OWR196618 OMV196618 OCZ196618 NTD196618 NJH196618 MZL196618 MPP196618 MFT196618 LVX196618 LMB196618 LCF196618 KSJ196618 KIN196618 JYR196618 JOV196618 JEZ196618 IVD196618 ILH196618 IBL196618 HRP196618 HHT196618 GXX196618 GOB196618 GEF196618 FUJ196618 FKN196618 FAR196618 EQV196618 EGZ196618 DXD196618 DNH196618 DDL196618 CTP196618 CJT196618 BZX196618 BQB196618 BGF196618 AWJ196618 AMN196618 ACR196618 SV196618 IZ196618 B196618 WVL131082 WLP131082 WBT131082 VRX131082 VIB131082 UYF131082 UOJ131082 UEN131082 TUR131082 TKV131082 TAZ131082 SRD131082 SHH131082 RXL131082 RNP131082 RDT131082 QTX131082 QKB131082 QAF131082 PQJ131082 PGN131082 OWR131082 OMV131082 OCZ131082 NTD131082 NJH131082 MZL131082 MPP131082 MFT131082 LVX131082 LMB131082 LCF131082 KSJ131082 KIN131082 JYR131082 JOV131082 JEZ131082 IVD131082 ILH131082 IBL131082 HRP131082 HHT131082 GXX131082 GOB131082 GEF131082 FUJ131082 FKN131082 FAR131082 EQV131082 EGZ131082 DXD131082 DNH131082 DDL131082 CTP131082 CJT131082 BZX131082 BQB131082 BGF131082 AWJ131082 AMN131082 ACR131082 SV131082 IZ131082 B131082 WVL65546 WLP65546 WBT65546 VRX65546 VIB65546 UYF65546 UOJ65546 UEN65546 TUR65546 TKV65546 TAZ65546 SRD65546 SHH65546 RXL65546 RNP65546 RDT65546 QTX65546 QKB65546 QAF65546 PQJ65546 PGN65546 OWR65546 OMV65546 OCZ65546 NTD65546 NJH65546 MZL65546 MPP65546 MFT65546 LVX65546 LMB65546 LCF65546 KSJ65546 KIN65546 JYR65546 JOV65546 JEZ65546 IVD65546 ILH65546 IBL65546 HRP65546 HHT65546 GXX65546 GOB65546 GEF65546 FUJ65546 FKN65546 FAR65546 EQV65546 EGZ65546 DXD65546 DNH65546 DDL65546 CTP65546 CJT65546 BZX65546 BQB65546 BGF65546 AWJ65546 AMN65546 ACR65546 SV65546 IZ65546 B65546 WVK10 WLO10 WBS10 VRW10 VIA10 UYE10 UOI10 UEM10 TUQ10 TKU10 TAY10 SRC10 SHG10 RXK10 RNO10 RDS10 QTW10 QKA10 QAE10 PQI10 PGM10 OWQ10 OMU10 OCY10 NTC10 NJG10 MZK10 MPO10 MFS10 LVW10 LMA10 LCE10 KSI10 KIM10 JYQ10 JOU10 JEY10 IVC10 ILG10 IBK10 HRO10 HHS10 GXW10 GOA10 GEE10 FUI10 FKM10 FAQ10 EQU10 EGY10 DXC10 DNG10 DDK10 CTO10 CJS10 BZW10 BQA10 BGE10 AWI10 AMM10 ACQ10 P10">
      <formula1>$G$9:$I$9</formula1>
    </dataValidation>
    <dataValidation type="list" allowBlank="1" showInputMessage="1" showErrorMessage="1" sqref="P11:P41">
      <formula1>$M$14:$M$24</formula1>
    </dataValidation>
    <dataValidation type="list" allowBlank="1" showInputMessage="1" showErrorMessage="1" sqref="B11:B45">
      <formula1>$H$8:$I$8</formula1>
    </dataValidation>
    <dataValidation type="list" allowBlank="1" showInputMessage="1" showErrorMessage="1" sqref="D10:D45">
      <formula1>$M$2:$M$3</formula1>
    </dataValidation>
  </dataValidations>
  <hyperlinks>
    <hyperlink ref="A1" location="はじめに!Print_Area" display="「はじめに」戻る"/>
    <hyperlink ref="A1:B1" location="はじめに!A1" display="「はじめに」戻る"/>
  </hyperlinks>
  <pageMargins left="0.9055118110236221" right="3.937007874015748E-2" top="0.51181102362204722" bottom="0.39370078740157483" header="0.39370078740157483" footer="0.19685039370078741"/>
  <pageSetup paperSize="9" scale="83" orientation="portrait" r:id="rId1"/>
  <headerFooter alignWithMargins="0">
    <oddFooter>&amp;C&amp;P</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
  <sheetViews>
    <sheetView view="pageBreakPreview" zoomScale="110" zoomScaleNormal="75" zoomScaleSheetLayoutView="110" workbookViewId="0">
      <selection activeCell="A2" sqref="A2"/>
    </sheetView>
  </sheetViews>
  <sheetFormatPr defaultRowHeight="13.5"/>
  <cols>
    <col min="1" max="1" width="6.5" style="77" customWidth="1"/>
    <col min="2" max="2" width="3.375" style="77" customWidth="1"/>
    <col min="3" max="5" width="9" style="77"/>
    <col min="6" max="6" width="10.75" style="77" customWidth="1"/>
    <col min="7" max="7" width="11.375" style="77" customWidth="1"/>
    <col min="8" max="11" width="9" style="77"/>
    <col min="12" max="12" width="82.5" style="92" customWidth="1"/>
    <col min="13" max="16384" width="9" style="77"/>
  </cols>
  <sheetData>
    <row r="1" spans="1:13" ht="15.75" customHeight="1">
      <c r="B1" s="90" t="s">
        <v>0</v>
      </c>
      <c r="C1" s="86"/>
      <c r="D1" s="86"/>
      <c r="E1" s="86"/>
      <c r="F1" s="85"/>
      <c r="G1" s="85"/>
      <c r="H1" s="85"/>
      <c r="I1" s="85"/>
      <c r="J1" s="85"/>
      <c r="K1" s="85"/>
      <c r="L1" s="103"/>
    </row>
    <row r="2" spans="1:13" s="101" customFormat="1" ht="45" customHeight="1">
      <c r="C2" s="1851" t="s">
        <v>717</v>
      </c>
      <c r="D2" s="1851"/>
      <c r="E2" s="1851"/>
      <c r="F2" s="1851"/>
      <c r="G2" s="1851"/>
      <c r="H2" s="1851"/>
      <c r="I2" s="1851"/>
      <c r="J2" s="1851"/>
      <c r="K2" s="1851"/>
      <c r="L2" s="102"/>
    </row>
    <row r="3" spans="1:13" ht="30" customHeight="1">
      <c r="C3" s="235" t="s">
        <v>1329</v>
      </c>
    </row>
    <row r="4" spans="1:13" ht="18.75">
      <c r="C4" s="4448" t="s">
        <v>547</v>
      </c>
      <c r="D4" s="4448"/>
      <c r="E4" s="4448"/>
      <c r="F4" s="4448"/>
      <c r="G4" s="4448"/>
      <c r="H4" s="4448"/>
      <c r="I4" s="4448"/>
      <c r="J4" s="4448"/>
      <c r="K4" s="4448"/>
    </row>
    <row r="5" spans="1:13" s="189" customFormat="1" ht="12.75">
      <c r="A5" s="317"/>
      <c r="L5" s="190"/>
    </row>
    <row r="6" spans="1:13" s="189" customFormat="1" ht="15.75" customHeight="1">
      <c r="A6" s="317"/>
      <c r="I6" s="1846" t="s">
        <v>1838</v>
      </c>
      <c r="J6" s="1846"/>
      <c r="K6" s="1846"/>
      <c r="L6" s="4" t="s">
        <v>716</v>
      </c>
    </row>
    <row r="7" spans="1:13" s="189" customFormat="1" ht="15.75" customHeight="1">
      <c r="A7" s="317"/>
      <c r="C7" s="189" t="s">
        <v>595</v>
      </c>
      <c r="L7" s="190"/>
      <c r="M7" s="190"/>
    </row>
    <row r="8" spans="1:13" s="189" customFormat="1" ht="18" customHeight="1">
      <c r="A8" s="317"/>
      <c r="C8" s="189" t="s">
        <v>594</v>
      </c>
      <c r="L8" s="190"/>
    </row>
    <row r="9" spans="1:13" s="189" customFormat="1" ht="15.75" customHeight="1">
      <c r="A9" s="317"/>
      <c r="L9" s="190"/>
    </row>
    <row r="10" spans="1:13" s="189" customFormat="1" ht="15.75" customHeight="1">
      <c r="A10" s="317"/>
      <c r="L10" s="190"/>
    </row>
    <row r="11" spans="1:13" s="189" customFormat="1" ht="27.75" customHeight="1">
      <c r="A11" s="317"/>
      <c r="F11" s="189" t="s">
        <v>715</v>
      </c>
      <c r="G11" s="4446"/>
      <c r="H11" s="4446"/>
      <c r="I11" s="4446"/>
      <c r="J11" s="4446"/>
      <c r="K11" s="4446"/>
      <c r="L11" s="190"/>
    </row>
    <row r="12" spans="1:13" s="189" customFormat="1" ht="24.75" customHeight="1">
      <c r="A12" s="317"/>
      <c r="E12" s="82" t="s">
        <v>714</v>
      </c>
      <c r="F12" s="189" t="s">
        <v>713</v>
      </c>
      <c r="G12" s="4446"/>
      <c r="H12" s="4446"/>
      <c r="I12" s="4446"/>
      <c r="J12" s="4446"/>
      <c r="K12" s="4446"/>
      <c r="L12" s="1851" t="s">
        <v>1441</v>
      </c>
    </row>
    <row r="13" spans="1:13" s="189" customFormat="1" ht="24.75" customHeight="1">
      <c r="A13" s="317"/>
      <c r="F13" s="189" t="s">
        <v>588</v>
      </c>
      <c r="G13" s="4443"/>
      <c r="H13" s="4443"/>
      <c r="I13" s="4443"/>
      <c r="J13" s="4443"/>
      <c r="K13" s="4443"/>
      <c r="L13" s="1851"/>
    </row>
    <row r="14" spans="1:13" s="189" customFormat="1" ht="12.75">
      <c r="A14" s="317"/>
      <c r="L14" s="190"/>
    </row>
    <row r="15" spans="1:13" s="189" customFormat="1" ht="12.75">
      <c r="A15" s="317"/>
      <c r="L15" s="190"/>
    </row>
    <row r="16" spans="1:13" s="189" customFormat="1" ht="12.75">
      <c r="A16" s="317"/>
      <c r="C16" s="4449" t="s">
        <v>712</v>
      </c>
      <c r="D16" s="4449"/>
      <c r="E16" s="4449"/>
      <c r="F16" s="4449"/>
      <c r="G16" s="4449"/>
      <c r="H16" s="4449"/>
      <c r="I16" s="4449"/>
      <c r="J16" s="4449"/>
      <c r="K16" s="4449"/>
      <c r="L16" s="190"/>
    </row>
    <row r="17" spans="1:15" s="189" customFormat="1" ht="12.75">
      <c r="A17" s="317"/>
      <c r="C17" s="4449"/>
      <c r="D17" s="4449"/>
      <c r="E17" s="4449"/>
      <c r="F17" s="4449"/>
      <c r="G17" s="4449"/>
      <c r="H17" s="4449"/>
      <c r="I17" s="4449"/>
      <c r="J17" s="4449"/>
      <c r="K17" s="4449"/>
      <c r="L17" s="190"/>
    </row>
    <row r="18" spans="1:15" s="189" customFormat="1" ht="13.5" customHeight="1">
      <c r="A18" s="317"/>
      <c r="C18" s="4449"/>
      <c r="D18" s="4449"/>
      <c r="E18" s="4449"/>
      <c r="F18" s="4449"/>
      <c r="G18" s="4449"/>
      <c r="H18" s="4449"/>
      <c r="I18" s="4449"/>
      <c r="J18" s="4449"/>
      <c r="K18" s="4449"/>
      <c r="L18" s="100"/>
      <c r="M18" s="100"/>
      <c r="N18" s="100"/>
      <c r="O18" s="100"/>
    </row>
    <row r="19" spans="1:15" s="189" customFormat="1" ht="12.75">
      <c r="A19" s="317"/>
      <c r="C19" s="4449"/>
      <c r="D19" s="4449"/>
      <c r="E19" s="4449"/>
      <c r="F19" s="4449"/>
      <c r="G19" s="4449"/>
      <c r="H19" s="4449"/>
      <c r="I19" s="4449"/>
      <c r="J19" s="4449"/>
      <c r="K19" s="4449"/>
      <c r="L19" s="100"/>
      <c r="M19" s="100"/>
      <c r="N19" s="100"/>
      <c r="O19" s="100"/>
    </row>
    <row r="20" spans="1:15" s="189" customFormat="1" ht="12.75">
      <c r="A20" s="317"/>
      <c r="L20" s="190"/>
    </row>
    <row r="21" spans="1:15" s="189" customFormat="1" ht="12.75">
      <c r="A21" s="317"/>
      <c r="C21" s="1842" t="s">
        <v>711</v>
      </c>
      <c r="D21" s="1842"/>
      <c r="E21" s="1842"/>
      <c r="F21" s="1842"/>
      <c r="G21" s="1842"/>
      <c r="H21" s="1842"/>
      <c r="I21" s="1842"/>
      <c r="J21" s="1842"/>
      <c r="K21" s="1842"/>
      <c r="L21" s="190"/>
    </row>
    <row r="22" spans="1:15" s="189" customFormat="1" ht="12.75">
      <c r="A22" s="317"/>
      <c r="L22" s="190"/>
    </row>
    <row r="23" spans="1:15" s="189" customFormat="1" ht="12.75">
      <c r="A23" s="317"/>
      <c r="L23" s="190"/>
    </row>
    <row r="24" spans="1:15" s="189" customFormat="1" ht="12.75">
      <c r="A24" s="317"/>
      <c r="D24" s="97" t="s">
        <v>710</v>
      </c>
      <c r="E24" s="189" t="s">
        <v>709</v>
      </c>
      <c r="L24" s="99"/>
    </row>
    <row r="25" spans="1:15" s="189" customFormat="1" ht="3.75" customHeight="1">
      <c r="A25" s="317"/>
      <c r="D25" s="98"/>
      <c r="L25" s="190"/>
    </row>
    <row r="26" spans="1:15" s="189" customFormat="1" ht="18" customHeight="1">
      <c r="A26" s="317"/>
      <c r="D26" s="98"/>
      <c r="E26" s="98" t="s">
        <v>704</v>
      </c>
      <c r="F26" s="4445" t="str">
        <f>'実施計画書1-9'!$L$44&amp;'実施計画書1-9'!$Q$44&amp;'実施計画書1-9'!$H$45</f>
        <v/>
      </c>
      <c r="G26" s="4445"/>
      <c r="H26" s="4445"/>
      <c r="I26" s="4445"/>
      <c r="J26" s="4445"/>
      <c r="L26" s="4" t="s">
        <v>708</v>
      </c>
    </row>
    <row r="27" spans="1:15" s="189" customFormat="1" ht="18" customHeight="1">
      <c r="A27" s="317"/>
      <c r="D27" s="98"/>
      <c r="E27" s="98" t="s">
        <v>703</v>
      </c>
      <c r="F27" s="4445">
        <f>'実施計画書1-9'!$H$43</f>
        <v>0</v>
      </c>
      <c r="G27" s="4445"/>
      <c r="H27" s="4445"/>
      <c r="I27" s="4445"/>
      <c r="J27" s="4445"/>
      <c r="L27" s="4" t="s">
        <v>708</v>
      </c>
    </row>
    <row r="28" spans="1:15" s="189" customFormat="1" ht="12.75">
      <c r="A28" s="317"/>
      <c r="D28" s="98"/>
      <c r="L28" s="190"/>
    </row>
    <row r="29" spans="1:15" s="189" customFormat="1">
      <c r="A29" s="317"/>
      <c r="D29" s="97" t="s">
        <v>707</v>
      </c>
      <c r="E29" s="189" t="s">
        <v>706</v>
      </c>
      <c r="L29" s="921" t="s">
        <v>705</v>
      </c>
    </row>
    <row r="30" spans="1:15" s="189" customFormat="1" ht="3.75" customHeight="1">
      <c r="A30" s="317"/>
      <c r="D30" s="98"/>
      <c r="L30" s="190"/>
    </row>
    <row r="31" spans="1:15" s="189" customFormat="1" ht="26.25" customHeight="1">
      <c r="A31" s="317"/>
      <c r="D31" s="98"/>
      <c r="E31" s="98" t="s">
        <v>704</v>
      </c>
      <c r="F31" s="4446"/>
      <c r="G31" s="4446"/>
      <c r="H31" s="4446"/>
      <c r="I31" s="4446"/>
      <c r="J31" s="4446"/>
      <c r="L31" s="190"/>
    </row>
    <row r="32" spans="1:15" s="189" customFormat="1" ht="18" customHeight="1">
      <c r="A32" s="317"/>
      <c r="D32" s="98"/>
      <c r="E32" s="98" t="s">
        <v>703</v>
      </c>
      <c r="F32" s="4447"/>
      <c r="G32" s="4447"/>
      <c r="H32" s="4447"/>
      <c r="I32" s="4447"/>
      <c r="J32" s="4447"/>
      <c r="L32" s="190"/>
    </row>
    <row r="33" spans="1:12" s="189" customFormat="1" ht="18" customHeight="1">
      <c r="A33" s="317"/>
      <c r="D33" s="98"/>
      <c r="E33" s="98" t="s">
        <v>702</v>
      </c>
      <c r="F33" s="4443"/>
      <c r="G33" s="4443"/>
      <c r="H33" s="4443"/>
      <c r="I33" s="4443"/>
      <c r="J33" s="4443"/>
      <c r="L33" s="190"/>
    </row>
    <row r="34" spans="1:12" s="189" customFormat="1" ht="15" customHeight="1">
      <c r="A34" s="317"/>
      <c r="D34" s="98"/>
      <c r="L34" s="190"/>
    </row>
    <row r="35" spans="1:12" s="189" customFormat="1" ht="15" customHeight="1">
      <c r="A35" s="317"/>
      <c r="D35" s="97" t="s">
        <v>701</v>
      </c>
      <c r="E35" s="189" t="s">
        <v>700</v>
      </c>
      <c r="L35" s="99"/>
    </row>
    <row r="36" spans="1:12" s="189" customFormat="1" ht="3.75" customHeight="1">
      <c r="A36" s="317"/>
      <c r="D36" s="97"/>
      <c r="L36" s="190"/>
    </row>
    <row r="37" spans="1:12" s="189" customFormat="1" ht="18" customHeight="1">
      <c r="A37" s="317"/>
      <c r="D37" s="98"/>
      <c r="F37" s="4444">
        <f>'交付申請書（本文）'!$G$6</f>
        <v>0</v>
      </c>
      <c r="G37" s="4444"/>
      <c r="H37" s="4444"/>
      <c r="I37" s="4444"/>
      <c r="J37" s="4444"/>
      <c r="L37" s="4" t="s">
        <v>699</v>
      </c>
    </row>
    <row r="38" spans="1:12" s="189" customFormat="1" ht="15" customHeight="1">
      <c r="A38" s="317"/>
      <c r="D38" s="98"/>
      <c r="L38" s="190"/>
    </row>
    <row r="39" spans="1:12" s="189" customFormat="1" ht="15" customHeight="1">
      <c r="A39" s="317"/>
      <c r="D39" s="97" t="s">
        <v>698</v>
      </c>
      <c r="E39" s="189" t="s">
        <v>697</v>
      </c>
      <c r="L39" s="190"/>
    </row>
    <row r="40" spans="1:12" s="189" customFormat="1" ht="3.75" customHeight="1">
      <c r="A40" s="317"/>
      <c r="D40" s="97"/>
      <c r="L40" s="190"/>
    </row>
    <row r="41" spans="1:12" s="189" customFormat="1" ht="18" customHeight="1">
      <c r="A41" s="317"/>
      <c r="D41" s="97"/>
      <c r="F41" s="1347"/>
      <c r="G41" s="1347"/>
      <c r="H41" s="1347"/>
      <c r="I41" s="1347"/>
      <c r="J41" s="1347"/>
      <c r="K41" s="1347"/>
      <c r="L41" s="190"/>
    </row>
    <row r="42" spans="1:12" s="189" customFormat="1" ht="18" customHeight="1">
      <c r="A42" s="317"/>
      <c r="D42" s="97"/>
      <c r="F42" s="1347"/>
      <c r="G42" s="1347"/>
      <c r="H42" s="1347"/>
      <c r="I42" s="1347"/>
      <c r="J42" s="1347"/>
      <c r="K42" s="1347"/>
      <c r="L42" s="4" t="s">
        <v>696</v>
      </c>
    </row>
    <row r="43" spans="1:12" s="189" customFormat="1" ht="15" customHeight="1">
      <c r="A43" s="317"/>
      <c r="D43" s="98"/>
      <c r="E43" s="187"/>
      <c r="F43" s="1413"/>
      <c r="G43" s="1413"/>
      <c r="H43" s="1414"/>
      <c r="I43" s="1415"/>
      <c r="J43" s="1415"/>
      <c r="K43" s="1347"/>
      <c r="L43" s="190" t="s">
        <v>695</v>
      </c>
    </row>
    <row r="44" spans="1:12" s="189" customFormat="1" ht="15" customHeight="1">
      <c r="A44" s="317"/>
      <c r="D44" s="97" t="s">
        <v>694</v>
      </c>
      <c r="E44" s="189" t="s">
        <v>693</v>
      </c>
      <c r="G44" s="187"/>
      <c r="L44" s="190"/>
    </row>
    <row r="45" spans="1:12" s="189" customFormat="1" ht="3.75" customHeight="1">
      <c r="A45" s="317"/>
      <c r="D45" s="97"/>
      <c r="G45" s="187"/>
      <c r="L45" s="190"/>
    </row>
    <row r="46" spans="1:12" s="189" customFormat="1" ht="18" customHeight="1">
      <c r="A46" s="317"/>
      <c r="D46" s="96"/>
      <c r="F46" s="4443"/>
      <c r="G46" s="4443"/>
      <c r="L46" s="921" t="s">
        <v>692</v>
      </c>
    </row>
    <row r="47" spans="1:12" s="189" customFormat="1" ht="15" customHeight="1">
      <c r="A47" s="317"/>
      <c r="G47" s="187"/>
      <c r="H47" s="95"/>
      <c r="I47" s="188"/>
      <c r="J47" s="188"/>
      <c r="L47" s="190"/>
    </row>
    <row r="48" spans="1:12" s="189" customFormat="1" ht="12.75">
      <c r="A48" s="317"/>
      <c r="L48" s="190"/>
    </row>
    <row r="49" spans="1:12" s="189" customFormat="1" ht="12.75">
      <c r="A49" s="317"/>
      <c r="L49" s="190"/>
    </row>
    <row r="50" spans="1:12" s="189" customFormat="1" ht="12.75">
      <c r="A50" s="317"/>
      <c r="L50" s="190"/>
    </row>
    <row r="51" spans="1:12" s="189" customFormat="1" ht="12.75">
      <c r="A51" s="317"/>
      <c r="L51" s="190"/>
    </row>
    <row r="52" spans="1:12" s="189" customFormat="1" ht="12.75">
      <c r="A52" s="317"/>
      <c r="L52" s="190"/>
    </row>
    <row r="53" spans="1:12" s="189" customFormat="1" ht="12.75">
      <c r="A53" s="317"/>
      <c r="L53" s="190"/>
    </row>
    <row r="54" spans="1:12" s="189" customFormat="1" ht="12.75">
      <c r="A54" s="317"/>
      <c r="L54" s="190"/>
    </row>
    <row r="55" spans="1:12" s="189" customFormat="1" ht="12.75">
      <c r="A55" s="317"/>
      <c r="L55" s="190"/>
    </row>
    <row r="56" spans="1:12" s="189" customFormat="1" ht="12.75">
      <c r="A56" s="317"/>
      <c r="L56" s="190"/>
    </row>
    <row r="57" spans="1:12" s="189" customFormat="1" ht="12.75">
      <c r="A57" s="317"/>
      <c r="L57" s="190"/>
    </row>
    <row r="58" spans="1:12" s="189" customFormat="1" ht="12.75">
      <c r="A58" s="317"/>
      <c r="L58" s="190"/>
    </row>
    <row r="59" spans="1:12" s="189" customFormat="1" ht="12.75">
      <c r="A59" s="317"/>
      <c r="L59" s="190"/>
    </row>
    <row r="60" spans="1:12" s="189" customFormat="1" ht="12.75">
      <c r="A60" s="317"/>
      <c r="L60" s="190"/>
    </row>
    <row r="61" spans="1:12" s="189" customFormat="1" ht="12.75">
      <c r="A61" s="317"/>
      <c r="L61" s="190"/>
    </row>
    <row r="62" spans="1:12" s="189" customFormat="1" ht="12.75">
      <c r="A62" s="317"/>
      <c r="L62" s="190"/>
    </row>
    <row r="63" spans="1:12" s="189" customFormat="1" ht="12.75">
      <c r="A63" s="317"/>
      <c r="L63" s="190"/>
    </row>
    <row r="64" spans="1:12" s="189" customFormat="1" ht="12.75">
      <c r="A64" s="317"/>
      <c r="L64" s="190"/>
    </row>
    <row r="65" spans="1:12" s="189" customFormat="1" ht="12.75">
      <c r="A65" s="317"/>
      <c r="L65" s="190"/>
    </row>
    <row r="66" spans="1:12" s="189" customFormat="1" ht="12.75">
      <c r="A66" s="317"/>
      <c r="L66" s="190"/>
    </row>
    <row r="67" spans="1:12" s="189" customFormat="1" ht="12.75">
      <c r="A67" s="317"/>
      <c r="L67" s="190"/>
    </row>
    <row r="68" spans="1:12" s="189" customFormat="1" ht="12.75">
      <c r="A68" s="317"/>
      <c r="L68" s="190"/>
    </row>
    <row r="69" spans="1:12" s="189" customFormat="1" ht="12.75">
      <c r="A69" s="317"/>
      <c r="L69" s="190"/>
    </row>
    <row r="70" spans="1:12" s="189" customFormat="1" ht="12.75">
      <c r="A70" s="317"/>
      <c r="L70" s="190"/>
    </row>
    <row r="71" spans="1:12" s="189" customFormat="1" ht="12.75">
      <c r="A71" s="317"/>
      <c r="L71" s="190"/>
    </row>
    <row r="72" spans="1:12" s="189" customFormat="1" ht="12.75">
      <c r="A72" s="317"/>
      <c r="L72" s="190"/>
    </row>
    <row r="73" spans="1:12" s="189" customFormat="1" ht="12.75">
      <c r="A73" s="317"/>
      <c r="L73" s="190"/>
    </row>
    <row r="74" spans="1:12" s="189" customFormat="1" ht="12.75">
      <c r="A74" s="317"/>
      <c r="L74" s="190"/>
    </row>
    <row r="75" spans="1:12" s="189" customFormat="1" ht="12.75">
      <c r="A75" s="317"/>
      <c r="L75" s="190"/>
    </row>
    <row r="76" spans="1:12" s="189" customFormat="1" ht="12.75">
      <c r="A76" s="317"/>
      <c r="L76" s="190"/>
    </row>
    <row r="77" spans="1:12" s="189" customFormat="1" ht="12.75">
      <c r="A77" s="317"/>
      <c r="L77" s="190"/>
    </row>
    <row r="78" spans="1:12" s="189" customFormat="1" ht="12.75">
      <c r="A78" s="317"/>
      <c r="L78" s="190"/>
    </row>
    <row r="79" spans="1:12" s="189" customFormat="1" ht="12.75">
      <c r="A79" s="317"/>
      <c r="L79" s="190"/>
    </row>
    <row r="80" spans="1:12" s="189" customFormat="1" ht="12.75">
      <c r="A80" s="317"/>
      <c r="L80" s="190"/>
    </row>
    <row r="81" spans="1:12" s="189" customFormat="1" ht="12.75">
      <c r="A81" s="317"/>
      <c r="L81" s="190"/>
    </row>
    <row r="99" spans="5:5">
      <c r="E99" s="189"/>
    </row>
  </sheetData>
  <sheetProtection sheet="1" objects="1" scenarios="1" formatCells="0"/>
  <mergeCells count="16">
    <mergeCell ref="C2:K2"/>
    <mergeCell ref="L12:L13"/>
    <mergeCell ref="C21:K21"/>
    <mergeCell ref="C4:K4"/>
    <mergeCell ref="I6:K6"/>
    <mergeCell ref="G11:K11"/>
    <mergeCell ref="G12:K12"/>
    <mergeCell ref="G13:K13"/>
    <mergeCell ref="C16:K19"/>
    <mergeCell ref="F46:G46"/>
    <mergeCell ref="F37:J37"/>
    <mergeCell ref="F27:J27"/>
    <mergeCell ref="F26:J26"/>
    <mergeCell ref="F31:J31"/>
    <mergeCell ref="F32:J32"/>
    <mergeCell ref="F33:J33"/>
  </mergeCells>
  <phoneticPr fontId="3"/>
  <hyperlinks>
    <hyperlink ref="B1" location="はじめに!Print_Area" display="「はじめに」戻る"/>
    <hyperlink ref="B1:C1" location="はじめに!A1" display="「はじめに」戻る"/>
  </hyperlinks>
  <pageMargins left="0.78740157480314965" right="0.78740157480314965" top="0.98425196850393704" bottom="0.98425196850393704" header="0.51181102362204722" footer="0.51181102362204722"/>
  <pageSetup paperSize="9" scale="98"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K60"/>
  <sheetViews>
    <sheetView view="pageBreakPreview" zoomScaleNormal="100" zoomScaleSheetLayoutView="100" workbookViewId="0">
      <selection activeCell="D12" sqref="D12"/>
    </sheetView>
  </sheetViews>
  <sheetFormatPr defaultRowHeight="12"/>
  <cols>
    <col min="1" max="1" width="9" style="1035"/>
    <col min="2" max="2" width="8.125" style="1037" customWidth="1"/>
    <col min="3" max="3" width="33.875" style="1035" customWidth="1"/>
    <col min="4" max="4" width="53.75" style="1036" customWidth="1"/>
    <col min="5" max="6" width="7.625" style="1036" customWidth="1"/>
    <col min="7" max="7" width="20.125" style="1036" customWidth="1"/>
    <col min="8" max="8" width="2.125" style="1035" customWidth="1"/>
    <col min="9" max="11" width="6" style="1035" customWidth="1"/>
    <col min="12" max="16384" width="9" style="1035"/>
  </cols>
  <sheetData>
    <row r="1" spans="2:11" ht="44.25" customHeight="1">
      <c r="B1" s="1800" t="s">
        <v>1616</v>
      </c>
      <c r="C1" s="1800"/>
      <c r="D1" s="1800"/>
      <c r="E1" s="1800"/>
      <c r="F1" s="1800"/>
      <c r="G1" s="1800"/>
      <c r="H1" s="1120"/>
    </row>
    <row r="2" spans="2:11" ht="11.25" customHeight="1">
      <c r="D2" s="1035"/>
      <c r="H2" s="1036"/>
    </row>
    <row r="3" spans="2:11" ht="18.75" customHeight="1">
      <c r="B3" s="1119" t="s">
        <v>577</v>
      </c>
      <c r="F3" s="1118"/>
      <c r="G3" s="1117"/>
      <c r="H3" s="1812" t="s">
        <v>122</v>
      </c>
      <c r="I3" s="1812"/>
      <c r="J3" s="1812"/>
      <c r="K3" s="1812"/>
    </row>
    <row r="4" spans="2:11" ht="7.5" customHeight="1" thickBot="1">
      <c r="B4" s="1116"/>
    </row>
    <row r="5" spans="2:11" s="1037" customFormat="1" ht="32.25" customHeight="1" thickBot="1">
      <c r="B5" s="1115" t="s">
        <v>1615</v>
      </c>
      <c r="C5" s="1114" t="s">
        <v>1614</v>
      </c>
      <c r="D5" s="1113" t="s">
        <v>1613</v>
      </c>
      <c r="E5" s="1112" t="s">
        <v>1612</v>
      </c>
      <c r="F5" s="1111" t="s">
        <v>1611</v>
      </c>
      <c r="G5" s="1110" t="s">
        <v>269</v>
      </c>
    </row>
    <row r="6" spans="2:11" ht="30" customHeight="1">
      <c r="B6" s="1104"/>
      <c r="C6" s="1103" t="s">
        <v>1610</v>
      </c>
      <c r="D6" s="1109" t="s">
        <v>1609</v>
      </c>
      <c r="E6" s="1137"/>
      <c r="F6" s="1138"/>
      <c r="G6" s="1108"/>
    </row>
    <row r="7" spans="2:11" ht="30" customHeight="1">
      <c r="B7" s="1104"/>
      <c r="C7" s="1103"/>
      <c r="D7" s="1084" t="s">
        <v>1608</v>
      </c>
      <c r="E7" s="1139"/>
      <c r="F7" s="1140"/>
      <c r="G7" s="1105"/>
    </row>
    <row r="8" spans="2:11" ht="30" customHeight="1">
      <c r="B8" s="1104"/>
      <c r="C8" s="1103"/>
      <c r="D8" s="1106" t="s">
        <v>1607</v>
      </c>
      <c r="E8" s="1141"/>
      <c r="F8" s="1142"/>
      <c r="G8" s="1107" t="s">
        <v>1606</v>
      </c>
    </row>
    <row r="9" spans="2:11" ht="30" customHeight="1">
      <c r="B9" s="1104"/>
      <c r="C9" s="1103"/>
      <c r="D9" s="1106" t="s">
        <v>1605</v>
      </c>
      <c r="E9" s="1141"/>
      <c r="F9" s="1142"/>
      <c r="G9" s="1105"/>
    </row>
    <row r="10" spans="2:11" ht="30" customHeight="1" thickBot="1">
      <c r="B10" s="1104"/>
      <c r="C10" s="1103"/>
      <c r="D10" s="1102" t="s">
        <v>1604</v>
      </c>
      <c r="E10" s="1143"/>
      <c r="F10" s="1144"/>
      <c r="G10" s="1101" t="s">
        <v>1603</v>
      </c>
    </row>
    <row r="11" spans="2:11" ht="30" customHeight="1" thickTop="1">
      <c r="B11" s="1100" t="s">
        <v>1602</v>
      </c>
      <c r="C11" s="1099" t="s">
        <v>1601</v>
      </c>
      <c r="D11" s="1098" t="s">
        <v>1600</v>
      </c>
      <c r="E11" s="1145"/>
      <c r="F11" s="1146"/>
      <c r="G11" s="1097"/>
    </row>
    <row r="12" spans="2:11" ht="30" customHeight="1">
      <c r="B12" s="1094" t="s">
        <v>1599</v>
      </c>
      <c r="C12" s="1085" t="s">
        <v>1598</v>
      </c>
      <c r="D12" s="1096" t="s">
        <v>1597</v>
      </c>
      <c r="E12" s="1147"/>
      <c r="F12" s="1148"/>
      <c r="G12" s="1758"/>
    </row>
    <row r="13" spans="2:11" ht="30" customHeight="1">
      <c r="B13" s="1077" t="s">
        <v>1596</v>
      </c>
      <c r="C13" s="1087" t="s">
        <v>574</v>
      </c>
      <c r="D13" s="1095" t="s">
        <v>1595</v>
      </c>
      <c r="E13" s="1149"/>
      <c r="F13" s="1148"/>
      <c r="G13" s="1086" t="s">
        <v>1594</v>
      </c>
    </row>
    <row r="14" spans="2:11" ht="30" customHeight="1">
      <c r="B14" s="1094" t="s">
        <v>1593</v>
      </c>
      <c r="C14" s="1087" t="s">
        <v>1592</v>
      </c>
      <c r="D14" s="1095" t="s">
        <v>1591</v>
      </c>
      <c r="E14" s="1149"/>
      <c r="F14" s="1148"/>
      <c r="G14" s="1086"/>
    </row>
    <row r="15" spans="2:11" ht="30" customHeight="1">
      <c r="B15" s="1094" t="s">
        <v>1590</v>
      </c>
      <c r="C15" s="1087" t="s">
        <v>1589</v>
      </c>
      <c r="D15" s="1093" t="s">
        <v>1588</v>
      </c>
      <c r="E15" s="1150"/>
      <c r="F15" s="1151"/>
      <c r="G15" s="1092" t="s">
        <v>1587</v>
      </c>
    </row>
    <row r="16" spans="2:11" ht="30" customHeight="1">
      <c r="B16" s="1050" t="s">
        <v>1586</v>
      </c>
      <c r="C16" s="1091" t="s">
        <v>1585</v>
      </c>
      <c r="D16" s="1084" t="s">
        <v>1584</v>
      </c>
      <c r="E16" s="1152"/>
      <c r="F16" s="1153"/>
      <c r="G16" s="1086" t="s">
        <v>1555</v>
      </c>
    </row>
    <row r="17" spans="2:7" ht="30" customHeight="1">
      <c r="B17" s="1057" t="s">
        <v>1583</v>
      </c>
      <c r="C17" s="1090" t="s">
        <v>1582</v>
      </c>
      <c r="D17" s="1088" t="s">
        <v>1581</v>
      </c>
      <c r="E17" s="1154" t="s">
        <v>1499</v>
      </c>
      <c r="F17" s="1153"/>
      <c r="G17" s="1805" t="s">
        <v>1580</v>
      </c>
    </row>
    <row r="18" spans="2:7" ht="30" customHeight="1">
      <c r="B18" s="1047"/>
      <c r="C18" s="1089" t="s">
        <v>1579</v>
      </c>
      <c r="D18" s="1088" t="s">
        <v>1578</v>
      </c>
      <c r="E18" s="1155" t="s">
        <v>1499</v>
      </c>
      <c r="F18" s="1153"/>
      <c r="G18" s="1806"/>
    </row>
    <row r="19" spans="2:7" ht="30" customHeight="1">
      <c r="B19" s="1052"/>
      <c r="C19" s="1089" t="s">
        <v>1562</v>
      </c>
      <c r="D19" s="1088" t="s">
        <v>1577</v>
      </c>
      <c r="E19" s="1155" t="s">
        <v>1499</v>
      </c>
      <c r="F19" s="1153"/>
      <c r="G19" s="1807"/>
    </row>
    <row r="20" spans="2:7" ht="30" customHeight="1">
      <c r="B20" s="1057" t="s">
        <v>1576</v>
      </c>
      <c r="C20" s="1089" t="s">
        <v>1575</v>
      </c>
      <c r="D20" s="1088" t="s">
        <v>1574</v>
      </c>
      <c r="E20" s="1154" t="s">
        <v>1499</v>
      </c>
      <c r="F20" s="1153"/>
      <c r="G20" s="1805" t="s">
        <v>1573</v>
      </c>
    </row>
    <row r="21" spans="2:7" ht="30" customHeight="1">
      <c r="B21" s="1047"/>
      <c r="C21" s="1089" t="s">
        <v>1572</v>
      </c>
      <c r="D21" s="1088" t="s">
        <v>1571</v>
      </c>
      <c r="E21" s="1155" t="s">
        <v>1499</v>
      </c>
      <c r="F21" s="1153"/>
      <c r="G21" s="1806"/>
    </row>
    <row r="22" spans="2:7" ht="30" customHeight="1">
      <c r="B22" s="1047"/>
      <c r="C22" s="1089" t="s">
        <v>1564</v>
      </c>
      <c r="D22" s="1088" t="s">
        <v>1563</v>
      </c>
      <c r="E22" s="1155" t="s">
        <v>1499</v>
      </c>
      <c r="F22" s="1153"/>
      <c r="G22" s="1806"/>
    </row>
    <row r="23" spans="2:7" ht="30" customHeight="1">
      <c r="B23" s="1047"/>
      <c r="C23" s="1089" t="s">
        <v>1562</v>
      </c>
      <c r="D23" s="1088" t="s">
        <v>1561</v>
      </c>
      <c r="E23" s="1155" t="s">
        <v>1499</v>
      </c>
      <c r="F23" s="1153"/>
      <c r="G23" s="1806"/>
    </row>
    <row r="24" spans="2:7" ht="30" customHeight="1">
      <c r="B24" s="1052"/>
      <c r="C24" s="1089" t="s">
        <v>1560</v>
      </c>
      <c r="D24" s="1088" t="s">
        <v>1570</v>
      </c>
      <c r="E24" s="1154" t="s">
        <v>1499</v>
      </c>
      <c r="F24" s="1153"/>
      <c r="G24" s="1807"/>
    </row>
    <row r="25" spans="2:7" ht="30" customHeight="1">
      <c r="B25" s="1057" t="s">
        <v>1569</v>
      </c>
      <c r="C25" s="1089" t="s">
        <v>1568</v>
      </c>
      <c r="D25" s="1088" t="s">
        <v>1567</v>
      </c>
      <c r="E25" s="1155" t="s">
        <v>1499</v>
      </c>
      <c r="F25" s="1153"/>
      <c r="G25" s="1805" t="s">
        <v>892</v>
      </c>
    </row>
    <row r="26" spans="2:7" ht="30" customHeight="1">
      <c r="B26" s="1047"/>
      <c r="C26" s="1089" t="s">
        <v>1566</v>
      </c>
      <c r="D26" s="1088" t="s">
        <v>1565</v>
      </c>
      <c r="E26" s="1155" t="s">
        <v>1499</v>
      </c>
      <c r="F26" s="1153"/>
      <c r="G26" s="1806"/>
    </row>
    <row r="27" spans="2:7" ht="30" customHeight="1">
      <c r="B27" s="1047"/>
      <c r="C27" s="1089" t="s">
        <v>1564</v>
      </c>
      <c r="D27" s="1088" t="s">
        <v>1563</v>
      </c>
      <c r="E27" s="1154" t="s">
        <v>1499</v>
      </c>
      <c r="F27" s="1153"/>
      <c r="G27" s="1806"/>
    </row>
    <row r="28" spans="2:7" ht="30" customHeight="1">
      <c r="B28" s="1047"/>
      <c r="C28" s="1089" t="s">
        <v>1562</v>
      </c>
      <c r="D28" s="1088" t="s">
        <v>1561</v>
      </c>
      <c r="E28" s="1155" t="s">
        <v>1499</v>
      </c>
      <c r="F28" s="1153"/>
      <c r="G28" s="1806"/>
    </row>
    <row r="29" spans="2:7" ht="30" customHeight="1">
      <c r="B29" s="1047"/>
      <c r="C29" s="1089" t="s">
        <v>1560</v>
      </c>
      <c r="D29" s="1088" t="s">
        <v>1559</v>
      </c>
      <c r="E29" s="1155" t="s">
        <v>1499</v>
      </c>
      <c r="F29" s="1153"/>
      <c r="G29" s="1807"/>
    </row>
    <row r="30" spans="2:7" ht="30" customHeight="1">
      <c r="B30" s="1079" t="s">
        <v>1558</v>
      </c>
      <c r="C30" s="1087" t="s">
        <v>1557</v>
      </c>
      <c r="D30" s="1084" t="s">
        <v>1556</v>
      </c>
      <c r="E30" s="1156"/>
      <c r="F30" s="1153"/>
      <c r="G30" s="1086" t="s">
        <v>1555</v>
      </c>
    </row>
    <row r="31" spans="2:7" ht="30" customHeight="1">
      <c r="B31" s="1075"/>
      <c r="C31" s="1085" t="s">
        <v>1554</v>
      </c>
      <c r="D31" s="1084" t="s">
        <v>1553</v>
      </c>
      <c r="E31" s="1156"/>
      <c r="F31" s="1153"/>
      <c r="G31" s="1083"/>
    </row>
    <row r="32" spans="2:7" ht="30" customHeight="1">
      <c r="B32" s="1082" t="s">
        <v>1552</v>
      </c>
      <c r="C32" s="1081" t="s">
        <v>1551</v>
      </c>
      <c r="D32" s="1071" t="s">
        <v>1550</v>
      </c>
      <c r="E32" s="1157"/>
      <c r="F32" s="1158"/>
      <c r="G32" s="1070"/>
    </row>
    <row r="33" spans="2:7" ht="30" customHeight="1">
      <c r="B33" s="1075"/>
      <c r="C33" s="1080"/>
      <c r="D33" s="1056" t="s">
        <v>1541</v>
      </c>
      <c r="E33" s="1154" t="s">
        <v>1499</v>
      </c>
      <c r="F33" s="1159"/>
      <c r="G33" s="1039"/>
    </row>
    <row r="34" spans="2:7" ht="30" customHeight="1">
      <c r="B34" s="1079" t="s">
        <v>1549</v>
      </c>
      <c r="C34" s="1078" t="s">
        <v>1548</v>
      </c>
      <c r="D34" s="1071" t="s">
        <v>1547</v>
      </c>
      <c r="E34" s="1157"/>
      <c r="F34" s="1158"/>
      <c r="G34" s="1070"/>
    </row>
    <row r="35" spans="2:7" ht="30" customHeight="1">
      <c r="B35" s="1077"/>
      <c r="C35" s="1076" t="s">
        <v>1546</v>
      </c>
      <c r="D35" s="1056" t="s">
        <v>1541</v>
      </c>
      <c r="E35" s="1154" t="s">
        <v>1499</v>
      </c>
      <c r="F35" s="1159"/>
      <c r="G35" s="1039"/>
    </row>
    <row r="36" spans="2:7" ht="30" customHeight="1">
      <c r="B36" s="1075"/>
      <c r="C36" s="1074"/>
      <c r="D36" s="1054" t="s">
        <v>1545</v>
      </c>
      <c r="E36" s="1155" t="s">
        <v>1499</v>
      </c>
      <c r="F36" s="1160"/>
      <c r="G36" s="1066"/>
    </row>
    <row r="37" spans="2:7" ht="30" customHeight="1">
      <c r="B37" s="1073" t="s">
        <v>1544</v>
      </c>
      <c r="C37" s="1072" t="s">
        <v>1543</v>
      </c>
      <c r="D37" s="1071" t="s">
        <v>1542</v>
      </c>
      <c r="E37" s="1157"/>
      <c r="F37" s="1158"/>
      <c r="G37" s="1070"/>
    </row>
    <row r="38" spans="2:7" ht="30" customHeight="1">
      <c r="B38" s="1068"/>
      <c r="C38" s="1069"/>
      <c r="D38" s="1056" t="s">
        <v>1541</v>
      </c>
      <c r="E38" s="1154" t="s">
        <v>1499</v>
      </c>
      <c r="F38" s="1159"/>
      <c r="G38" s="1039"/>
    </row>
    <row r="39" spans="2:7" ht="30" customHeight="1">
      <c r="B39" s="1068"/>
      <c r="C39" s="1067"/>
      <c r="D39" s="1054" t="s">
        <v>1540</v>
      </c>
      <c r="E39" s="1155" t="s">
        <v>1499</v>
      </c>
      <c r="F39" s="1160"/>
      <c r="G39" s="1066"/>
    </row>
    <row r="40" spans="2:7" ht="30" customHeight="1">
      <c r="B40" s="1065" t="s">
        <v>1539</v>
      </c>
      <c r="C40" s="1064" t="s">
        <v>1538</v>
      </c>
      <c r="D40" s="1063" t="s">
        <v>1537</v>
      </c>
      <c r="E40" s="1155" t="s">
        <v>1499</v>
      </c>
      <c r="F40" s="1159"/>
      <c r="G40" s="1062"/>
    </row>
    <row r="41" spans="2:7" ht="30" customHeight="1" thickBot="1">
      <c r="B41" s="1061" t="s">
        <v>1536</v>
      </c>
      <c r="C41" s="1060" t="s">
        <v>1401</v>
      </c>
      <c r="D41" s="1059" t="s">
        <v>1535</v>
      </c>
      <c r="E41" s="1161" t="s">
        <v>1499</v>
      </c>
      <c r="F41" s="1159"/>
      <c r="G41" s="1051"/>
    </row>
    <row r="42" spans="2:7" ht="30" customHeight="1">
      <c r="B42" s="1808" t="s">
        <v>1534</v>
      </c>
      <c r="C42" s="1058" t="s">
        <v>1533</v>
      </c>
      <c r="D42" s="1801" t="s">
        <v>1532</v>
      </c>
      <c r="E42" s="1162" t="s">
        <v>1499</v>
      </c>
      <c r="F42" s="1159"/>
      <c r="G42" s="1051"/>
    </row>
    <row r="43" spans="2:7" ht="30" customHeight="1">
      <c r="B43" s="1809"/>
      <c r="C43" s="1055" t="s">
        <v>544</v>
      </c>
      <c r="D43" s="1801"/>
      <c r="E43" s="1155" t="s">
        <v>1499</v>
      </c>
      <c r="F43" s="1159"/>
      <c r="G43" s="1051"/>
    </row>
    <row r="44" spans="2:7" ht="30" customHeight="1">
      <c r="B44" s="1810"/>
      <c r="C44" s="1055" t="s">
        <v>543</v>
      </c>
      <c r="D44" s="1802"/>
      <c r="E44" s="1155" t="s">
        <v>1499</v>
      </c>
      <c r="F44" s="1159"/>
      <c r="G44" s="1051"/>
    </row>
    <row r="45" spans="2:7" ht="30" customHeight="1">
      <c r="B45" s="1057" t="s">
        <v>1531</v>
      </c>
      <c r="C45" s="1043" t="s">
        <v>542</v>
      </c>
      <c r="D45" s="1056" t="s">
        <v>1527</v>
      </c>
      <c r="E45" s="1155" t="s">
        <v>1499</v>
      </c>
      <c r="F45" s="1159"/>
      <c r="G45" s="1803" t="s">
        <v>1530</v>
      </c>
    </row>
    <row r="46" spans="2:7" ht="30" customHeight="1">
      <c r="B46" s="1052"/>
      <c r="C46" s="1055" t="s">
        <v>540</v>
      </c>
      <c r="D46" s="1054" t="s">
        <v>1529</v>
      </c>
      <c r="E46" s="1155" t="s">
        <v>1499</v>
      </c>
      <c r="F46" s="1159"/>
      <c r="G46" s="1804"/>
    </row>
    <row r="47" spans="2:7" ht="30" customHeight="1">
      <c r="B47" s="1057" t="s">
        <v>1528</v>
      </c>
      <c r="C47" s="1043" t="s">
        <v>539</v>
      </c>
      <c r="D47" s="1042" t="s">
        <v>1527</v>
      </c>
      <c r="E47" s="1163" t="s">
        <v>1499</v>
      </c>
      <c r="F47" s="1159"/>
      <c r="G47" s="1803" t="s">
        <v>1526</v>
      </c>
    </row>
    <row r="48" spans="2:7" ht="30" customHeight="1">
      <c r="B48" s="1052"/>
      <c r="C48" s="1055" t="s">
        <v>537</v>
      </c>
      <c r="D48" s="1056" t="s">
        <v>1525</v>
      </c>
      <c r="E48" s="1155" t="s">
        <v>1499</v>
      </c>
      <c r="F48" s="1159"/>
      <c r="G48" s="1804"/>
    </row>
    <row r="49" spans="2:7" ht="30" customHeight="1">
      <c r="B49" s="1047" t="s">
        <v>1524</v>
      </c>
      <c r="C49" s="1043" t="s">
        <v>1523</v>
      </c>
      <c r="D49" s="1056" t="s">
        <v>1522</v>
      </c>
      <c r="E49" s="1155" t="s">
        <v>1499</v>
      </c>
      <c r="F49" s="1159"/>
      <c r="G49" s="1803" t="s">
        <v>1521</v>
      </c>
    </row>
    <row r="50" spans="2:7" ht="30" customHeight="1">
      <c r="B50" s="1047"/>
      <c r="C50" s="1055" t="s">
        <v>1520</v>
      </c>
      <c r="D50" s="1054" t="s">
        <v>1519</v>
      </c>
      <c r="E50" s="1155" t="s">
        <v>1499</v>
      </c>
      <c r="F50" s="1159"/>
      <c r="G50" s="1804"/>
    </row>
    <row r="51" spans="2:7" ht="30" customHeight="1">
      <c r="B51" s="1053" t="s">
        <v>1518</v>
      </c>
      <c r="C51" s="1049" t="s">
        <v>1517</v>
      </c>
      <c r="D51" s="1045" t="s">
        <v>1516</v>
      </c>
      <c r="E51" s="1164"/>
      <c r="F51" s="1165"/>
      <c r="G51" s="1051"/>
    </row>
    <row r="52" spans="2:7" ht="30" customHeight="1">
      <c r="B52" s="1047"/>
      <c r="C52" s="1048" t="s">
        <v>1515</v>
      </c>
      <c r="D52" s="1045" t="s">
        <v>1514</v>
      </c>
      <c r="E52" s="1164"/>
      <c r="F52" s="1165"/>
      <c r="G52" s="1051" t="s">
        <v>1513</v>
      </c>
    </row>
    <row r="53" spans="2:7" ht="30" customHeight="1">
      <c r="B53" s="1047"/>
      <c r="C53" s="1048" t="s">
        <v>1512</v>
      </c>
      <c r="D53" s="1045" t="s">
        <v>1511</v>
      </c>
      <c r="E53" s="1164"/>
      <c r="F53" s="1165"/>
      <c r="G53" s="1051"/>
    </row>
    <row r="54" spans="2:7" ht="30" customHeight="1">
      <c r="B54" s="1052"/>
      <c r="C54" s="1046" t="s">
        <v>1510</v>
      </c>
      <c r="D54" s="1045" t="s">
        <v>1509</v>
      </c>
      <c r="E54" s="1164"/>
      <c r="F54" s="1165"/>
      <c r="G54" s="1051" t="s">
        <v>1508</v>
      </c>
    </row>
    <row r="55" spans="2:7" ht="30" customHeight="1">
      <c r="B55" s="1050" t="s">
        <v>1507</v>
      </c>
      <c r="C55" s="1049" t="s">
        <v>527</v>
      </c>
      <c r="D55" s="1045" t="s">
        <v>1506</v>
      </c>
      <c r="E55" s="1164"/>
      <c r="F55" s="1165"/>
      <c r="G55" s="1803" t="s">
        <v>1505</v>
      </c>
    </row>
    <row r="56" spans="2:7" ht="30" customHeight="1">
      <c r="B56" s="1047"/>
      <c r="C56" s="1048" t="s">
        <v>526</v>
      </c>
      <c r="D56" s="1045" t="s">
        <v>1504</v>
      </c>
      <c r="E56" s="1164"/>
      <c r="F56" s="1165"/>
      <c r="G56" s="1811"/>
    </row>
    <row r="57" spans="2:7" ht="30" customHeight="1">
      <c r="B57" s="1047"/>
      <c r="C57" s="1046" t="s">
        <v>1503</v>
      </c>
      <c r="D57" s="1045" t="s">
        <v>1502</v>
      </c>
      <c r="E57" s="1164"/>
      <c r="F57" s="1165"/>
      <c r="G57" s="1804"/>
    </row>
    <row r="58" spans="2:7" ht="30" customHeight="1">
      <c r="B58" s="1044" t="s">
        <v>1501</v>
      </c>
      <c r="C58" s="1043" t="s">
        <v>523</v>
      </c>
      <c r="D58" s="1042" t="s">
        <v>1500</v>
      </c>
      <c r="E58" s="1166" t="s">
        <v>1499</v>
      </c>
      <c r="F58" s="1159"/>
      <c r="G58" s="1039"/>
    </row>
    <row r="59" spans="2:7" ht="30" customHeight="1" thickBot="1">
      <c r="B59" s="1168" t="s">
        <v>1498</v>
      </c>
      <c r="C59" s="1041" t="s">
        <v>1497</v>
      </c>
      <c r="D59" s="1040" t="s">
        <v>1496</v>
      </c>
      <c r="E59" s="1167"/>
      <c r="F59" s="1159"/>
      <c r="G59" s="1039"/>
    </row>
    <row r="60" spans="2:7" ht="30" customHeight="1">
      <c r="B60" s="1038" t="s">
        <v>1495</v>
      </c>
    </row>
  </sheetData>
  <sheetProtection sheet="1" objects="1" scenarios="1"/>
  <mergeCells count="11">
    <mergeCell ref="G47:G48"/>
    <mergeCell ref="G49:G50"/>
    <mergeCell ref="G55:G57"/>
    <mergeCell ref="G20:G24"/>
    <mergeCell ref="H3:K3"/>
    <mergeCell ref="B1:G1"/>
    <mergeCell ref="D42:D44"/>
    <mergeCell ref="G45:G46"/>
    <mergeCell ref="G17:G19"/>
    <mergeCell ref="G25:G29"/>
    <mergeCell ref="B42:B44"/>
  </mergeCells>
  <phoneticPr fontId="3"/>
  <hyperlinks>
    <hyperlink ref="H3:K3" location="はじめに!A1" display="はじめに戻る"/>
  </hyperlinks>
  <printOptions horizontalCentered="1"/>
  <pageMargins left="0.70866141732283472" right="0.39370078740157483" top="0.59055118110236227" bottom="0.39370078740157483" header="0.31496062992125984" footer="0.31496062992125984"/>
  <pageSetup paperSize="9" scale="70" orientation="portrait" horizontalDpi="300" verticalDpi="300" r:id="rId1"/>
  <rowBreaks count="1" manualBreakCount="1">
    <brk id="41" min="1" max="6"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
  <sheetViews>
    <sheetView view="pageBreakPreview" zoomScale="120" zoomScaleNormal="75" zoomScaleSheetLayoutView="120" workbookViewId="0">
      <selection activeCell="A2" sqref="A2"/>
    </sheetView>
  </sheetViews>
  <sheetFormatPr defaultRowHeight="13.5"/>
  <cols>
    <col min="1" max="1" width="3.375" style="77" customWidth="1"/>
    <col min="2" max="4" width="9" style="77"/>
    <col min="5" max="5" width="10.75" style="77" customWidth="1"/>
    <col min="6" max="6" width="11.375" style="77" customWidth="1"/>
    <col min="7" max="10" width="9" style="77"/>
    <col min="11" max="11" width="82.5" style="77" customWidth="1"/>
    <col min="12" max="16384" width="9" style="77"/>
  </cols>
  <sheetData>
    <row r="1" spans="1:11" ht="15.75" customHeight="1">
      <c r="A1" s="90" t="s">
        <v>0</v>
      </c>
      <c r="B1" s="86"/>
      <c r="C1" s="86"/>
      <c r="D1" s="86"/>
      <c r="E1" s="85"/>
      <c r="F1" s="85"/>
      <c r="G1" s="85"/>
      <c r="H1" s="85"/>
      <c r="I1" s="85"/>
      <c r="J1" s="85"/>
      <c r="K1" s="110"/>
    </row>
    <row r="2" spans="1:11" s="101" customFormat="1" ht="39" customHeight="1">
      <c r="B2" s="1851" t="s">
        <v>1330</v>
      </c>
      <c r="C2" s="1851"/>
      <c r="D2" s="1851"/>
      <c r="E2" s="1851"/>
      <c r="F2" s="1851"/>
      <c r="J2" s="109"/>
      <c r="K2" s="108"/>
    </row>
    <row r="3" spans="1:11" ht="6" customHeight="1">
      <c r="A3" s="86"/>
      <c r="B3" s="86"/>
      <c r="C3" s="85"/>
      <c r="D3" s="85"/>
      <c r="E3" s="85"/>
      <c r="F3" s="85"/>
      <c r="G3" s="85"/>
      <c r="H3" s="85"/>
      <c r="I3" s="85"/>
      <c r="J3" s="85"/>
    </row>
    <row r="4" spans="1:11" ht="18.75">
      <c r="B4" s="4448" t="s">
        <v>734</v>
      </c>
      <c r="C4" s="4448"/>
      <c r="D4" s="4448"/>
      <c r="E4" s="4448"/>
      <c r="F4" s="4448"/>
      <c r="G4" s="4448"/>
      <c r="H4" s="4448"/>
      <c r="I4" s="4448"/>
      <c r="J4" s="4448"/>
      <c r="K4" s="63" t="s">
        <v>733</v>
      </c>
    </row>
    <row r="5" spans="1:11" s="79" customFormat="1">
      <c r="K5" s="77"/>
    </row>
    <row r="6" spans="1:11" s="79" customFormat="1" ht="15.75" customHeight="1">
      <c r="H6" s="107"/>
      <c r="I6" s="107"/>
      <c r="J6" s="107"/>
      <c r="K6" s="77"/>
    </row>
    <row r="7" spans="1:11" s="79" customFormat="1" ht="110.25" customHeight="1">
      <c r="B7" s="106" t="s">
        <v>1309</v>
      </c>
      <c r="C7" s="4450" t="s">
        <v>1836</v>
      </c>
      <c r="D7" s="4450"/>
      <c r="E7" s="4450"/>
      <c r="F7" s="4450"/>
      <c r="G7" s="4450"/>
      <c r="H7" s="4450"/>
      <c r="I7" s="4450"/>
      <c r="J7" s="82"/>
      <c r="K7" s="4" t="s">
        <v>732</v>
      </c>
    </row>
    <row r="8" spans="1:11" s="79" customFormat="1" ht="48.75" customHeight="1">
      <c r="B8" s="106" t="s">
        <v>731</v>
      </c>
      <c r="C8" s="4451" t="s">
        <v>730</v>
      </c>
      <c r="D8" s="4451"/>
      <c r="E8" s="4451"/>
      <c r="F8" s="4451"/>
      <c r="G8" s="4451"/>
      <c r="H8" s="4451"/>
      <c r="I8" s="4451"/>
      <c r="K8" s="77"/>
    </row>
    <row r="9" spans="1:11" s="79" customFormat="1" ht="34.5" customHeight="1">
      <c r="B9" s="106" t="s">
        <v>729</v>
      </c>
      <c r="C9" s="4451" t="s">
        <v>728</v>
      </c>
      <c r="D9" s="4451"/>
      <c r="E9" s="4451"/>
      <c r="F9" s="4451"/>
      <c r="G9" s="4451"/>
      <c r="H9" s="4451"/>
      <c r="I9" s="4451"/>
      <c r="K9" s="77"/>
    </row>
    <row r="10" spans="1:11" s="79" customFormat="1" ht="15.75" customHeight="1">
      <c r="B10" s="106"/>
      <c r="C10" s="105"/>
      <c r="D10" s="105"/>
      <c r="E10" s="105"/>
      <c r="F10" s="105"/>
      <c r="G10" s="105"/>
      <c r="H10" s="105"/>
      <c r="I10" s="105"/>
      <c r="K10" s="77"/>
    </row>
    <row r="11" spans="1:11" s="79" customFormat="1" ht="43.5" customHeight="1">
      <c r="C11" s="4453" t="s">
        <v>727</v>
      </c>
      <c r="D11" s="4453"/>
      <c r="E11" s="4453"/>
      <c r="F11" s="4453"/>
      <c r="G11" s="4453"/>
      <c r="H11" s="4453"/>
      <c r="I11" s="4453"/>
      <c r="K11" s="77"/>
    </row>
    <row r="12" spans="1:11" s="79" customFormat="1" ht="15.75" customHeight="1">
      <c r="I12" s="82" t="s">
        <v>726</v>
      </c>
      <c r="K12" s="77"/>
    </row>
    <row r="13" spans="1:11" s="79" customFormat="1" ht="15.75" customHeight="1">
      <c r="K13" s="77"/>
    </row>
    <row r="14" spans="1:11" s="79" customFormat="1" ht="15.75" customHeight="1">
      <c r="B14" s="1412"/>
      <c r="C14" s="316" t="s">
        <v>1837</v>
      </c>
      <c r="D14" s="316"/>
      <c r="E14" s="316"/>
      <c r="F14" s="1412"/>
      <c r="G14" s="1412"/>
      <c r="H14" s="1412"/>
      <c r="I14" s="1412"/>
      <c r="J14" s="1412"/>
      <c r="K14" s="4" t="s">
        <v>725</v>
      </c>
    </row>
    <row r="15" spans="1:11" s="79" customFormat="1" ht="24.75" customHeight="1">
      <c r="F15" s="104"/>
      <c r="G15" s="104"/>
      <c r="H15" s="104"/>
      <c r="I15" s="104"/>
      <c r="J15" s="104"/>
      <c r="K15" s="77"/>
    </row>
    <row r="16" spans="1:11" s="79" customFormat="1" ht="27.75" customHeight="1">
      <c r="E16" s="79" t="s">
        <v>722</v>
      </c>
      <c r="F16" s="4452"/>
      <c r="G16" s="4452"/>
      <c r="H16" s="4452"/>
      <c r="I16" s="4452"/>
      <c r="K16" s="4" t="s">
        <v>724</v>
      </c>
    </row>
    <row r="17" spans="2:14" s="79" customFormat="1" ht="20.100000000000001" customHeight="1">
      <c r="B17" s="93"/>
      <c r="C17" s="93"/>
      <c r="D17" s="93" t="s">
        <v>723</v>
      </c>
      <c r="E17" s="93" t="s">
        <v>719</v>
      </c>
      <c r="F17" s="4452"/>
      <c r="G17" s="4452"/>
      <c r="H17" s="4452"/>
      <c r="I17" s="4452"/>
      <c r="J17" s="93"/>
      <c r="K17" s="1022" t="s">
        <v>1440</v>
      </c>
    </row>
    <row r="18" spans="2:14" s="79" customFormat="1" ht="20.100000000000001" customHeight="1">
      <c r="B18" s="93"/>
      <c r="C18" s="93"/>
      <c r="D18" s="93"/>
      <c r="E18" s="93" t="s">
        <v>718</v>
      </c>
      <c r="F18" s="4452"/>
      <c r="G18" s="4452"/>
      <c r="H18" s="4452"/>
      <c r="I18" s="4452"/>
      <c r="J18" s="93"/>
      <c r="K18" s="4"/>
    </row>
    <row r="19" spans="2:14" s="79" customFormat="1" ht="20.100000000000001" customHeight="1">
      <c r="B19" s="93"/>
      <c r="C19" s="93"/>
      <c r="D19" s="93"/>
      <c r="E19" s="93"/>
      <c r="F19" s="93"/>
      <c r="G19" s="93"/>
      <c r="H19" s="93"/>
      <c r="I19" s="93"/>
      <c r="J19" s="93"/>
      <c r="K19" s="4"/>
      <c r="L19" s="100"/>
      <c r="M19" s="100"/>
      <c r="N19" s="100"/>
    </row>
    <row r="20" spans="2:14" s="79" customFormat="1" ht="20.100000000000001" customHeight="1">
      <c r="B20" s="93"/>
      <c r="C20" s="93"/>
      <c r="D20" s="93"/>
      <c r="E20" s="93"/>
      <c r="F20" s="93"/>
      <c r="G20" s="93"/>
      <c r="H20" s="93"/>
      <c r="I20" s="93"/>
      <c r="J20" s="93"/>
      <c r="K20" s="77"/>
      <c r="L20" s="100"/>
      <c r="M20" s="100"/>
      <c r="N20" s="100"/>
    </row>
    <row r="21" spans="2:14" s="79" customFormat="1" ht="27" customHeight="1">
      <c r="E21" s="79" t="s">
        <v>722</v>
      </c>
      <c r="F21" s="4452"/>
      <c r="G21" s="4452"/>
      <c r="H21" s="4452"/>
      <c r="I21" s="4452"/>
      <c r="K21" s="4" t="s">
        <v>721</v>
      </c>
    </row>
    <row r="22" spans="2:14" s="79" customFormat="1" ht="20.100000000000001" customHeight="1">
      <c r="B22" s="80"/>
      <c r="C22" s="80"/>
      <c r="D22" s="93" t="s">
        <v>720</v>
      </c>
      <c r="E22" s="93" t="s">
        <v>719</v>
      </c>
      <c r="F22" s="4452"/>
      <c r="G22" s="4452"/>
      <c r="H22" s="4452"/>
      <c r="I22" s="4452"/>
      <c r="J22" s="80"/>
      <c r="K22" s="1022" t="s">
        <v>1440</v>
      </c>
    </row>
    <row r="23" spans="2:14" s="79" customFormat="1" ht="20.100000000000001" customHeight="1">
      <c r="D23" s="93"/>
      <c r="E23" s="93" t="s">
        <v>718</v>
      </c>
      <c r="F23" s="4452"/>
      <c r="G23" s="4452"/>
      <c r="H23" s="4452"/>
      <c r="I23" s="4452"/>
      <c r="K23" s="77"/>
    </row>
    <row r="24" spans="2:14" s="79" customFormat="1">
      <c r="K24" s="77"/>
    </row>
    <row r="25" spans="2:14" s="79" customFormat="1">
      <c r="C25" s="98"/>
      <c r="D25" s="98"/>
      <c r="K25" s="77"/>
    </row>
    <row r="26" spans="2:14" s="79" customFormat="1" ht="15" customHeight="1">
      <c r="C26" s="98"/>
      <c r="K26" s="77"/>
    </row>
    <row r="27" spans="2:14" s="79" customFormat="1" ht="15" customHeight="1">
      <c r="C27" s="97"/>
      <c r="K27" s="77"/>
    </row>
    <row r="28" spans="2:14" s="79" customFormat="1" ht="15" customHeight="1">
      <c r="C28" s="98"/>
      <c r="K28" s="77"/>
    </row>
    <row r="29" spans="2:14" s="79" customFormat="1" ht="15" customHeight="1">
      <c r="C29" s="98"/>
      <c r="K29" s="77"/>
    </row>
    <row r="30" spans="2:14" s="79" customFormat="1" ht="15" customHeight="1">
      <c r="C30" s="97"/>
      <c r="K30" s="77"/>
    </row>
    <row r="31" spans="2:14" s="79" customFormat="1" ht="15" customHeight="1">
      <c r="C31" s="98"/>
      <c r="K31" s="77"/>
    </row>
    <row r="32" spans="2:14" s="79" customFormat="1" ht="15" customHeight="1">
      <c r="C32" s="98"/>
      <c r="D32" s="80"/>
      <c r="E32" s="80"/>
      <c r="F32" s="80"/>
      <c r="G32" s="95"/>
      <c r="H32" s="94"/>
      <c r="I32" s="94"/>
      <c r="K32" s="77"/>
    </row>
    <row r="33" spans="3:11" s="79" customFormat="1" ht="15" customHeight="1">
      <c r="C33" s="97"/>
      <c r="F33" s="80"/>
      <c r="K33" s="77"/>
    </row>
    <row r="34" spans="3:11" s="79" customFormat="1" ht="15" customHeight="1">
      <c r="C34" s="97"/>
      <c r="F34" s="80"/>
      <c r="K34" s="77"/>
    </row>
    <row r="35" spans="3:11" s="79" customFormat="1" ht="15" customHeight="1">
      <c r="C35" s="96"/>
      <c r="F35" s="80"/>
      <c r="K35" s="77"/>
    </row>
    <row r="36" spans="3:11" s="79" customFormat="1" ht="15" customHeight="1">
      <c r="F36" s="80"/>
      <c r="G36" s="95"/>
      <c r="H36" s="94"/>
      <c r="I36" s="94"/>
      <c r="K36" s="77"/>
    </row>
    <row r="37" spans="3:11" s="79" customFormat="1">
      <c r="K37" s="77"/>
    </row>
    <row r="38" spans="3:11" s="79" customFormat="1">
      <c r="K38" s="77"/>
    </row>
    <row r="39" spans="3:11" s="79" customFormat="1">
      <c r="K39" s="77"/>
    </row>
    <row r="40" spans="3:11" s="79" customFormat="1">
      <c r="K40" s="77"/>
    </row>
    <row r="41" spans="3:11" s="79" customFormat="1">
      <c r="K41" s="77"/>
    </row>
    <row r="42" spans="3:11" s="79" customFormat="1">
      <c r="K42" s="77"/>
    </row>
    <row r="43" spans="3:11" s="79" customFormat="1">
      <c r="K43" s="77"/>
    </row>
    <row r="44" spans="3:11" s="79" customFormat="1">
      <c r="K44" s="77"/>
    </row>
    <row r="45" spans="3:11" s="79" customFormat="1">
      <c r="K45" s="77"/>
    </row>
    <row r="46" spans="3:11" s="79" customFormat="1">
      <c r="K46" s="77"/>
    </row>
    <row r="47" spans="3:11" s="79" customFormat="1">
      <c r="K47" s="77"/>
    </row>
    <row r="48" spans="3:11" s="79" customFormat="1">
      <c r="K48" s="77"/>
    </row>
    <row r="49" spans="11:11" s="79" customFormat="1">
      <c r="K49" s="77"/>
    </row>
    <row r="50" spans="11:11" s="79" customFormat="1">
      <c r="K50" s="77"/>
    </row>
    <row r="51" spans="11:11" s="79" customFormat="1">
      <c r="K51" s="77"/>
    </row>
    <row r="52" spans="11:11" s="79" customFormat="1">
      <c r="K52" s="77"/>
    </row>
    <row r="53" spans="11:11" s="79" customFormat="1">
      <c r="K53" s="77"/>
    </row>
    <row r="54" spans="11:11" s="79" customFormat="1">
      <c r="K54" s="77"/>
    </row>
    <row r="55" spans="11:11" s="79" customFormat="1">
      <c r="K55" s="77"/>
    </row>
    <row r="56" spans="11:11" s="79" customFormat="1">
      <c r="K56" s="77"/>
    </row>
    <row r="57" spans="11:11" s="79" customFormat="1">
      <c r="K57" s="77"/>
    </row>
    <row r="58" spans="11:11" s="79" customFormat="1">
      <c r="K58" s="77"/>
    </row>
    <row r="59" spans="11:11" s="79" customFormat="1">
      <c r="K59" s="77"/>
    </row>
    <row r="60" spans="11:11" s="79" customFormat="1">
      <c r="K60" s="77"/>
    </row>
    <row r="61" spans="11:11" s="79" customFormat="1">
      <c r="K61" s="77"/>
    </row>
    <row r="62" spans="11:11" s="79" customFormat="1">
      <c r="K62" s="77"/>
    </row>
    <row r="63" spans="11:11" s="79" customFormat="1">
      <c r="K63" s="77"/>
    </row>
    <row r="64" spans="11:11" s="79" customFormat="1">
      <c r="K64" s="77"/>
    </row>
    <row r="65" spans="11:11" s="79" customFormat="1">
      <c r="K65" s="77"/>
    </row>
    <row r="66" spans="11:11" s="79" customFormat="1">
      <c r="K66" s="77"/>
    </row>
    <row r="67" spans="11:11" s="79" customFormat="1">
      <c r="K67" s="77"/>
    </row>
    <row r="68" spans="11:11" s="79" customFormat="1">
      <c r="K68" s="77"/>
    </row>
    <row r="69" spans="11:11" s="79" customFormat="1">
      <c r="K69" s="77"/>
    </row>
    <row r="70" spans="11:11" s="79" customFormat="1">
      <c r="K70" s="77"/>
    </row>
    <row r="99" spans="4:4">
      <c r="D99" s="79"/>
    </row>
  </sheetData>
  <sheetProtection sheet="1" objects="1" scenarios="1" formatCells="0"/>
  <mergeCells count="12">
    <mergeCell ref="F23:I23"/>
    <mergeCell ref="F18:I18"/>
    <mergeCell ref="F16:I16"/>
    <mergeCell ref="F17:I17"/>
    <mergeCell ref="C11:I11"/>
    <mergeCell ref="F21:I21"/>
    <mergeCell ref="F22:I22"/>
    <mergeCell ref="B2:F2"/>
    <mergeCell ref="B4:J4"/>
    <mergeCell ref="C7:I7"/>
    <mergeCell ref="C8:I8"/>
    <mergeCell ref="C9:I9"/>
  </mergeCells>
  <phoneticPr fontId="3"/>
  <hyperlinks>
    <hyperlink ref="A1" location="はじめに!Print_Area" display="「はじめに」戻る"/>
    <hyperlink ref="A1:B1" location="はじめに!A1" display="「はじめに」戻る"/>
  </hyperlinks>
  <printOptions horizontalCentered="1"/>
  <pageMargins left="0.78740157480314965" right="0.59055118110236227"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
  <sheetViews>
    <sheetView view="pageBreakPreview" zoomScale="120" zoomScaleNormal="75" zoomScaleSheetLayoutView="120" workbookViewId="0">
      <selection activeCell="K2" sqref="K2"/>
    </sheetView>
  </sheetViews>
  <sheetFormatPr defaultRowHeight="13.5"/>
  <cols>
    <col min="1" max="1" width="4.375" style="309" customWidth="1"/>
    <col min="2" max="4" width="9" style="309"/>
    <col min="5" max="5" width="11.25" style="309" customWidth="1"/>
    <col min="6" max="6" width="12.125" style="309" customWidth="1"/>
    <col min="7" max="8" width="9" style="309"/>
    <col min="9" max="9" width="8.625" style="309" customWidth="1"/>
    <col min="10" max="10" width="9" style="309"/>
    <col min="11" max="11" width="80.75" style="311" customWidth="1"/>
    <col min="12" max="16384" width="9" style="309"/>
  </cols>
  <sheetData>
    <row r="1" spans="1:13" ht="15.75" customHeight="1">
      <c r="A1" s="115" t="s">
        <v>0</v>
      </c>
      <c r="B1" s="114"/>
      <c r="C1" s="114"/>
      <c r="D1" s="307"/>
      <c r="E1" s="307"/>
      <c r="F1" s="307"/>
      <c r="G1" s="307"/>
      <c r="H1" s="307"/>
      <c r="I1" s="307"/>
      <c r="J1" s="307"/>
      <c r="K1" s="308"/>
    </row>
    <row r="2" spans="1:13" ht="60.75" customHeight="1">
      <c r="B2" s="4454" t="s">
        <v>598</v>
      </c>
      <c r="C2" s="4454"/>
      <c r="D2" s="4454"/>
      <c r="E2" s="4454"/>
      <c r="F2" s="4454"/>
      <c r="G2" s="4454"/>
      <c r="H2" s="4454"/>
      <c r="I2" s="4454"/>
      <c r="J2" s="4454"/>
      <c r="K2" s="112" t="s">
        <v>747</v>
      </c>
    </row>
    <row r="3" spans="1:13" s="310" customFormat="1" ht="15.75" customHeight="1">
      <c r="B3" s="198" t="s">
        <v>746</v>
      </c>
      <c r="C3" s="198"/>
      <c r="D3" s="198"/>
      <c r="E3" s="198"/>
      <c r="F3" s="198"/>
      <c r="G3" s="198"/>
      <c r="H3" s="198"/>
      <c r="I3" s="198"/>
      <c r="J3" s="198"/>
      <c r="K3" s="311"/>
    </row>
    <row r="4" spans="1:13" s="310" customFormat="1" ht="15.75" customHeight="1">
      <c r="B4" s="198"/>
      <c r="C4" s="198"/>
      <c r="D4" s="198"/>
      <c r="E4" s="198"/>
      <c r="F4" s="198"/>
      <c r="G4" s="198"/>
      <c r="H4" s="198"/>
      <c r="I4" s="198"/>
      <c r="J4" s="198"/>
      <c r="K4" s="311"/>
    </row>
    <row r="5" spans="1:13" s="310" customFormat="1" ht="15.75" customHeight="1">
      <c r="B5" s="198"/>
      <c r="C5" s="198"/>
      <c r="D5" s="198"/>
      <c r="E5" s="198"/>
      <c r="F5" s="198"/>
      <c r="G5" s="198"/>
      <c r="H5" s="1845" t="s">
        <v>745</v>
      </c>
      <c r="I5" s="1845"/>
      <c r="J5" s="1845"/>
      <c r="K5" s="311" t="s">
        <v>1332</v>
      </c>
    </row>
    <row r="6" spans="1:13" s="310" customFormat="1" ht="15.75" customHeight="1">
      <c r="B6" s="198"/>
      <c r="C6" s="198"/>
      <c r="D6" s="198"/>
      <c r="E6" s="198"/>
      <c r="F6" s="198"/>
      <c r="G6" s="198"/>
      <c r="H6" s="1846" t="s">
        <v>1833</v>
      </c>
      <c r="I6" s="1846"/>
      <c r="J6" s="1846"/>
      <c r="K6" s="311" t="s">
        <v>596</v>
      </c>
    </row>
    <row r="7" spans="1:13" s="310" customFormat="1" ht="15.75" customHeight="1">
      <c r="B7" s="198"/>
      <c r="C7" s="198"/>
      <c r="D7" s="198"/>
      <c r="E7" s="198"/>
      <c r="F7" s="198"/>
      <c r="G7" s="198"/>
      <c r="H7" s="312"/>
      <c r="I7" s="312"/>
      <c r="J7" s="312"/>
      <c r="K7" s="311"/>
    </row>
    <row r="8" spans="1:13" s="310" customFormat="1" ht="15.75" customHeight="1">
      <c r="B8" s="198" t="s">
        <v>595</v>
      </c>
      <c r="C8" s="198"/>
      <c r="D8" s="198"/>
      <c r="E8" s="198"/>
      <c r="F8" s="198"/>
      <c r="G8" s="198"/>
      <c r="H8" s="198"/>
      <c r="I8" s="198"/>
      <c r="J8" s="198"/>
      <c r="K8" s="311"/>
    </row>
    <row r="9" spans="1:13" s="310" customFormat="1" ht="18" customHeight="1">
      <c r="B9" s="198" t="s">
        <v>594</v>
      </c>
      <c r="C9" s="198"/>
      <c r="D9" s="198"/>
      <c r="E9" s="198"/>
      <c r="F9" s="198"/>
      <c r="G9" s="198"/>
      <c r="H9" s="198"/>
      <c r="I9" s="198"/>
      <c r="J9" s="198"/>
      <c r="K9" s="311"/>
    </row>
    <row r="10" spans="1:13" s="310" customFormat="1" ht="15.75" customHeight="1">
      <c r="B10" s="198"/>
      <c r="C10" s="198"/>
      <c r="D10" s="198"/>
      <c r="E10" s="198"/>
      <c r="F10" s="198"/>
      <c r="G10" s="198"/>
      <c r="H10" s="198"/>
      <c r="I10" s="198"/>
      <c r="J10" s="198"/>
      <c r="K10" s="311"/>
    </row>
    <row r="11" spans="1:13" s="310" customFormat="1" ht="15.75" customHeight="1">
      <c r="B11" s="198"/>
      <c r="C11" s="198"/>
      <c r="D11" s="198"/>
      <c r="E11" s="198"/>
      <c r="F11" s="198"/>
      <c r="G11" s="198"/>
      <c r="H11" s="198"/>
      <c r="I11" s="198"/>
      <c r="J11" s="198"/>
      <c r="K11" s="4454" t="s">
        <v>593</v>
      </c>
    </row>
    <row r="12" spans="1:13" s="310" customFormat="1" ht="15.75" customHeight="1">
      <c r="B12" s="198"/>
      <c r="C12" s="198"/>
      <c r="D12" s="198"/>
      <c r="E12" s="198"/>
      <c r="F12" s="198"/>
      <c r="G12" s="198"/>
      <c r="H12" s="198"/>
      <c r="I12" s="198"/>
      <c r="J12" s="198"/>
      <c r="K12" s="4454"/>
    </row>
    <row r="13" spans="1:13" s="310" customFormat="1" ht="15.75" customHeight="1">
      <c r="B13" s="198"/>
      <c r="C13" s="198"/>
      <c r="D13" s="198"/>
      <c r="E13" s="198"/>
      <c r="F13" s="198"/>
      <c r="G13" s="198"/>
      <c r="H13" s="198"/>
      <c r="I13" s="198"/>
      <c r="J13" s="198"/>
      <c r="K13" s="4454"/>
    </row>
    <row r="14" spans="1:13" s="310" customFormat="1" ht="22.5" customHeight="1">
      <c r="B14" s="198"/>
      <c r="C14" s="198"/>
      <c r="D14" s="1973" t="s">
        <v>744</v>
      </c>
      <c r="E14" s="4456" t="s">
        <v>740</v>
      </c>
      <c r="F14" s="1843"/>
      <c r="G14" s="1843"/>
      <c r="H14" s="1843"/>
      <c r="I14" s="1843"/>
      <c r="J14" s="1843"/>
      <c r="K14" s="4457" t="s">
        <v>743</v>
      </c>
      <c r="L14" s="313"/>
      <c r="M14" s="313"/>
    </row>
    <row r="15" spans="1:13" s="310" customFormat="1" ht="22.5" customHeight="1">
      <c r="B15" s="198"/>
      <c r="C15" s="198"/>
      <c r="D15" s="1973"/>
      <c r="E15" s="4456"/>
      <c r="F15" s="1843"/>
      <c r="G15" s="1843"/>
      <c r="H15" s="1843"/>
      <c r="I15" s="1843"/>
      <c r="J15" s="1843"/>
      <c r="K15" s="4457"/>
      <c r="L15" s="313"/>
      <c r="M15" s="313"/>
    </row>
    <row r="16" spans="1:13" s="310" customFormat="1" ht="22.5" customHeight="1">
      <c r="B16" s="198"/>
      <c r="C16" s="198"/>
      <c r="D16" s="1973"/>
      <c r="E16" s="4456" t="s">
        <v>739</v>
      </c>
      <c r="F16" s="1843"/>
      <c r="G16" s="1843"/>
      <c r="H16" s="1843"/>
      <c r="I16" s="1843"/>
      <c r="J16" s="1843"/>
      <c r="K16" s="4455" t="s">
        <v>1331</v>
      </c>
      <c r="L16" s="313"/>
      <c r="M16" s="313"/>
    </row>
    <row r="17" spans="2:13" s="310" customFormat="1" ht="22.5" customHeight="1">
      <c r="B17" s="198"/>
      <c r="C17" s="198"/>
      <c r="D17" s="1973"/>
      <c r="E17" s="4456"/>
      <c r="F17" s="1843"/>
      <c r="G17" s="1843"/>
      <c r="H17" s="1843"/>
      <c r="I17" s="1843"/>
      <c r="J17" s="1843"/>
      <c r="K17" s="4455"/>
      <c r="L17" s="314"/>
      <c r="M17" s="314"/>
    </row>
    <row r="18" spans="2:13" s="310" customFormat="1" ht="22.5" customHeight="1">
      <c r="B18" s="198"/>
      <c r="C18" s="198"/>
      <c r="D18" s="1973"/>
      <c r="E18" s="198" t="s">
        <v>588</v>
      </c>
      <c r="F18" s="4458"/>
      <c r="G18" s="4458"/>
      <c r="H18" s="4458"/>
      <c r="I18" s="4458"/>
      <c r="J18" s="4458"/>
      <c r="K18" s="4457" t="s">
        <v>742</v>
      </c>
      <c r="L18" s="314"/>
      <c r="M18" s="314"/>
    </row>
    <row r="19" spans="2:13" s="310" customFormat="1" ht="15.75" customHeight="1">
      <c r="B19" s="198"/>
      <c r="C19" s="198"/>
      <c r="D19" s="198"/>
      <c r="E19" s="198"/>
      <c r="F19" s="198"/>
      <c r="G19" s="198"/>
      <c r="H19" s="198"/>
      <c r="I19" s="198"/>
      <c r="J19" s="198"/>
      <c r="K19" s="4457"/>
    </row>
    <row r="20" spans="2:13" s="310" customFormat="1" ht="15.75" customHeight="1">
      <c r="B20" s="198"/>
      <c r="C20" s="198"/>
      <c r="D20" s="198"/>
      <c r="E20" s="198"/>
      <c r="F20" s="198"/>
      <c r="G20" s="198"/>
      <c r="H20" s="198"/>
      <c r="I20" s="198"/>
      <c r="J20" s="198"/>
      <c r="K20" s="1754" t="s">
        <v>1440</v>
      </c>
    </row>
    <row r="21" spans="2:13" s="310" customFormat="1" ht="22.5" customHeight="1">
      <c r="B21" s="198"/>
      <c r="C21" s="198"/>
      <c r="D21" s="1973" t="s">
        <v>741</v>
      </c>
      <c r="E21" s="4456" t="s">
        <v>740</v>
      </c>
      <c r="F21" s="1843"/>
      <c r="G21" s="1843"/>
      <c r="H21" s="1843"/>
      <c r="I21" s="1843"/>
      <c r="J21" s="1843"/>
      <c r="K21" s="315"/>
    </row>
    <row r="22" spans="2:13" s="310" customFormat="1" ht="22.5" customHeight="1">
      <c r="B22" s="198"/>
      <c r="C22" s="198"/>
      <c r="D22" s="1973"/>
      <c r="E22" s="4456"/>
      <c r="F22" s="1843"/>
      <c r="G22" s="1843"/>
      <c r="H22" s="1843"/>
      <c r="I22" s="1843"/>
      <c r="J22" s="1843"/>
      <c r="K22" s="315"/>
    </row>
    <row r="23" spans="2:13" s="310" customFormat="1" ht="22.5" customHeight="1">
      <c r="B23" s="198"/>
      <c r="C23" s="198"/>
      <c r="D23" s="1973"/>
      <c r="E23" s="4456" t="s">
        <v>739</v>
      </c>
      <c r="F23" s="1843"/>
      <c r="G23" s="1843"/>
      <c r="H23" s="1843"/>
      <c r="I23" s="1843"/>
      <c r="J23" s="1843"/>
      <c r="K23" s="315"/>
    </row>
    <row r="24" spans="2:13" s="310" customFormat="1" ht="22.5" customHeight="1">
      <c r="B24" s="198"/>
      <c r="C24" s="198"/>
      <c r="D24" s="1973"/>
      <c r="E24" s="4456"/>
      <c r="F24" s="1843"/>
      <c r="G24" s="1843"/>
      <c r="H24" s="1843"/>
      <c r="I24" s="1843"/>
      <c r="J24" s="1843"/>
      <c r="K24" s="315"/>
    </row>
    <row r="25" spans="2:13" s="310" customFormat="1" ht="22.5" customHeight="1">
      <c r="B25" s="198"/>
      <c r="C25" s="198"/>
      <c r="D25" s="1973"/>
      <c r="E25" s="198" t="s">
        <v>588</v>
      </c>
      <c r="F25" s="4458"/>
      <c r="G25" s="4458"/>
      <c r="H25" s="4458"/>
      <c r="I25" s="4458"/>
      <c r="J25" s="4458"/>
      <c r="K25" s="4454" t="s">
        <v>738</v>
      </c>
    </row>
    <row r="26" spans="2:13" s="310" customFormat="1" ht="15.75" customHeight="1">
      <c r="B26" s="198"/>
      <c r="C26" s="198"/>
      <c r="D26" s="198"/>
      <c r="E26" s="198"/>
      <c r="F26" s="198"/>
      <c r="G26" s="198"/>
      <c r="H26" s="198"/>
      <c r="I26" s="198"/>
      <c r="J26" s="198"/>
      <c r="K26" s="4454"/>
    </row>
    <row r="27" spans="2:13" s="310" customFormat="1" ht="15.75" customHeight="1">
      <c r="B27" s="198"/>
      <c r="C27" s="198"/>
      <c r="D27" s="198"/>
      <c r="E27" s="198"/>
      <c r="F27" s="198"/>
      <c r="G27" s="198"/>
      <c r="H27" s="198"/>
      <c r="I27" s="198"/>
      <c r="J27" s="198"/>
      <c r="K27" s="315"/>
    </row>
    <row r="28" spans="2:13" s="310" customFormat="1" ht="15.75" customHeight="1">
      <c r="B28" s="198"/>
      <c r="C28" s="198"/>
      <c r="D28" s="198"/>
      <c r="E28" s="198"/>
      <c r="F28" s="198"/>
      <c r="G28" s="198"/>
      <c r="H28" s="198"/>
      <c r="I28" s="198"/>
      <c r="J28" s="198"/>
      <c r="K28" s="315"/>
    </row>
    <row r="29" spans="2:13" s="310" customFormat="1" ht="15.75" customHeight="1">
      <c r="B29" s="198"/>
      <c r="C29" s="198"/>
      <c r="D29" s="198"/>
      <c r="E29" s="198"/>
      <c r="F29" s="198"/>
      <c r="G29" s="198"/>
      <c r="H29" s="198"/>
      <c r="I29" s="198"/>
      <c r="J29" s="198"/>
      <c r="K29" s="311"/>
    </row>
    <row r="30" spans="2:13" s="310" customFormat="1" ht="15.75" customHeight="1">
      <c r="B30" s="1973" t="s">
        <v>737</v>
      </c>
      <c r="C30" s="1973"/>
      <c r="D30" s="1973"/>
      <c r="E30" s="1973"/>
      <c r="F30" s="1973"/>
      <c r="G30" s="1973"/>
      <c r="H30" s="1973"/>
      <c r="I30" s="1973"/>
      <c r="J30" s="1973"/>
      <c r="K30" s="311" t="s">
        <v>736</v>
      </c>
    </row>
    <row r="31" spans="2:13" s="310" customFormat="1" ht="15.75" customHeight="1">
      <c r="B31" s="1973" t="s">
        <v>584</v>
      </c>
      <c r="C31" s="1973"/>
      <c r="D31" s="1973"/>
      <c r="E31" s="1973"/>
      <c r="F31" s="1973"/>
      <c r="G31" s="1973"/>
      <c r="H31" s="1973"/>
      <c r="I31" s="1973"/>
      <c r="J31" s="1973"/>
      <c r="K31" s="311"/>
    </row>
    <row r="32" spans="2:13" s="310" customFormat="1" ht="15.75" customHeight="1">
      <c r="B32" s="200"/>
      <c r="C32" s="200"/>
      <c r="D32" s="200"/>
      <c r="E32" s="200"/>
      <c r="F32" s="200"/>
      <c r="G32" s="200"/>
      <c r="H32" s="200"/>
      <c r="I32" s="200"/>
      <c r="J32" s="200"/>
      <c r="K32" s="311"/>
    </row>
    <row r="33" spans="2:11" s="310" customFormat="1" ht="15.75" customHeight="1">
      <c r="B33" s="200"/>
      <c r="C33" s="200"/>
      <c r="D33" s="200"/>
      <c r="E33" s="200"/>
      <c r="F33" s="200"/>
      <c r="G33" s="200"/>
      <c r="H33" s="200"/>
      <c r="I33" s="200"/>
      <c r="J33" s="200"/>
      <c r="K33" s="311"/>
    </row>
    <row r="34" spans="2:11" s="310" customFormat="1" ht="15.75" customHeight="1">
      <c r="B34" s="200"/>
      <c r="C34" s="200"/>
      <c r="D34" s="200"/>
      <c r="E34" s="200"/>
      <c r="F34" s="200"/>
      <c r="G34" s="200"/>
      <c r="H34" s="200"/>
      <c r="I34" s="200"/>
      <c r="J34" s="200"/>
      <c r="K34" s="311"/>
    </row>
    <row r="35" spans="2:11" s="310" customFormat="1" ht="15.75" customHeight="1">
      <c r="B35" s="200"/>
      <c r="C35" s="200"/>
      <c r="D35" s="200"/>
      <c r="E35" s="200"/>
      <c r="F35" s="200"/>
      <c r="G35" s="200"/>
      <c r="H35" s="200"/>
      <c r="I35" s="200"/>
      <c r="J35" s="200"/>
      <c r="K35" s="311"/>
    </row>
    <row r="36" spans="2:11" s="310" customFormat="1" ht="15.75" customHeight="1">
      <c r="B36" s="200"/>
      <c r="C36" s="200"/>
      <c r="D36" s="200"/>
      <c r="E36" s="200"/>
      <c r="F36" s="200"/>
      <c r="G36" s="200"/>
      <c r="H36" s="200"/>
      <c r="I36" s="200"/>
      <c r="J36" s="200"/>
      <c r="K36" s="311"/>
    </row>
    <row r="37" spans="2:11" s="310" customFormat="1" ht="15.75" customHeight="1">
      <c r="B37" s="198"/>
      <c r="C37" s="198"/>
      <c r="D37" s="198"/>
      <c r="E37" s="198"/>
      <c r="F37" s="198"/>
      <c r="G37" s="198"/>
      <c r="H37" s="198"/>
      <c r="I37" s="198"/>
      <c r="J37" s="198"/>
      <c r="K37" s="311"/>
    </row>
    <row r="38" spans="2:11" s="310" customFormat="1" ht="61.5" customHeight="1">
      <c r="B38" s="4459" t="s">
        <v>1835</v>
      </c>
      <c r="C38" s="4459"/>
      <c r="D38" s="4459"/>
      <c r="E38" s="4459"/>
      <c r="F38" s="4459"/>
      <c r="G38" s="4459"/>
      <c r="H38" s="4459"/>
      <c r="I38" s="4459"/>
      <c r="J38" s="4459"/>
      <c r="K38" s="311"/>
    </row>
    <row r="39" spans="2:11" s="310" customFormat="1" ht="15.75" customHeight="1">
      <c r="B39" s="4460" t="s">
        <v>735</v>
      </c>
      <c r="C39" s="4460"/>
      <c r="D39" s="4460"/>
      <c r="E39" s="4460"/>
      <c r="F39" s="4460"/>
      <c r="G39" s="4460"/>
      <c r="H39" s="4460"/>
      <c r="I39" s="4460"/>
      <c r="J39" s="4460"/>
      <c r="K39" s="311"/>
    </row>
    <row r="99" spans="4:4">
      <c r="D99" s="310"/>
    </row>
  </sheetData>
  <sheetProtection sheet="1" objects="1" scenarios="1" formatCells="0"/>
  <mergeCells count="24">
    <mergeCell ref="K25:K26"/>
    <mergeCell ref="B30:J30"/>
    <mergeCell ref="B38:J38"/>
    <mergeCell ref="B39:J39"/>
    <mergeCell ref="D21:D25"/>
    <mergeCell ref="E21:E22"/>
    <mergeCell ref="F21:J22"/>
    <mergeCell ref="E23:E24"/>
    <mergeCell ref="F23:J24"/>
    <mergeCell ref="F25:J25"/>
    <mergeCell ref="B31:J31"/>
    <mergeCell ref="K11:K13"/>
    <mergeCell ref="K16:K17"/>
    <mergeCell ref="B2:J2"/>
    <mergeCell ref="H5:J5"/>
    <mergeCell ref="H6:J6"/>
    <mergeCell ref="D14:D18"/>
    <mergeCell ref="E14:E15"/>
    <mergeCell ref="F14:J15"/>
    <mergeCell ref="K14:K15"/>
    <mergeCell ref="E16:E17"/>
    <mergeCell ref="F16:J17"/>
    <mergeCell ref="F18:J18"/>
    <mergeCell ref="K18:K19"/>
  </mergeCells>
  <phoneticPr fontId="3"/>
  <hyperlinks>
    <hyperlink ref="A1" location="はじめに!Print_Area" display="「はじめに」戻る"/>
    <hyperlink ref="A1:B1" location="はじめに!A1" display="「はじめに」戻る"/>
    <hyperlink ref="K2" location="'交付申請書（カガミ）'!Print_Area" display="交付申請書（本文へ）"/>
  </hyperlinks>
  <pageMargins left="1.0629921259842521" right="0.39370078740157483" top="0.98425196850393704" bottom="0.98425196850393704" header="0.51181102362204722" footer="0.51181102362204722"/>
  <pageSetup paperSize="9" orientation="portrait" verticalDpi="96"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P133"/>
  <sheetViews>
    <sheetView view="pageBreakPreview" zoomScaleNormal="100" zoomScaleSheetLayoutView="100" workbookViewId="0"/>
  </sheetViews>
  <sheetFormatPr defaultRowHeight="12"/>
  <cols>
    <col min="1" max="1" width="9" style="1170"/>
    <col min="2" max="2" width="6.125" style="1170" customWidth="1"/>
    <col min="3" max="3" width="10" style="1170" customWidth="1"/>
    <col min="4" max="4" width="12.875" style="1170" customWidth="1"/>
    <col min="5" max="5" width="19" style="1170" customWidth="1"/>
    <col min="6" max="6" width="59.625" style="1171" customWidth="1"/>
    <col min="7" max="8" width="8.5" style="1171" customWidth="1"/>
    <col min="9" max="9" width="16.625" style="1171" customWidth="1"/>
    <col min="10" max="10" width="2.125" style="1170" customWidth="1"/>
    <col min="11" max="13" width="6" style="1170" customWidth="1"/>
    <col min="14" max="16384" width="9" style="1170"/>
  </cols>
  <sheetData>
    <row r="1" spans="2:16" ht="44.25" customHeight="1">
      <c r="B1" s="1814" t="s">
        <v>1616</v>
      </c>
      <c r="C1" s="1814"/>
      <c r="D1" s="1814"/>
      <c r="E1" s="1814"/>
      <c r="F1" s="1814"/>
      <c r="G1" s="1814"/>
      <c r="H1" s="1814"/>
      <c r="I1" s="1814"/>
      <c r="J1" s="1169"/>
    </row>
    <row r="2" spans="2:16" ht="11.25" customHeight="1">
      <c r="J2" s="1171"/>
    </row>
    <row r="3" spans="2:16" ht="21">
      <c r="B3" s="1172" t="s">
        <v>576</v>
      </c>
      <c r="H3" s="1173"/>
      <c r="I3" s="1174"/>
      <c r="K3" s="1812" t="s">
        <v>122</v>
      </c>
      <c r="L3" s="1812"/>
      <c r="M3" s="1812"/>
      <c r="N3" s="1812"/>
    </row>
    <row r="4" spans="2:16" ht="7.5" customHeight="1" thickBot="1">
      <c r="B4" s="1175"/>
    </row>
    <row r="5" spans="2:16" s="1182" customFormat="1" ht="32.25" customHeight="1" thickBot="1">
      <c r="B5" s="1176" t="s">
        <v>1615</v>
      </c>
      <c r="C5" s="1815" t="s">
        <v>579</v>
      </c>
      <c r="D5" s="1816"/>
      <c r="E5" s="1177" t="s">
        <v>1828</v>
      </c>
      <c r="F5" s="1178" t="s">
        <v>1827</v>
      </c>
      <c r="G5" s="1179" t="s">
        <v>1612</v>
      </c>
      <c r="H5" s="1180" t="s">
        <v>1611</v>
      </c>
      <c r="I5" s="1181" t="s">
        <v>1826</v>
      </c>
    </row>
    <row r="6" spans="2:16" ht="30" customHeight="1">
      <c r="B6" s="1183" t="s">
        <v>1825</v>
      </c>
      <c r="C6" s="1184" t="s">
        <v>1824</v>
      </c>
      <c r="D6" s="1185" t="s">
        <v>1823</v>
      </c>
      <c r="E6" s="1184" t="s">
        <v>1822</v>
      </c>
      <c r="F6" s="1186" t="s">
        <v>1821</v>
      </c>
      <c r="G6" s="1326"/>
      <c r="H6" s="1327"/>
      <c r="I6" s="1187"/>
    </row>
    <row r="7" spans="2:16" ht="30" customHeight="1">
      <c r="B7" s="1188"/>
      <c r="C7" s="1189"/>
      <c r="D7" s="1190"/>
      <c r="E7" s="1817" t="s">
        <v>1820</v>
      </c>
      <c r="F7" s="1191" t="s">
        <v>1819</v>
      </c>
      <c r="G7" s="1328"/>
      <c r="H7" s="1329"/>
      <c r="I7" s="1192"/>
    </row>
    <row r="8" spans="2:16" ht="30" customHeight="1">
      <c r="B8" s="1188"/>
      <c r="C8" s="1189"/>
      <c r="D8" s="1190"/>
      <c r="E8" s="1818"/>
      <c r="F8" s="1193" t="s">
        <v>1818</v>
      </c>
      <c r="G8" s="1122" t="s">
        <v>1499</v>
      </c>
      <c r="H8" s="1330"/>
      <c r="I8" s="1194"/>
    </row>
    <row r="9" spans="2:16" ht="30" customHeight="1">
      <c r="B9" s="1188"/>
      <c r="C9" s="1189"/>
      <c r="D9" s="1190"/>
      <c r="E9" s="1817" t="s">
        <v>1817</v>
      </c>
      <c r="F9" s="1195" t="s">
        <v>1816</v>
      </c>
      <c r="G9" s="1134"/>
      <c r="H9" s="1331"/>
      <c r="I9" s="1187"/>
    </row>
    <row r="10" spans="2:16" ht="30" customHeight="1">
      <c r="B10" s="1188"/>
      <c r="C10" s="1189"/>
      <c r="D10" s="1190"/>
      <c r="E10" s="1818"/>
      <c r="F10" s="1196" t="s">
        <v>1810</v>
      </c>
      <c r="G10" s="1123" t="s">
        <v>1499</v>
      </c>
      <c r="H10" s="1332"/>
      <c r="I10" s="1192"/>
      <c r="M10" s="1813"/>
      <c r="N10" s="1813"/>
      <c r="O10" s="1813"/>
      <c r="P10" s="1813"/>
    </row>
    <row r="11" spans="2:16" ht="30" customHeight="1">
      <c r="B11" s="1188"/>
      <c r="C11" s="1189"/>
      <c r="D11" s="1190"/>
      <c r="E11" s="1817" t="s">
        <v>1815</v>
      </c>
      <c r="F11" s="1195" t="s">
        <v>1814</v>
      </c>
      <c r="G11" s="1134"/>
      <c r="H11" s="1331"/>
      <c r="I11" s="1187"/>
    </row>
    <row r="12" spans="2:16" ht="30" customHeight="1">
      <c r="B12" s="1188"/>
      <c r="C12" s="1189"/>
      <c r="D12" s="1190"/>
      <c r="E12" s="1818"/>
      <c r="F12" s="1196" t="s">
        <v>1813</v>
      </c>
      <c r="G12" s="1123" t="s">
        <v>1499</v>
      </c>
      <c r="H12" s="1333"/>
      <c r="I12" s="1192"/>
    </row>
    <row r="13" spans="2:16" ht="30" customHeight="1">
      <c r="B13" s="1188"/>
      <c r="C13" s="1189"/>
      <c r="D13" s="1190"/>
      <c r="E13" s="1817" t="s">
        <v>1812</v>
      </c>
      <c r="F13" s="1196" t="s">
        <v>1811</v>
      </c>
      <c r="G13" s="1126"/>
      <c r="H13" s="1153"/>
      <c r="I13" s="1192"/>
    </row>
    <row r="14" spans="2:16" ht="30" customHeight="1">
      <c r="B14" s="1188"/>
      <c r="C14" s="1189"/>
      <c r="D14" s="1190"/>
      <c r="E14" s="1818"/>
      <c r="F14" s="1197" t="s">
        <v>1810</v>
      </c>
      <c r="G14" s="1122" t="s">
        <v>1499</v>
      </c>
      <c r="H14" s="1334"/>
      <c r="I14" s="1198"/>
    </row>
    <row r="15" spans="2:16" ht="30" customHeight="1">
      <c r="B15" s="1188"/>
      <c r="C15" s="1189"/>
      <c r="D15" s="1199"/>
      <c r="E15" s="1200" t="s">
        <v>1809</v>
      </c>
      <c r="F15" s="1196" t="s">
        <v>1808</v>
      </c>
      <c r="G15" s="1126"/>
      <c r="H15" s="1153"/>
      <c r="I15" s="1192"/>
    </row>
    <row r="16" spans="2:16" ht="30" customHeight="1">
      <c r="B16" s="1188"/>
      <c r="C16" s="1189"/>
      <c r="D16" s="1190" t="s">
        <v>1807</v>
      </c>
      <c r="E16" s="1201" t="s">
        <v>700</v>
      </c>
      <c r="F16" s="1197" t="s">
        <v>1806</v>
      </c>
      <c r="G16" s="1335"/>
      <c r="H16" s="1334"/>
      <c r="I16" s="1198"/>
    </row>
    <row r="17" spans="2:9" ht="30" customHeight="1">
      <c r="B17" s="1188"/>
      <c r="C17" s="1189"/>
      <c r="D17" s="1190"/>
      <c r="E17" s="1202"/>
      <c r="F17" s="1197" t="s">
        <v>1805</v>
      </c>
      <c r="G17" s="1122" t="s">
        <v>1499</v>
      </c>
      <c r="H17" s="1334"/>
      <c r="I17" s="1198"/>
    </row>
    <row r="18" spans="2:9" ht="42.75" customHeight="1">
      <c r="B18" s="1188"/>
      <c r="C18" s="1189"/>
      <c r="D18" s="1190"/>
      <c r="E18" s="1203" t="s">
        <v>1804</v>
      </c>
      <c r="F18" s="1204" t="s">
        <v>1803</v>
      </c>
      <c r="G18" s="1335"/>
      <c r="H18" s="1334"/>
      <c r="I18" s="1198"/>
    </row>
    <row r="19" spans="2:9" ht="30" customHeight="1">
      <c r="B19" s="1188"/>
      <c r="C19" s="1189"/>
      <c r="D19" s="1190"/>
      <c r="E19" s="1834" t="s">
        <v>1802</v>
      </c>
      <c r="F19" s="1204" t="s">
        <v>1801</v>
      </c>
      <c r="G19" s="1122" t="s">
        <v>1499</v>
      </c>
      <c r="H19" s="1334"/>
      <c r="I19" s="1198"/>
    </row>
    <row r="20" spans="2:9" ht="30" customHeight="1">
      <c r="B20" s="1188"/>
      <c r="C20" s="1189"/>
      <c r="D20" s="1190"/>
      <c r="E20" s="1835"/>
      <c r="F20" s="1204" t="s">
        <v>1800</v>
      </c>
      <c r="G20" s="1122" t="s">
        <v>1499</v>
      </c>
      <c r="H20" s="1334"/>
      <c r="I20" s="1198"/>
    </row>
    <row r="21" spans="2:9" ht="27" customHeight="1">
      <c r="B21" s="1188"/>
      <c r="C21" s="1189"/>
      <c r="D21" s="1190"/>
      <c r="E21" s="1835"/>
      <c r="F21" s="1204" t="s">
        <v>1799</v>
      </c>
      <c r="G21" s="1122" t="s">
        <v>1499</v>
      </c>
      <c r="H21" s="1334"/>
      <c r="I21" s="1198"/>
    </row>
    <row r="22" spans="2:9" ht="27" customHeight="1">
      <c r="B22" s="1188"/>
      <c r="C22" s="1189"/>
      <c r="D22" s="1190"/>
      <c r="E22" s="1835"/>
      <c r="F22" s="1204" t="s">
        <v>1798</v>
      </c>
      <c r="G22" s="1122" t="s">
        <v>1499</v>
      </c>
      <c r="H22" s="1334"/>
      <c r="I22" s="1198"/>
    </row>
    <row r="23" spans="2:9" ht="27" customHeight="1">
      <c r="B23" s="1188"/>
      <c r="C23" s="1189"/>
      <c r="D23" s="1190"/>
      <c r="E23" s="1835"/>
      <c r="F23" s="1204" t="s">
        <v>1797</v>
      </c>
      <c r="G23" s="1122" t="s">
        <v>1499</v>
      </c>
      <c r="H23" s="1334"/>
      <c r="I23" s="1198"/>
    </row>
    <row r="24" spans="2:9" ht="27" customHeight="1">
      <c r="B24" s="1188"/>
      <c r="C24" s="1189"/>
      <c r="D24" s="1190"/>
      <c r="E24" s="1835"/>
      <c r="F24" s="1204" t="s">
        <v>1796</v>
      </c>
      <c r="G24" s="1122" t="s">
        <v>1499</v>
      </c>
      <c r="H24" s="1334"/>
      <c r="I24" s="1198"/>
    </row>
    <row r="25" spans="2:9" ht="27" customHeight="1">
      <c r="B25" s="1188"/>
      <c r="C25" s="1189"/>
      <c r="D25" s="1205"/>
      <c r="E25" s="1836"/>
      <c r="F25" s="1206" t="s">
        <v>1790</v>
      </c>
      <c r="G25" s="1122" t="s">
        <v>1499</v>
      </c>
      <c r="H25" s="1153"/>
      <c r="I25" s="1192"/>
    </row>
    <row r="26" spans="2:9" ht="30" customHeight="1">
      <c r="B26" s="1188"/>
      <c r="C26" s="1189"/>
      <c r="D26" s="1205"/>
      <c r="E26" s="1834" t="s">
        <v>1795</v>
      </c>
      <c r="F26" s="1206" t="s">
        <v>1794</v>
      </c>
      <c r="G26" s="1122" t="s">
        <v>1499</v>
      </c>
      <c r="H26" s="1153"/>
      <c r="I26" s="1192"/>
    </row>
    <row r="27" spans="2:9" ht="27" customHeight="1">
      <c r="B27" s="1188"/>
      <c r="C27" s="1189"/>
      <c r="D27" s="1205"/>
      <c r="E27" s="1835"/>
      <c r="F27" s="1206" t="s">
        <v>1793</v>
      </c>
      <c r="G27" s="1122" t="s">
        <v>1499</v>
      </c>
      <c r="H27" s="1153"/>
      <c r="I27" s="1192"/>
    </row>
    <row r="28" spans="2:9" ht="27" customHeight="1">
      <c r="B28" s="1188"/>
      <c r="C28" s="1189"/>
      <c r="D28" s="1205"/>
      <c r="E28" s="1835"/>
      <c r="F28" s="1206" t="s">
        <v>1792</v>
      </c>
      <c r="G28" s="1122" t="s">
        <v>1499</v>
      </c>
      <c r="H28" s="1153"/>
      <c r="I28" s="1192"/>
    </row>
    <row r="29" spans="2:9" ht="27" customHeight="1">
      <c r="B29" s="1188"/>
      <c r="C29" s="1189"/>
      <c r="D29" s="1205"/>
      <c r="E29" s="1835"/>
      <c r="F29" s="1206" t="s">
        <v>1791</v>
      </c>
      <c r="G29" s="1122" t="s">
        <v>1499</v>
      </c>
      <c r="H29" s="1153"/>
      <c r="I29" s="1192"/>
    </row>
    <row r="30" spans="2:9" ht="27" customHeight="1">
      <c r="B30" s="1188"/>
      <c r="C30" s="1189"/>
      <c r="D30" s="1205"/>
      <c r="E30" s="1836"/>
      <c r="F30" s="1206" t="s">
        <v>1790</v>
      </c>
      <c r="G30" s="1122" t="s">
        <v>1499</v>
      </c>
      <c r="H30" s="1153"/>
      <c r="I30" s="1192"/>
    </row>
    <row r="31" spans="2:9" ht="45" customHeight="1">
      <c r="B31" s="1207"/>
      <c r="C31" s="1208"/>
      <c r="D31" s="1209"/>
      <c r="E31" s="1210" t="s">
        <v>1789</v>
      </c>
      <c r="F31" s="1211" t="s">
        <v>1788</v>
      </c>
      <c r="G31" s="1336"/>
      <c r="H31" s="1165"/>
      <c r="I31" s="1212"/>
    </row>
    <row r="32" spans="2:9" ht="45.75" customHeight="1">
      <c r="B32" s="1188"/>
      <c r="C32" s="1189"/>
      <c r="D32" s="1205"/>
      <c r="E32" s="1213" t="s">
        <v>1787</v>
      </c>
      <c r="F32" s="1196" t="s">
        <v>1786</v>
      </c>
      <c r="G32" s="1126"/>
      <c r="H32" s="1153"/>
      <c r="I32" s="1192"/>
    </row>
    <row r="33" spans="2:14" ht="45" customHeight="1">
      <c r="B33" s="1188"/>
      <c r="C33" s="1189"/>
      <c r="D33" s="1199"/>
      <c r="E33" s="1213" t="s">
        <v>1785</v>
      </c>
      <c r="F33" s="1196" t="s">
        <v>1784</v>
      </c>
      <c r="G33" s="1122" t="s">
        <v>1499</v>
      </c>
      <c r="H33" s="1153"/>
      <c r="I33" s="1192"/>
    </row>
    <row r="34" spans="2:14" ht="30" customHeight="1">
      <c r="B34" s="1188"/>
      <c r="C34" s="1189"/>
      <c r="D34" s="1819" t="s">
        <v>1783</v>
      </c>
      <c r="E34" s="1214" t="s">
        <v>1782</v>
      </c>
      <c r="F34" s="1196" t="s">
        <v>1781</v>
      </c>
      <c r="G34" s="1126"/>
      <c r="H34" s="1153"/>
      <c r="I34" s="1215"/>
    </row>
    <row r="35" spans="2:14" ht="30" customHeight="1">
      <c r="B35" s="1188"/>
      <c r="C35" s="1189"/>
      <c r="D35" s="1820"/>
      <c r="E35" s="1216"/>
      <c r="F35" s="1196" t="s">
        <v>1780</v>
      </c>
      <c r="G35" s="1126"/>
      <c r="H35" s="1153"/>
      <c r="I35" s="1215"/>
    </row>
    <row r="36" spans="2:14" ht="30" customHeight="1">
      <c r="B36" s="1188"/>
      <c r="C36" s="1189"/>
      <c r="D36" s="1820"/>
      <c r="E36" s="1217" t="s">
        <v>1771</v>
      </c>
      <c r="F36" s="1196" t="s">
        <v>1781</v>
      </c>
      <c r="G36" s="1126"/>
      <c r="H36" s="1153"/>
      <c r="I36" s="1215"/>
    </row>
    <row r="37" spans="2:14" ht="30" customHeight="1">
      <c r="B37" s="1188"/>
      <c r="C37" s="1189"/>
      <c r="D37" s="1820"/>
      <c r="E37" s="1217"/>
      <c r="F37" s="1196" t="s">
        <v>1780</v>
      </c>
      <c r="G37" s="1126"/>
      <c r="H37" s="1153"/>
      <c r="I37" s="1215"/>
    </row>
    <row r="38" spans="2:14" ht="30" customHeight="1">
      <c r="B38" s="1188"/>
      <c r="C38" s="1189"/>
      <c r="D38" s="1820"/>
      <c r="E38" s="1218" t="s">
        <v>1779</v>
      </c>
      <c r="F38" s="1196" t="s">
        <v>1778</v>
      </c>
      <c r="G38" s="1126"/>
      <c r="H38" s="1153"/>
      <c r="I38" s="1215"/>
    </row>
    <row r="39" spans="2:14" s="1221" customFormat="1" ht="30" customHeight="1">
      <c r="B39" s="1219"/>
      <c r="C39" s="1220"/>
      <c r="D39" s="1821"/>
      <c r="E39" s="1203" t="s">
        <v>1777</v>
      </c>
      <c r="F39" s="1196" t="s">
        <v>1776</v>
      </c>
      <c r="G39" s="1126"/>
      <c r="H39" s="1153"/>
      <c r="I39" s="1215"/>
      <c r="J39" s="1170"/>
      <c r="K39" s="1170"/>
      <c r="L39" s="1170"/>
      <c r="M39" s="1170"/>
      <c r="N39" s="1170"/>
    </row>
    <row r="40" spans="2:14" ht="30" customHeight="1">
      <c r="B40" s="1222" t="s">
        <v>1775</v>
      </c>
      <c r="C40" s="1223" t="s">
        <v>1774</v>
      </c>
      <c r="D40" s="1224"/>
      <c r="E40" s="1225" t="s">
        <v>1773</v>
      </c>
      <c r="F40" s="1196" t="s">
        <v>1772</v>
      </c>
      <c r="G40" s="1126"/>
      <c r="H40" s="1153"/>
      <c r="I40" s="1192"/>
    </row>
    <row r="41" spans="2:14" ht="27" customHeight="1">
      <c r="B41" s="1188"/>
      <c r="C41" s="1226"/>
      <c r="D41" s="1227"/>
      <c r="E41" s="1228" t="s">
        <v>1771</v>
      </c>
      <c r="F41" s="1196" t="s">
        <v>1770</v>
      </c>
      <c r="G41" s="1122"/>
      <c r="H41" s="1153"/>
      <c r="I41" s="1192"/>
    </row>
    <row r="42" spans="2:14" ht="27" customHeight="1">
      <c r="B42" s="1188"/>
      <c r="C42" s="1226"/>
      <c r="D42" s="1227"/>
      <c r="E42" s="1229"/>
      <c r="F42" s="1196" t="s">
        <v>1769</v>
      </c>
      <c r="G42" s="1122" t="s">
        <v>1499</v>
      </c>
      <c r="H42" s="1153"/>
      <c r="I42" s="1192"/>
    </row>
    <row r="43" spans="2:14" ht="30" customHeight="1">
      <c r="B43" s="1188"/>
      <c r="C43" s="1226"/>
      <c r="D43" s="1227"/>
      <c r="E43" s="1230" t="s">
        <v>1768</v>
      </c>
      <c r="F43" s="1196" t="s">
        <v>1767</v>
      </c>
      <c r="G43" s="1122"/>
      <c r="H43" s="1153"/>
      <c r="I43" s="1192"/>
    </row>
    <row r="44" spans="2:14" ht="30" customHeight="1">
      <c r="B44" s="1188"/>
      <c r="C44" s="1226"/>
      <c r="D44" s="1227"/>
      <c r="E44" s="1225" t="s">
        <v>1766</v>
      </c>
      <c r="F44" s="1196" t="s">
        <v>1765</v>
      </c>
      <c r="G44" s="1126"/>
      <c r="H44" s="1153"/>
      <c r="I44" s="1192"/>
    </row>
    <row r="45" spans="2:14" ht="30" customHeight="1">
      <c r="B45" s="1188"/>
      <c r="C45" s="1226"/>
      <c r="D45" s="1227"/>
      <c r="E45" s="1230" t="s">
        <v>1764</v>
      </c>
      <c r="F45" s="1196" t="s">
        <v>1763</v>
      </c>
      <c r="G45" s="1122"/>
      <c r="H45" s="1153"/>
      <c r="I45" s="1192"/>
    </row>
    <row r="46" spans="2:14" ht="30.75" customHeight="1">
      <c r="B46" s="1188"/>
      <c r="C46" s="1226"/>
      <c r="D46" s="1227"/>
      <c r="E46" s="1231" t="s">
        <v>1762</v>
      </c>
      <c r="F46" s="1196" t="s">
        <v>1761</v>
      </c>
      <c r="G46" s="1126"/>
      <c r="H46" s="1153"/>
      <c r="I46" s="1192"/>
    </row>
    <row r="47" spans="2:14" ht="30" customHeight="1">
      <c r="B47" s="1232"/>
      <c r="C47" s="1233" t="s">
        <v>1760</v>
      </c>
      <c r="D47" s="1234"/>
      <c r="E47" s="1235" t="s">
        <v>1759</v>
      </c>
      <c r="F47" s="1211" t="s">
        <v>1758</v>
      </c>
      <c r="G47" s="1336"/>
      <c r="H47" s="1165"/>
      <c r="I47" s="1236"/>
    </row>
    <row r="48" spans="2:14" s="1241" customFormat="1" ht="30" customHeight="1">
      <c r="B48" s="1237" t="s">
        <v>259</v>
      </c>
      <c r="C48" s="1238" t="s">
        <v>1757</v>
      </c>
      <c r="D48" s="1239" t="s">
        <v>1756</v>
      </c>
      <c r="E48" s="1203" t="s">
        <v>1755</v>
      </c>
      <c r="F48" s="1196" t="s">
        <v>1754</v>
      </c>
      <c r="G48" s="1126"/>
      <c r="H48" s="1337"/>
      <c r="I48" s="1240"/>
    </row>
    <row r="49" spans="2:9" s="1241" customFormat="1" ht="30" customHeight="1">
      <c r="B49" s="1242"/>
      <c r="C49" s="1243"/>
      <c r="D49" s="1244"/>
      <c r="E49" s="1201" t="s">
        <v>1753</v>
      </c>
      <c r="F49" s="1245" t="s">
        <v>1752</v>
      </c>
      <c r="G49" s="1135" t="s">
        <v>1499</v>
      </c>
      <c r="H49" s="1338"/>
      <c r="I49" s="1246"/>
    </row>
    <row r="50" spans="2:9" s="1241" customFormat="1" ht="30" customHeight="1">
      <c r="B50" s="1242"/>
      <c r="C50" s="1247"/>
      <c r="D50" s="1248"/>
      <c r="E50" s="1202"/>
      <c r="F50" s="1197" t="s">
        <v>1751</v>
      </c>
      <c r="G50" s="1122"/>
      <c r="H50" s="1339"/>
      <c r="I50" s="1249"/>
    </row>
    <row r="51" spans="2:9" s="1241" customFormat="1" ht="30" customHeight="1">
      <c r="B51" s="1242"/>
      <c r="C51" s="1247"/>
      <c r="D51" s="1250" t="s">
        <v>571</v>
      </c>
      <c r="E51" s="1824" t="s">
        <v>1750</v>
      </c>
      <c r="F51" s="1195" t="s">
        <v>1749</v>
      </c>
      <c r="G51" s="1136"/>
      <c r="H51" s="1340"/>
      <c r="I51" s="1251"/>
    </row>
    <row r="52" spans="2:9" s="1241" customFormat="1" ht="30" customHeight="1">
      <c r="B52" s="1242"/>
      <c r="C52" s="1247"/>
      <c r="D52" s="1205"/>
      <c r="E52" s="1825"/>
      <c r="F52" s="1196" t="s">
        <v>1748</v>
      </c>
      <c r="G52" s="1123"/>
      <c r="H52" s="1337"/>
      <c r="I52" s="1240"/>
    </row>
    <row r="53" spans="2:9" s="1241" customFormat="1" ht="30" customHeight="1">
      <c r="B53" s="1242"/>
      <c r="C53" s="1247"/>
      <c r="D53" s="1205"/>
      <c r="E53" s="1203" t="s">
        <v>1747</v>
      </c>
      <c r="F53" s="1196" t="s">
        <v>1746</v>
      </c>
      <c r="G53" s="1123"/>
      <c r="H53" s="1337"/>
      <c r="I53" s="1240"/>
    </row>
    <row r="54" spans="2:9" s="1241" customFormat="1" ht="30" customHeight="1">
      <c r="B54" s="1242"/>
      <c r="C54" s="1247"/>
      <c r="D54" s="1205"/>
      <c r="E54" s="1203" t="s">
        <v>966</v>
      </c>
      <c r="F54" s="1196" t="s">
        <v>1745</v>
      </c>
      <c r="G54" s="1123"/>
      <c r="H54" s="1337"/>
      <c r="I54" s="1240"/>
    </row>
    <row r="55" spans="2:9" s="1241" customFormat="1" ht="63" customHeight="1">
      <c r="B55" s="1242"/>
      <c r="C55" s="1247"/>
      <c r="D55" s="1252" t="s">
        <v>1744</v>
      </c>
      <c r="E55" s="1203" t="s">
        <v>1743</v>
      </c>
      <c r="F55" s="1197" t="s">
        <v>1742</v>
      </c>
      <c r="G55" s="1122"/>
      <c r="H55" s="1339"/>
      <c r="I55" s="1249"/>
    </row>
    <row r="56" spans="2:9" s="1241" customFormat="1" ht="45" customHeight="1">
      <c r="B56" s="1242"/>
      <c r="C56" s="1243"/>
      <c r="D56" s="1244" t="s">
        <v>1741</v>
      </c>
      <c r="E56" s="1822" t="s">
        <v>1740</v>
      </c>
      <c r="F56" s="1196" t="s">
        <v>1739</v>
      </c>
      <c r="G56" s="1135"/>
      <c r="H56" s="1337"/>
      <c r="I56" s="1240"/>
    </row>
    <row r="57" spans="2:9" s="1241" customFormat="1" ht="30" customHeight="1">
      <c r="B57" s="1242"/>
      <c r="C57" s="1243"/>
      <c r="D57" s="1244"/>
      <c r="E57" s="1823"/>
      <c r="F57" s="1253" t="s">
        <v>1731</v>
      </c>
      <c r="G57" s="1135"/>
      <c r="H57" s="1337"/>
      <c r="I57" s="1240"/>
    </row>
    <row r="58" spans="2:9" s="1241" customFormat="1" ht="30" customHeight="1">
      <c r="B58" s="1242"/>
      <c r="C58" s="1254"/>
      <c r="D58" s="1255"/>
      <c r="E58" s="1214" t="s">
        <v>1738</v>
      </c>
      <c r="F58" s="1197" t="s">
        <v>1732</v>
      </c>
      <c r="G58" s="1135"/>
      <c r="H58" s="1337"/>
      <c r="I58" s="1240"/>
    </row>
    <row r="59" spans="2:9" s="1241" customFormat="1" ht="30" customHeight="1">
      <c r="B59" s="1242"/>
      <c r="C59" s="1243"/>
      <c r="D59" s="1244"/>
      <c r="E59" s="1216"/>
      <c r="F59" s="1253" t="s">
        <v>1731</v>
      </c>
      <c r="G59" s="1135"/>
      <c r="H59" s="1337"/>
      <c r="I59" s="1240"/>
    </row>
    <row r="60" spans="2:9" s="1241" customFormat="1" ht="30" customHeight="1">
      <c r="B60" s="1242"/>
      <c r="C60" s="1254"/>
      <c r="D60" s="1255"/>
      <c r="E60" s="1218" t="s">
        <v>1737</v>
      </c>
      <c r="F60" s="1196" t="s">
        <v>1736</v>
      </c>
      <c r="G60" s="1129"/>
      <c r="H60" s="1337"/>
      <c r="I60" s="1240"/>
    </row>
    <row r="61" spans="2:9" s="1241" customFormat="1" ht="30" customHeight="1">
      <c r="B61" s="1242"/>
      <c r="C61" s="1254"/>
      <c r="D61" s="1255"/>
      <c r="E61" s="1218" t="s">
        <v>1735</v>
      </c>
      <c r="F61" s="1196" t="s">
        <v>1734</v>
      </c>
      <c r="G61" s="1129"/>
      <c r="H61" s="1337"/>
      <c r="I61" s="1240"/>
    </row>
    <row r="62" spans="2:9" s="1241" customFormat="1" ht="30" customHeight="1">
      <c r="B62" s="1242"/>
      <c r="C62" s="1254"/>
      <c r="D62" s="1255"/>
      <c r="E62" s="1217" t="s">
        <v>1733</v>
      </c>
      <c r="F62" s="1197" t="s">
        <v>1732</v>
      </c>
      <c r="G62" s="1126"/>
      <c r="H62" s="1337"/>
      <c r="I62" s="1240"/>
    </row>
    <row r="63" spans="2:9" s="1241" customFormat="1" ht="30" customHeight="1">
      <c r="B63" s="1242"/>
      <c r="C63" s="1243"/>
      <c r="D63" s="1244"/>
      <c r="E63" s="1216"/>
      <c r="F63" s="1253" t="s">
        <v>1731</v>
      </c>
      <c r="G63" s="1135"/>
      <c r="H63" s="1337"/>
      <c r="I63" s="1240"/>
    </row>
    <row r="64" spans="2:9" s="1241" customFormat="1" ht="30" customHeight="1">
      <c r="B64" s="1242"/>
      <c r="C64" s="1254"/>
      <c r="D64" s="1255"/>
      <c r="E64" s="1217" t="s">
        <v>1730</v>
      </c>
      <c r="F64" s="1197" t="s">
        <v>1729</v>
      </c>
      <c r="G64" s="1126"/>
      <c r="H64" s="1337"/>
      <c r="I64" s="1240"/>
    </row>
    <row r="65" spans="2:9" s="1241" customFormat="1" ht="46.5" customHeight="1">
      <c r="B65" s="1242"/>
      <c r="C65" s="1247"/>
      <c r="D65" s="1256" t="s">
        <v>1728</v>
      </c>
      <c r="E65" s="1201" t="s">
        <v>1727</v>
      </c>
      <c r="F65" s="1195" t="s">
        <v>1726</v>
      </c>
      <c r="G65" s="1134"/>
      <c r="H65" s="1340"/>
      <c r="I65" s="1251"/>
    </row>
    <row r="66" spans="2:9" s="1241" customFormat="1" ht="45.75" customHeight="1">
      <c r="B66" s="1242"/>
      <c r="C66" s="1247"/>
      <c r="D66" s="1199"/>
      <c r="E66" s="1257"/>
      <c r="F66" s="1196" t="s">
        <v>1725</v>
      </c>
      <c r="G66" s="1126"/>
      <c r="H66" s="1337"/>
      <c r="I66" s="1240"/>
    </row>
    <row r="67" spans="2:9" s="1241" customFormat="1" ht="61.5" customHeight="1">
      <c r="B67" s="1242"/>
      <c r="C67" s="1247"/>
      <c r="D67" s="1258" t="s">
        <v>1724</v>
      </c>
      <c r="E67" s="1259" t="s">
        <v>1723</v>
      </c>
      <c r="F67" s="1197" t="s">
        <v>1722</v>
      </c>
      <c r="G67" s="1131"/>
      <c r="H67" s="1339"/>
      <c r="I67" s="1249"/>
    </row>
    <row r="68" spans="2:9" s="1241" customFormat="1" ht="53.25" customHeight="1">
      <c r="B68" s="1242"/>
      <c r="C68" s="1260"/>
      <c r="D68" s="1250"/>
      <c r="E68" s="1261" t="s">
        <v>1721</v>
      </c>
      <c r="F68" s="1196" t="s">
        <v>1720</v>
      </c>
      <c r="G68" s="1126"/>
      <c r="H68" s="1337"/>
      <c r="I68" s="1240"/>
    </row>
    <row r="69" spans="2:9" s="1241" customFormat="1" ht="33" customHeight="1">
      <c r="B69" s="1242"/>
      <c r="C69" s="1247"/>
      <c r="D69" s="1250"/>
      <c r="E69" s="1831" t="s">
        <v>1719</v>
      </c>
      <c r="F69" s="1196" t="s">
        <v>1718</v>
      </c>
      <c r="G69" s="1125"/>
      <c r="H69" s="1337"/>
      <c r="I69" s="1240"/>
    </row>
    <row r="70" spans="2:9" s="1241" customFormat="1" ht="30" customHeight="1">
      <c r="B70" s="1242"/>
      <c r="C70" s="1247"/>
      <c r="D70" s="1250"/>
      <c r="E70" s="1832"/>
      <c r="F70" s="1196" t="s">
        <v>1717</v>
      </c>
      <c r="G70" s="1125" t="s">
        <v>1499</v>
      </c>
      <c r="H70" s="1337"/>
      <c r="I70" s="1240"/>
    </row>
    <row r="71" spans="2:9" ht="30" customHeight="1">
      <c r="B71" s="1188"/>
      <c r="C71" s="1189"/>
      <c r="D71" s="1262"/>
      <c r="E71" s="1833"/>
      <c r="F71" s="1211" t="s">
        <v>1716</v>
      </c>
      <c r="G71" s="1336"/>
      <c r="H71" s="1165"/>
      <c r="I71" s="1236"/>
    </row>
    <row r="72" spans="2:9" s="1241" customFormat="1" ht="30" customHeight="1">
      <c r="B72" s="1242"/>
      <c r="C72" s="1247"/>
      <c r="D72" s="1263" t="s">
        <v>569</v>
      </c>
      <c r="E72" s="1264" t="s">
        <v>1715</v>
      </c>
      <c r="F72" s="1196" t="s">
        <v>1714</v>
      </c>
      <c r="G72" s="1126"/>
      <c r="H72" s="1337"/>
      <c r="I72" s="1240"/>
    </row>
    <row r="73" spans="2:9" ht="30" customHeight="1">
      <c r="B73" s="1207"/>
      <c r="C73" s="1208"/>
      <c r="D73" s="1265"/>
      <c r="E73" s="1266"/>
      <c r="F73" s="1211" t="s">
        <v>1713</v>
      </c>
      <c r="G73" s="1336"/>
      <c r="H73" s="1165"/>
      <c r="I73" s="1212"/>
    </row>
    <row r="74" spans="2:9" s="1241" customFormat="1" ht="30" customHeight="1">
      <c r="B74" s="1242"/>
      <c r="C74" s="1247"/>
      <c r="D74" s="1248"/>
      <c r="E74" s="1267"/>
      <c r="F74" s="1196" t="s">
        <v>1712</v>
      </c>
      <c r="G74" s="1125" t="s">
        <v>1499</v>
      </c>
      <c r="H74" s="1337"/>
      <c r="I74" s="1240"/>
    </row>
    <row r="75" spans="2:9" s="1268" customFormat="1" ht="30" customHeight="1">
      <c r="B75" s="1242"/>
      <c r="C75" s="1247"/>
      <c r="D75" s="1256" t="s">
        <v>1711</v>
      </c>
      <c r="E75" s="1264" t="s">
        <v>1710</v>
      </c>
      <c r="F75" s="1195" t="s">
        <v>1709</v>
      </c>
      <c r="G75" s="1132"/>
      <c r="H75" s="1331"/>
      <c r="I75" s="1214"/>
    </row>
    <row r="76" spans="2:9" ht="49.5" customHeight="1">
      <c r="B76" s="1207"/>
      <c r="C76" s="1208"/>
      <c r="D76" s="1265"/>
      <c r="E76" s="1266"/>
      <c r="F76" s="1211" t="s">
        <v>1708</v>
      </c>
      <c r="G76" s="1336"/>
      <c r="H76" s="1165"/>
      <c r="I76" s="1236"/>
    </row>
    <row r="77" spans="2:9" s="1268" customFormat="1" ht="30" customHeight="1">
      <c r="B77" s="1242"/>
      <c r="C77" s="1269"/>
      <c r="D77" s="1270"/>
      <c r="E77" s="1271"/>
      <c r="F77" s="1196" t="s">
        <v>1707</v>
      </c>
      <c r="G77" s="1125" t="s">
        <v>1499</v>
      </c>
      <c r="H77" s="1153"/>
      <c r="I77" s="1192"/>
    </row>
    <row r="78" spans="2:9" s="1268" customFormat="1" ht="30" customHeight="1">
      <c r="B78" s="1242"/>
      <c r="C78" s="1269"/>
      <c r="D78" s="1270"/>
      <c r="E78" s="1271"/>
      <c r="F78" s="1197" t="s">
        <v>1706</v>
      </c>
      <c r="G78" s="1125" t="s">
        <v>1499</v>
      </c>
      <c r="H78" s="1146"/>
      <c r="I78" s="1198"/>
    </row>
    <row r="79" spans="2:9" s="1268" customFormat="1" ht="30" customHeight="1">
      <c r="B79" s="1242"/>
      <c r="C79" s="1269"/>
      <c r="D79" s="1270"/>
      <c r="E79" s="1267"/>
      <c r="F79" s="1197" t="s">
        <v>1705</v>
      </c>
      <c r="G79" s="1125" t="s">
        <v>1499</v>
      </c>
      <c r="H79" s="1146"/>
      <c r="I79" s="1198"/>
    </row>
    <row r="80" spans="2:9" s="1268" customFormat="1" ht="30" customHeight="1">
      <c r="B80" s="1242"/>
      <c r="C80" s="1247"/>
      <c r="D80" s="1250"/>
      <c r="E80" s="1834" t="s">
        <v>1704</v>
      </c>
      <c r="F80" s="1170" t="s">
        <v>1703</v>
      </c>
      <c r="G80" s="1125" t="s">
        <v>1499</v>
      </c>
      <c r="H80" s="1331"/>
      <c r="I80" s="1187"/>
    </row>
    <row r="81" spans="2:9" s="1268" customFormat="1" ht="30" customHeight="1">
      <c r="B81" s="1242"/>
      <c r="C81" s="1247"/>
      <c r="D81" s="1250"/>
      <c r="E81" s="1835"/>
      <c r="F81" s="1195" t="s">
        <v>1702</v>
      </c>
      <c r="G81" s="1125" t="s">
        <v>1499</v>
      </c>
      <c r="H81" s="1331"/>
      <c r="I81" s="1187"/>
    </row>
    <row r="82" spans="2:9" s="1268" customFormat="1" ht="30" customHeight="1">
      <c r="B82" s="1242"/>
      <c r="C82" s="1269"/>
      <c r="D82" s="1270"/>
      <c r="E82" s="1836"/>
      <c r="F82" s="1196" t="s">
        <v>1701</v>
      </c>
      <c r="G82" s="1125" t="s">
        <v>1499</v>
      </c>
      <c r="H82" s="1153"/>
      <c r="I82" s="1192"/>
    </row>
    <row r="83" spans="2:9" s="1268" customFormat="1" ht="30" customHeight="1">
      <c r="B83" s="1242"/>
      <c r="C83" s="1247"/>
      <c r="D83" s="1250"/>
      <c r="E83" s="1213" t="s">
        <v>1700</v>
      </c>
      <c r="F83" s="1195" t="s">
        <v>1699</v>
      </c>
      <c r="G83" s="1133" t="s">
        <v>1499</v>
      </c>
      <c r="H83" s="1331"/>
      <c r="I83" s="1187"/>
    </row>
    <row r="84" spans="2:9" s="1241" customFormat="1" ht="30" customHeight="1">
      <c r="B84" s="1242"/>
      <c r="C84" s="1837"/>
      <c r="D84" s="1239" t="s">
        <v>1698</v>
      </c>
      <c r="E84" s="1201" t="s">
        <v>1697</v>
      </c>
      <c r="F84" s="1195" t="s">
        <v>1696</v>
      </c>
      <c r="G84" s="1132"/>
      <c r="H84" s="1340"/>
      <c r="I84" s="1251"/>
    </row>
    <row r="85" spans="2:9" s="1241" customFormat="1" ht="30" customHeight="1">
      <c r="B85" s="1272"/>
      <c r="C85" s="1838"/>
      <c r="D85" s="1273"/>
      <c r="E85" s="1202"/>
      <c r="F85" s="1196" t="s">
        <v>1695</v>
      </c>
      <c r="G85" s="1123" t="s">
        <v>1499</v>
      </c>
      <c r="H85" s="1337"/>
      <c r="I85" s="1240"/>
    </row>
    <row r="86" spans="2:9" s="1241" customFormat="1" ht="30" customHeight="1">
      <c r="B86" s="1237" t="s">
        <v>1694</v>
      </c>
      <c r="C86" s="1274"/>
      <c r="D86" s="1200" t="s">
        <v>1693</v>
      </c>
      <c r="E86" s="1201" t="s">
        <v>1692</v>
      </c>
      <c r="F86" s="1196" t="s">
        <v>1691</v>
      </c>
      <c r="G86" s="1126"/>
      <c r="H86" s="1337"/>
      <c r="I86" s="1240"/>
    </row>
    <row r="87" spans="2:9" s="1241" customFormat="1" ht="30" customHeight="1">
      <c r="B87" s="1275"/>
      <c r="C87" s="1276"/>
      <c r="D87" s="1199"/>
      <c r="E87" s="1202"/>
      <c r="F87" s="1196" t="s">
        <v>1690</v>
      </c>
      <c r="G87" s="1126"/>
      <c r="H87" s="1337"/>
      <c r="I87" s="1240"/>
    </row>
    <row r="88" spans="2:9" s="1241" customFormat="1" ht="30" customHeight="1">
      <c r="B88" s="1237" t="s">
        <v>1689</v>
      </c>
      <c r="C88" s="1274"/>
      <c r="D88" s="1205" t="s">
        <v>1688</v>
      </c>
      <c r="E88" s="1201" t="s">
        <v>564</v>
      </c>
      <c r="F88" s="1196" t="s">
        <v>1687</v>
      </c>
      <c r="G88" s="1126"/>
      <c r="H88" s="1337"/>
      <c r="I88" s="1240"/>
    </row>
    <row r="89" spans="2:9" s="1241" customFormat="1" ht="30" customHeight="1">
      <c r="B89" s="1272"/>
      <c r="C89" s="1277"/>
      <c r="D89" s="1199"/>
      <c r="E89" s="1257"/>
      <c r="F89" s="1197" t="s">
        <v>1686</v>
      </c>
      <c r="G89" s="1131"/>
      <c r="H89" s="1339"/>
      <c r="I89" s="1249"/>
    </row>
    <row r="90" spans="2:9" s="1241" customFormat="1" ht="30" customHeight="1">
      <c r="B90" s="1278" t="s">
        <v>1685</v>
      </c>
      <c r="C90" s="1837"/>
      <c r="D90" s="1279" t="s">
        <v>1684</v>
      </c>
      <c r="E90" s="1280" t="s">
        <v>1683</v>
      </c>
      <c r="F90" s="1195" t="s">
        <v>1682</v>
      </c>
      <c r="G90" s="1124" t="s">
        <v>1499</v>
      </c>
      <c r="H90" s="1340"/>
      <c r="I90" s="1251"/>
    </row>
    <row r="91" spans="2:9" s="1241" customFormat="1" ht="30" customHeight="1">
      <c r="B91" s="1278"/>
      <c r="C91" s="1837"/>
      <c r="D91" s="1270"/>
      <c r="E91" s="1281"/>
      <c r="F91" s="1196" t="s">
        <v>1681</v>
      </c>
      <c r="G91" s="1123" t="s">
        <v>1499</v>
      </c>
      <c r="H91" s="1337"/>
      <c r="I91" s="1240"/>
    </row>
    <row r="92" spans="2:9" s="1241" customFormat="1" ht="30" customHeight="1">
      <c r="B92" s="1278"/>
      <c r="C92" s="1189"/>
      <c r="D92" s="1270"/>
      <c r="E92" s="1281"/>
      <c r="F92" s="1197" t="s">
        <v>1680</v>
      </c>
      <c r="G92" s="1127" t="s">
        <v>1499</v>
      </c>
      <c r="H92" s="1339"/>
      <c r="I92" s="1249"/>
    </row>
    <row r="93" spans="2:9" ht="30" customHeight="1">
      <c r="B93" s="1282"/>
      <c r="C93" s="1208"/>
      <c r="D93" s="1266"/>
      <c r="E93" s="1283"/>
      <c r="F93" s="1211" t="s">
        <v>1679</v>
      </c>
      <c r="G93" s="1129" t="s">
        <v>1499</v>
      </c>
      <c r="H93" s="1165"/>
      <c r="I93" s="1236"/>
    </row>
    <row r="94" spans="2:9" s="1241" customFormat="1" ht="30" customHeight="1">
      <c r="B94" s="1278"/>
      <c r="C94" s="1189"/>
      <c r="D94" s="1270"/>
      <c r="E94" s="1281"/>
      <c r="F94" s="1197" t="s">
        <v>1678</v>
      </c>
      <c r="G94" s="1128" t="s">
        <v>1499</v>
      </c>
      <c r="H94" s="1339"/>
      <c r="I94" s="1249"/>
    </row>
    <row r="95" spans="2:9" s="1241" customFormat="1" ht="30" customHeight="1">
      <c r="B95" s="1278"/>
      <c r="C95" s="1189"/>
      <c r="D95" s="1270"/>
      <c r="E95" s="1284" t="s">
        <v>1677</v>
      </c>
      <c r="F95" s="1196" t="s">
        <v>1662</v>
      </c>
      <c r="G95" s="1125" t="s">
        <v>1499</v>
      </c>
      <c r="H95" s="1341"/>
      <c r="I95" s="1240"/>
    </row>
    <row r="96" spans="2:9" s="1241" customFormat="1" ht="30" customHeight="1">
      <c r="B96" s="1285"/>
      <c r="C96" s="1277"/>
      <c r="D96" s="1286"/>
      <c r="E96" s="1287" t="s">
        <v>1676</v>
      </c>
      <c r="F96" s="1211" t="s">
        <v>1675</v>
      </c>
      <c r="G96" s="1130" t="s">
        <v>1499</v>
      </c>
      <c r="H96" s="1342"/>
      <c r="I96" s="1288"/>
    </row>
    <row r="97" spans="2:9" ht="30" customHeight="1">
      <c r="B97" s="1222" t="s">
        <v>1674</v>
      </c>
      <c r="C97" s="1289"/>
      <c r="D97" s="1200" t="s">
        <v>1673</v>
      </c>
      <c r="E97" s="1280" t="s">
        <v>1672</v>
      </c>
      <c r="F97" s="1211" t="s">
        <v>1671</v>
      </c>
      <c r="G97" s="1129" t="s">
        <v>1499</v>
      </c>
      <c r="H97" s="1165"/>
      <c r="I97" s="1236"/>
    </row>
    <row r="98" spans="2:9" s="1241" customFormat="1" ht="30" customHeight="1">
      <c r="B98" s="1278"/>
      <c r="C98" s="1837"/>
      <c r="D98" s="1205"/>
      <c r="E98" s="1280"/>
      <c r="F98" s="1195" t="s">
        <v>1666</v>
      </c>
      <c r="G98" s="1124" t="s">
        <v>1499</v>
      </c>
      <c r="H98" s="1340"/>
      <c r="I98" s="1251"/>
    </row>
    <row r="99" spans="2:9" s="1241" customFormat="1" ht="30" customHeight="1">
      <c r="B99" s="1278"/>
      <c r="C99" s="1837"/>
      <c r="D99" s="1270"/>
      <c r="E99" s="1281"/>
      <c r="F99" s="1196" t="s">
        <v>1670</v>
      </c>
      <c r="G99" s="1123" t="s">
        <v>1499</v>
      </c>
      <c r="H99" s="1337"/>
      <c r="I99" s="1240"/>
    </row>
    <row r="100" spans="2:9" s="1241" customFormat="1" ht="30" customHeight="1">
      <c r="B100" s="1278"/>
      <c r="C100" s="1189"/>
      <c r="D100" s="1270"/>
      <c r="E100" s="1281"/>
      <c r="F100" s="1197" t="s">
        <v>1669</v>
      </c>
      <c r="G100" s="1128" t="s">
        <v>1499</v>
      </c>
      <c r="H100" s="1339"/>
      <c r="I100" s="1249"/>
    </row>
    <row r="101" spans="2:9" s="1241" customFormat="1" ht="30" customHeight="1">
      <c r="B101" s="1278"/>
      <c r="C101" s="1189"/>
      <c r="D101" s="1270"/>
      <c r="E101" s="1213" t="s">
        <v>1663</v>
      </c>
      <c r="F101" s="1196" t="s">
        <v>1662</v>
      </c>
      <c r="G101" s="1128" t="s">
        <v>1499</v>
      </c>
      <c r="H101" s="1337"/>
      <c r="I101" s="1240"/>
    </row>
    <row r="102" spans="2:9" s="1241" customFormat="1" ht="30" customHeight="1">
      <c r="B102" s="1278"/>
      <c r="C102" s="1189"/>
      <c r="D102" s="1286"/>
      <c r="E102" s="1261" t="s">
        <v>307</v>
      </c>
      <c r="F102" s="1197" t="s">
        <v>1661</v>
      </c>
      <c r="G102" s="1127" t="s">
        <v>1499</v>
      </c>
      <c r="H102" s="1339"/>
      <c r="I102" s="1249"/>
    </row>
    <row r="103" spans="2:9" s="1241" customFormat="1" ht="30" customHeight="1">
      <c r="B103" s="1222" t="s">
        <v>1569</v>
      </c>
      <c r="C103" s="1238"/>
      <c r="D103" s="1224" t="s">
        <v>1668</v>
      </c>
      <c r="E103" s="1831" t="s">
        <v>1667</v>
      </c>
      <c r="F103" s="1195" t="s">
        <v>1666</v>
      </c>
      <c r="G103" s="1124" t="s">
        <v>1499</v>
      </c>
      <c r="H103" s="1340"/>
      <c r="I103" s="1251"/>
    </row>
    <row r="104" spans="2:9" s="1241" customFormat="1" ht="30" customHeight="1">
      <c r="B104" s="1278"/>
      <c r="C104" s="1189"/>
      <c r="D104" s="1227"/>
      <c r="E104" s="1832"/>
      <c r="F104" s="1196" t="s">
        <v>1665</v>
      </c>
      <c r="G104" s="1123" t="s">
        <v>1499</v>
      </c>
      <c r="H104" s="1337"/>
      <c r="I104" s="1240"/>
    </row>
    <row r="105" spans="2:9" s="1241" customFormat="1" ht="30" customHeight="1">
      <c r="B105" s="1278"/>
      <c r="C105" s="1189"/>
      <c r="D105" s="1290"/>
      <c r="E105" s="1833"/>
      <c r="F105" s="1197" t="s">
        <v>1664</v>
      </c>
      <c r="G105" s="1128" t="s">
        <v>1499</v>
      </c>
      <c r="H105" s="1339"/>
      <c r="I105" s="1249"/>
    </row>
    <row r="106" spans="2:9" s="1241" customFormat="1" ht="30" customHeight="1">
      <c r="B106" s="1278"/>
      <c r="C106" s="1189"/>
      <c r="D106" s="1290"/>
      <c r="E106" s="1213" t="s">
        <v>1663</v>
      </c>
      <c r="F106" s="1196" t="s">
        <v>1662</v>
      </c>
      <c r="G106" s="1128" t="s">
        <v>1499</v>
      </c>
      <c r="H106" s="1337"/>
      <c r="I106" s="1240"/>
    </row>
    <row r="107" spans="2:9" s="1241" customFormat="1" ht="30" customHeight="1">
      <c r="B107" s="1278"/>
      <c r="C107" s="1277"/>
      <c r="D107" s="1291"/>
      <c r="E107" s="1261" t="s">
        <v>307</v>
      </c>
      <c r="F107" s="1197" t="s">
        <v>1661</v>
      </c>
      <c r="G107" s="1127" t="s">
        <v>1499</v>
      </c>
      <c r="H107" s="1339"/>
      <c r="I107" s="1249"/>
    </row>
    <row r="108" spans="2:9" s="1268" customFormat="1" ht="30" customHeight="1">
      <c r="B108" s="1222" t="s">
        <v>1660</v>
      </c>
      <c r="C108" s="1292" t="s">
        <v>1659</v>
      </c>
      <c r="D108" s="1200"/>
      <c r="E108" s="1203" t="s">
        <v>1557</v>
      </c>
      <c r="F108" s="1196" t="s">
        <v>1658</v>
      </c>
      <c r="G108" s="1126"/>
      <c r="H108" s="1153"/>
      <c r="I108" s="1192"/>
    </row>
    <row r="109" spans="2:9" s="1268" customFormat="1" ht="30" customHeight="1">
      <c r="B109" s="1293"/>
      <c r="C109" s="1294"/>
      <c r="D109" s="1295"/>
      <c r="E109" s="1229" t="s">
        <v>1657</v>
      </c>
      <c r="F109" s="1196" t="s">
        <v>1656</v>
      </c>
      <c r="G109" s="1126"/>
      <c r="H109" s="1153"/>
      <c r="I109" s="1192"/>
    </row>
    <row r="110" spans="2:9" s="1268" customFormat="1" ht="30" customHeight="1">
      <c r="B110" s="1296" t="s">
        <v>1655</v>
      </c>
      <c r="C110" s="1297" t="s">
        <v>1654</v>
      </c>
      <c r="D110" s="1298"/>
      <c r="E110" s="1299" t="s">
        <v>1644</v>
      </c>
      <c r="F110" s="1196" t="s">
        <v>1653</v>
      </c>
      <c r="G110" s="1122" t="s">
        <v>1499</v>
      </c>
      <c r="H110" s="1153"/>
      <c r="I110" s="1192"/>
    </row>
    <row r="111" spans="2:9" s="1268" customFormat="1" ht="30" customHeight="1">
      <c r="B111" s="1300"/>
      <c r="C111" s="1301"/>
      <c r="D111" s="1270"/>
      <c r="E111" s="1299" t="s">
        <v>714</v>
      </c>
      <c r="F111" s="1196" t="s">
        <v>1652</v>
      </c>
      <c r="G111" s="1122" t="s">
        <v>1499</v>
      </c>
      <c r="H111" s="1153"/>
      <c r="I111" s="1192"/>
    </row>
    <row r="112" spans="2:9" s="1268" customFormat="1" ht="30" customHeight="1">
      <c r="B112" s="1300"/>
      <c r="C112" s="1301"/>
      <c r="D112" s="1270"/>
      <c r="E112" s="1299" t="s">
        <v>1651</v>
      </c>
      <c r="F112" s="1196" t="s">
        <v>1650</v>
      </c>
      <c r="G112" s="1122" t="s">
        <v>1499</v>
      </c>
      <c r="H112" s="1153"/>
      <c r="I112" s="1192"/>
    </row>
    <row r="113" spans="2:9" s="1268" customFormat="1" ht="30" customHeight="1">
      <c r="B113" s="1293"/>
      <c r="C113" s="1302"/>
      <c r="D113" s="1286"/>
      <c r="E113" s="1299" t="s">
        <v>1649</v>
      </c>
      <c r="F113" s="1196" t="s">
        <v>1648</v>
      </c>
      <c r="G113" s="1122" t="s">
        <v>1499</v>
      </c>
      <c r="H113" s="1153"/>
      <c r="I113" s="1192"/>
    </row>
    <row r="114" spans="2:9" s="1268" customFormat="1" ht="30" customHeight="1">
      <c r="B114" s="1237" t="s">
        <v>1647</v>
      </c>
      <c r="C114" s="1303" t="s">
        <v>1646</v>
      </c>
      <c r="D114" s="1195" t="s">
        <v>1645</v>
      </c>
      <c r="E114" s="1203" t="s">
        <v>1644</v>
      </c>
      <c r="F114" s="1196" t="s">
        <v>1643</v>
      </c>
      <c r="G114" s="1122" t="s">
        <v>1499</v>
      </c>
      <c r="H114" s="1153"/>
      <c r="I114" s="1192"/>
    </row>
    <row r="115" spans="2:9" s="1268" customFormat="1" ht="30" customHeight="1">
      <c r="B115" s="1304"/>
      <c r="C115" s="1305"/>
      <c r="D115" s="1205"/>
      <c r="E115" s="1203" t="s">
        <v>723</v>
      </c>
      <c r="F115" s="1196" t="s">
        <v>1642</v>
      </c>
      <c r="G115" s="1122" t="s">
        <v>1499</v>
      </c>
      <c r="H115" s="1153"/>
      <c r="I115" s="1192"/>
    </row>
    <row r="116" spans="2:9" s="1268" customFormat="1" ht="30" customHeight="1">
      <c r="B116" s="1304"/>
      <c r="C116" s="1306"/>
      <c r="D116" s="1205"/>
      <c r="E116" s="1201" t="s">
        <v>720</v>
      </c>
      <c r="F116" s="1195" t="s">
        <v>1641</v>
      </c>
      <c r="G116" s="1122" t="s">
        <v>1499</v>
      </c>
      <c r="H116" s="1153"/>
      <c r="I116" s="1192"/>
    </row>
    <row r="117" spans="2:9" s="1268" customFormat="1" ht="30" customHeight="1">
      <c r="B117" s="1272"/>
      <c r="C117" s="1307"/>
      <c r="D117" s="1199"/>
      <c r="E117" s="1203" t="s">
        <v>1640</v>
      </c>
      <c r="F117" s="1196" t="s">
        <v>1639</v>
      </c>
      <c r="G117" s="1122" t="s">
        <v>1499</v>
      </c>
      <c r="H117" s="1153"/>
      <c r="I117" s="1192"/>
    </row>
    <row r="118" spans="2:9" s="1268" customFormat="1" ht="30" customHeight="1">
      <c r="B118" s="1308" t="s">
        <v>1638</v>
      </c>
      <c r="C118" s="1309" t="s">
        <v>1637</v>
      </c>
      <c r="D118" s="1839"/>
      <c r="E118" s="1826"/>
      <c r="F118" s="1195" t="s">
        <v>1622</v>
      </c>
      <c r="G118" s="1124" t="s">
        <v>1499</v>
      </c>
      <c r="H118" s="1331"/>
      <c r="I118" s="1187"/>
    </row>
    <row r="119" spans="2:9" s="1268" customFormat="1" ht="30" customHeight="1">
      <c r="B119" s="1310"/>
      <c r="C119" s="1311"/>
      <c r="D119" s="1829"/>
      <c r="E119" s="1827"/>
      <c r="F119" s="1196" t="s">
        <v>1636</v>
      </c>
      <c r="G119" s="1123" t="s">
        <v>1499</v>
      </c>
      <c r="H119" s="1153"/>
      <c r="I119" s="1312"/>
    </row>
    <row r="120" spans="2:9" s="1268" customFormat="1" ht="30" customHeight="1">
      <c r="B120" s="1310"/>
      <c r="C120" s="1311"/>
      <c r="D120" s="1829"/>
      <c r="E120" s="1827"/>
      <c r="F120" s="1255" t="s">
        <v>1629</v>
      </c>
      <c r="G120" s="1124" t="s">
        <v>1499</v>
      </c>
      <c r="H120" s="1343"/>
      <c r="I120" s="1313"/>
    </row>
    <row r="121" spans="2:9" s="1268" customFormat="1" ht="30" customHeight="1">
      <c r="B121" s="1310"/>
      <c r="C121" s="1311"/>
      <c r="D121" s="1829"/>
      <c r="E121" s="1827"/>
      <c r="F121" s="1196" t="s">
        <v>1635</v>
      </c>
      <c r="G121" s="1123" t="s">
        <v>1499</v>
      </c>
      <c r="H121" s="1153"/>
      <c r="I121" s="1312"/>
    </row>
    <row r="122" spans="2:9" s="1268" customFormat="1" ht="30" customHeight="1">
      <c r="B122" s="1310"/>
      <c r="C122" s="1314"/>
      <c r="D122" s="1830"/>
      <c r="E122" s="1828"/>
      <c r="F122" s="1197" t="s">
        <v>1634</v>
      </c>
      <c r="G122" s="1122" t="s">
        <v>1499</v>
      </c>
      <c r="H122" s="1146"/>
      <c r="I122" s="1315"/>
    </row>
    <row r="123" spans="2:9" s="1268" customFormat="1" ht="57" customHeight="1">
      <c r="B123" s="1316"/>
      <c r="C123" s="1317" t="s">
        <v>1633</v>
      </c>
      <c r="D123" s="1318"/>
      <c r="E123" s="1319"/>
      <c r="F123" s="1253" t="s">
        <v>1632</v>
      </c>
      <c r="G123" s="1122" t="s">
        <v>1499</v>
      </c>
      <c r="H123" s="1344"/>
      <c r="I123" s="1312"/>
    </row>
    <row r="124" spans="2:9" s="1268" customFormat="1" ht="30" customHeight="1">
      <c r="B124" s="1308" t="s">
        <v>1631</v>
      </c>
      <c r="C124" s="1309" t="s">
        <v>1630</v>
      </c>
      <c r="D124" s="1839"/>
      <c r="E124" s="1826"/>
      <c r="F124" s="1195" t="s">
        <v>1622</v>
      </c>
      <c r="G124" s="1124" t="s">
        <v>1499</v>
      </c>
      <c r="H124" s="1345"/>
      <c r="I124" s="1320"/>
    </row>
    <row r="125" spans="2:9" s="1268" customFormat="1" ht="30" customHeight="1">
      <c r="B125" s="1310"/>
      <c r="C125" s="1311"/>
      <c r="D125" s="1829"/>
      <c r="E125" s="1827"/>
      <c r="F125" s="1196" t="s">
        <v>1629</v>
      </c>
      <c r="G125" s="1123" t="s">
        <v>1499</v>
      </c>
      <c r="H125" s="1153"/>
      <c r="I125" s="1312"/>
    </row>
    <row r="126" spans="2:9" s="1268" customFormat="1" ht="30" customHeight="1">
      <c r="B126" s="1310"/>
      <c r="C126" s="1311"/>
      <c r="D126" s="1829"/>
      <c r="E126" s="1827"/>
      <c r="F126" s="1196" t="s">
        <v>1628</v>
      </c>
      <c r="G126" s="1123" t="s">
        <v>1499</v>
      </c>
      <c r="H126" s="1153"/>
      <c r="I126" s="1312"/>
    </row>
    <row r="127" spans="2:9" s="1268" customFormat="1" ht="30" customHeight="1">
      <c r="B127" s="1310"/>
      <c r="C127" s="1314"/>
      <c r="D127" s="1830"/>
      <c r="E127" s="1828"/>
      <c r="F127" s="1197" t="s">
        <v>1627</v>
      </c>
      <c r="G127" s="1122" t="s">
        <v>1499</v>
      </c>
      <c r="H127" s="1146"/>
      <c r="I127" s="1315"/>
    </row>
    <row r="128" spans="2:9" s="1268" customFormat="1" ht="45" customHeight="1">
      <c r="B128" s="1316"/>
      <c r="C128" s="1317" t="s">
        <v>1626</v>
      </c>
      <c r="D128" s="1318"/>
      <c r="E128" s="1319"/>
      <c r="F128" s="1196" t="s">
        <v>1625</v>
      </c>
      <c r="G128" s="1125" t="s">
        <v>1499</v>
      </c>
      <c r="H128" s="1153"/>
      <c r="I128" s="1312"/>
    </row>
    <row r="129" spans="2:9" s="1268" customFormat="1" ht="30" customHeight="1">
      <c r="B129" s="1308" t="s">
        <v>1624</v>
      </c>
      <c r="C129" s="1309" t="s">
        <v>1623</v>
      </c>
      <c r="D129" s="1829"/>
      <c r="E129" s="1827"/>
      <c r="F129" s="1255" t="s">
        <v>1622</v>
      </c>
      <c r="G129" s="1124" t="s">
        <v>1499</v>
      </c>
      <c r="H129" s="1346"/>
      <c r="I129" s="1313"/>
    </row>
    <row r="130" spans="2:9" s="1268" customFormat="1" ht="30" customHeight="1">
      <c r="B130" s="1310"/>
      <c r="C130" s="1311"/>
      <c r="D130" s="1829"/>
      <c r="E130" s="1827"/>
      <c r="F130" s="1196" t="s">
        <v>1621</v>
      </c>
      <c r="G130" s="1123" t="s">
        <v>1499</v>
      </c>
      <c r="H130" s="1153"/>
      <c r="I130" s="1312"/>
    </row>
    <row r="131" spans="2:9" s="1268" customFormat="1" ht="30" customHeight="1">
      <c r="B131" s="1310"/>
      <c r="C131" s="1311"/>
      <c r="D131" s="1829"/>
      <c r="E131" s="1827"/>
      <c r="F131" s="1196" t="s">
        <v>1620</v>
      </c>
      <c r="G131" s="1123" t="s">
        <v>1499</v>
      </c>
      <c r="H131" s="1153"/>
      <c r="I131" s="1312"/>
    </row>
    <row r="132" spans="2:9" s="1268" customFormat="1" ht="30" customHeight="1">
      <c r="B132" s="1310"/>
      <c r="C132" s="1314"/>
      <c r="D132" s="1830"/>
      <c r="E132" s="1828"/>
      <c r="F132" s="1197" t="s">
        <v>1619</v>
      </c>
      <c r="G132" s="1122" t="s">
        <v>1499</v>
      </c>
      <c r="H132" s="1146"/>
      <c r="I132" s="1315"/>
    </row>
    <row r="133" spans="2:9" s="1268" customFormat="1" ht="43.5" customHeight="1" thickBot="1">
      <c r="B133" s="1321"/>
      <c r="C133" s="1322" t="s">
        <v>1618</v>
      </c>
      <c r="D133" s="1323"/>
      <c r="E133" s="1324"/>
      <c r="F133" s="1325" t="s">
        <v>1617</v>
      </c>
      <c r="G133" s="1121" t="s">
        <v>1499</v>
      </c>
      <c r="H133" s="1153"/>
      <c r="I133" s="1312"/>
    </row>
  </sheetData>
  <sheetProtection sheet="1" objects="1" scenarios="1"/>
  <mergeCells count="25">
    <mergeCell ref="C90:C91"/>
    <mergeCell ref="C98:C99"/>
    <mergeCell ref="C84:C85"/>
    <mergeCell ref="D118:D122"/>
    <mergeCell ref="D124:D127"/>
    <mergeCell ref="E13:E14"/>
    <mergeCell ref="E118:E122"/>
    <mergeCell ref="E19:E25"/>
    <mergeCell ref="E26:E30"/>
    <mergeCell ref="E80:E82"/>
    <mergeCell ref="D34:D39"/>
    <mergeCell ref="E56:E57"/>
    <mergeCell ref="E51:E52"/>
    <mergeCell ref="E124:E127"/>
    <mergeCell ref="E129:E132"/>
    <mergeCell ref="D129:D132"/>
    <mergeCell ref="E69:E71"/>
    <mergeCell ref="E103:E105"/>
    <mergeCell ref="M10:P10"/>
    <mergeCell ref="B1:I1"/>
    <mergeCell ref="C5:D5"/>
    <mergeCell ref="E7:E8"/>
    <mergeCell ref="E11:E12"/>
    <mergeCell ref="E9:E10"/>
    <mergeCell ref="K3:N3"/>
  </mergeCells>
  <phoneticPr fontId="3"/>
  <hyperlinks>
    <hyperlink ref="K3:N3" location="はじめに!A1" display="はじめに戻る"/>
  </hyperlinks>
  <printOptions horizontalCentered="1"/>
  <pageMargins left="0.82677165354330717" right="0.43307086614173229" top="0.59055118110236227" bottom="0.35433070866141736" header="0.31496062992125984" footer="0.31496062992125984"/>
  <pageSetup paperSize="9" scale="62" fitToHeight="0" orientation="portrait" horizontalDpi="300" verticalDpi="300" r:id="rId1"/>
  <rowBreaks count="3" manualBreakCount="3">
    <brk id="47" min="1" max="8" man="1"/>
    <brk id="85" min="1" max="8" man="1"/>
    <brk id="117" min="1"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N99"/>
  <sheetViews>
    <sheetView view="pageBreakPreview" zoomScale="110" zoomScaleNormal="75" zoomScaleSheetLayoutView="110" workbookViewId="0">
      <selection activeCell="K20" sqref="K20:K21"/>
    </sheetView>
  </sheetViews>
  <sheetFormatPr defaultRowHeight="13.5"/>
  <cols>
    <col min="1" max="1" width="4.375" style="77" customWidth="1"/>
    <col min="2" max="4" width="9" style="77"/>
    <col min="5" max="5" width="11.25" style="77" customWidth="1"/>
    <col min="6" max="6" width="12.125" style="77" customWidth="1"/>
    <col min="7" max="8" width="9" style="77"/>
    <col min="9" max="9" width="8.625" style="77" customWidth="1"/>
    <col min="10" max="10" width="9" style="77"/>
    <col min="11" max="11" width="78.875" style="78" customWidth="1"/>
    <col min="12" max="16384" width="9" style="77"/>
  </cols>
  <sheetData>
    <row r="1" spans="1:14" ht="15.75" customHeight="1">
      <c r="A1" s="1006" t="s">
        <v>0</v>
      </c>
      <c r="B1"/>
      <c r="C1" s="86"/>
      <c r="D1" s="85"/>
      <c r="E1" s="85"/>
      <c r="F1" s="85"/>
      <c r="G1" s="85"/>
      <c r="H1" s="85"/>
      <c r="I1" s="85"/>
      <c r="J1" s="85"/>
      <c r="K1" s="84"/>
    </row>
    <row r="2" spans="1:14" ht="90" customHeight="1">
      <c r="B2" s="1840" t="s">
        <v>1325</v>
      </c>
      <c r="C2" s="1840"/>
      <c r="D2" s="1840"/>
      <c r="E2" s="1840"/>
      <c r="F2" s="1840"/>
      <c r="G2" s="1840"/>
      <c r="H2" s="1840"/>
      <c r="I2" s="1840"/>
      <c r="J2" s="1840"/>
      <c r="K2" s="83"/>
    </row>
    <row r="3" spans="1:14" s="183" customFormat="1" ht="15.75" customHeight="1">
      <c r="B3" s="220" t="s">
        <v>1078</v>
      </c>
      <c r="K3" s="1849"/>
    </row>
    <row r="4" spans="1:14" s="183" customFormat="1" ht="15.75" customHeight="1">
      <c r="B4" s="183" t="s">
        <v>1077</v>
      </c>
      <c r="K4" s="1849"/>
    </row>
    <row r="5" spans="1:14" s="183" customFormat="1" ht="15.75" customHeight="1">
      <c r="H5" s="1845" t="s">
        <v>597</v>
      </c>
      <c r="I5" s="1845"/>
      <c r="J5" s="1845"/>
      <c r="K5" s="78" t="s">
        <v>1318</v>
      </c>
    </row>
    <row r="6" spans="1:14" s="183" customFormat="1" ht="15.75" customHeight="1">
      <c r="H6" s="1846" t="s">
        <v>1833</v>
      </c>
      <c r="I6" s="1846"/>
      <c r="J6" s="1846"/>
      <c r="K6" s="78" t="s">
        <v>596</v>
      </c>
    </row>
    <row r="7" spans="1:14" s="183" customFormat="1" ht="15.75" customHeight="1">
      <c r="H7" s="82"/>
      <c r="I7" s="82"/>
      <c r="J7" s="82"/>
      <c r="K7" s="78"/>
    </row>
    <row r="8" spans="1:14" s="183" customFormat="1" ht="15.75" customHeight="1">
      <c r="B8" s="183" t="s">
        <v>595</v>
      </c>
      <c r="K8" s="78"/>
    </row>
    <row r="9" spans="1:14" s="183" customFormat="1" ht="18" customHeight="1">
      <c r="B9" s="183" t="s">
        <v>594</v>
      </c>
      <c r="K9" s="78"/>
    </row>
    <row r="10" spans="1:14" s="183" customFormat="1" ht="15.75" customHeight="1">
      <c r="K10" s="78"/>
    </row>
    <row r="11" spans="1:14" s="183" customFormat="1" ht="15.75" customHeight="1">
      <c r="K11" s="1851" t="s">
        <v>593</v>
      </c>
      <c r="L11" s="184"/>
      <c r="M11" s="184"/>
      <c r="N11" s="184"/>
    </row>
    <row r="12" spans="1:14" s="183" customFormat="1" ht="15.75" customHeight="1">
      <c r="K12" s="1851"/>
      <c r="L12" s="184"/>
      <c r="M12" s="184"/>
      <c r="N12" s="184"/>
    </row>
    <row r="13" spans="1:14" s="183" customFormat="1" ht="15.75" customHeight="1">
      <c r="K13" s="1851"/>
      <c r="L13" s="184"/>
      <c r="M13" s="184"/>
      <c r="N13" s="184"/>
    </row>
    <row r="14" spans="1:14" s="183" customFormat="1" ht="22.5" customHeight="1">
      <c r="D14" s="1842" t="s">
        <v>592</v>
      </c>
      <c r="E14" s="1848" t="s">
        <v>591</v>
      </c>
      <c r="F14" s="1843"/>
      <c r="G14" s="1843"/>
      <c r="H14" s="1843"/>
      <c r="I14" s="1843"/>
      <c r="J14" s="1843"/>
      <c r="K14" s="1852" t="s">
        <v>590</v>
      </c>
      <c r="L14" s="185"/>
      <c r="M14" s="185"/>
      <c r="N14" s="185"/>
    </row>
    <row r="15" spans="1:14" s="183" customFormat="1" ht="22.5" customHeight="1">
      <c r="D15" s="1842"/>
      <c r="E15" s="1848"/>
      <c r="F15" s="1843"/>
      <c r="G15" s="1843"/>
      <c r="H15" s="1843"/>
      <c r="I15" s="1843"/>
      <c r="J15" s="1843"/>
      <c r="K15" s="1852"/>
      <c r="L15" s="185"/>
      <c r="M15" s="185"/>
      <c r="N15" s="185"/>
    </row>
    <row r="16" spans="1:14" s="183" customFormat="1" ht="22.5" customHeight="1">
      <c r="D16" s="1842"/>
      <c r="E16" s="1848" t="s">
        <v>589</v>
      </c>
      <c r="F16" s="1843"/>
      <c r="G16" s="1843"/>
      <c r="H16" s="1843"/>
      <c r="I16" s="1843"/>
      <c r="J16" s="1843"/>
      <c r="K16" s="1852" t="s">
        <v>1430</v>
      </c>
      <c r="L16" s="185"/>
      <c r="M16" s="185"/>
      <c r="N16" s="185"/>
    </row>
    <row r="17" spans="2:14" s="183" customFormat="1" ht="22.5" customHeight="1">
      <c r="D17" s="1842"/>
      <c r="E17" s="1848"/>
      <c r="F17" s="1843"/>
      <c r="G17" s="1843"/>
      <c r="H17" s="1843"/>
      <c r="I17" s="1843"/>
      <c r="J17" s="1843"/>
      <c r="K17" s="1852"/>
      <c r="L17" s="185"/>
      <c r="M17" s="185"/>
      <c r="N17" s="185"/>
    </row>
    <row r="18" spans="2:14" s="183" customFormat="1" ht="22.5" customHeight="1">
      <c r="D18" s="1842"/>
      <c r="E18" s="183" t="s">
        <v>588</v>
      </c>
      <c r="F18" s="1847"/>
      <c r="G18" s="1847"/>
      <c r="H18" s="1847"/>
      <c r="I18" s="1847"/>
      <c r="J18" s="1847"/>
      <c r="K18" s="1852" t="s">
        <v>1891</v>
      </c>
      <c r="L18" s="1852"/>
      <c r="M18" s="185"/>
      <c r="N18" s="185"/>
    </row>
    <row r="19" spans="2:14" s="183" customFormat="1" ht="15.75" customHeight="1">
      <c r="K19" s="1852"/>
      <c r="L19" s="1852"/>
      <c r="M19" s="185"/>
      <c r="N19" s="185"/>
    </row>
    <row r="20" spans="2:14" s="183" customFormat="1" ht="15.75" customHeight="1">
      <c r="F20" s="1841"/>
      <c r="G20" s="1841"/>
      <c r="H20" s="1841"/>
      <c r="I20" s="1841"/>
      <c r="J20" s="1841"/>
      <c r="K20" s="78"/>
    </row>
    <row r="21" spans="2:14" s="183" customFormat="1" ht="15.75" customHeight="1">
      <c r="F21" s="186"/>
      <c r="G21" s="186"/>
      <c r="H21" s="186"/>
      <c r="I21" s="186"/>
      <c r="J21" s="186"/>
      <c r="K21" s="78"/>
    </row>
    <row r="22" spans="2:14" s="183" customFormat="1" ht="15.75" customHeight="1">
      <c r="K22" s="81" t="s">
        <v>587</v>
      </c>
    </row>
    <row r="23" spans="2:14" s="183" customFormat="1" ht="15.75" customHeight="1">
      <c r="K23" s="78"/>
    </row>
    <row r="24" spans="2:14" s="183" customFormat="1" ht="15.75" customHeight="1">
      <c r="B24" s="1842" t="s">
        <v>586</v>
      </c>
      <c r="C24" s="1842"/>
      <c r="D24" s="1842"/>
      <c r="E24" s="1842"/>
      <c r="F24" s="1842"/>
      <c r="G24" s="1842"/>
      <c r="H24" s="1842"/>
      <c r="I24" s="1842"/>
      <c r="J24" s="1842"/>
      <c r="K24" s="78" t="s">
        <v>585</v>
      </c>
    </row>
    <row r="25" spans="2:14" s="183" customFormat="1" ht="15.75" customHeight="1">
      <c r="B25" s="1842" t="s">
        <v>584</v>
      </c>
      <c r="C25" s="1842"/>
      <c r="D25" s="1842"/>
      <c r="E25" s="1842"/>
      <c r="F25" s="1842"/>
      <c r="G25" s="1842"/>
      <c r="H25" s="1842"/>
      <c r="I25" s="1842"/>
      <c r="J25" s="1842"/>
      <c r="K25" s="78"/>
    </row>
    <row r="26" spans="2:14" s="183" customFormat="1" ht="15.75" customHeight="1">
      <c r="B26" s="182"/>
      <c r="C26" s="182"/>
      <c r="D26" s="182"/>
      <c r="E26" s="182"/>
      <c r="F26" s="182"/>
      <c r="G26" s="182"/>
      <c r="H26" s="182"/>
      <c r="I26" s="182"/>
      <c r="J26" s="182"/>
      <c r="K26" s="78"/>
    </row>
    <row r="27" spans="2:14" s="183" customFormat="1" ht="15.75" customHeight="1">
      <c r="B27" s="182"/>
      <c r="C27" s="182"/>
      <c r="D27" s="182"/>
      <c r="E27" s="182"/>
      <c r="F27" s="182"/>
      <c r="G27" s="182"/>
      <c r="H27" s="182"/>
      <c r="I27" s="182"/>
      <c r="J27" s="182"/>
      <c r="K27" s="78"/>
    </row>
    <row r="28" spans="2:14" s="183" customFormat="1" ht="15.75" customHeight="1">
      <c r="B28" s="182"/>
      <c r="C28" s="182"/>
      <c r="D28" s="182"/>
      <c r="E28" s="182"/>
      <c r="F28" s="182"/>
      <c r="G28" s="182"/>
      <c r="H28" s="182"/>
      <c r="I28" s="182"/>
      <c r="J28" s="182"/>
      <c r="K28" s="78"/>
    </row>
    <row r="29" spans="2:14" s="183" customFormat="1" ht="15.75" customHeight="1">
      <c r="B29" s="182"/>
      <c r="C29" s="182"/>
      <c r="D29" s="182"/>
      <c r="E29" s="182"/>
      <c r="F29" s="182"/>
      <c r="G29" s="182"/>
      <c r="H29" s="182"/>
      <c r="I29" s="182"/>
      <c r="J29" s="182"/>
      <c r="K29" s="78"/>
    </row>
    <row r="30" spans="2:14" s="183" customFormat="1" ht="15.75" customHeight="1">
      <c r="B30" s="182"/>
      <c r="C30" s="182"/>
      <c r="D30" s="182"/>
      <c r="E30" s="182"/>
      <c r="F30" s="182"/>
      <c r="G30" s="182"/>
      <c r="H30" s="182"/>
      <c r="I30" s="182"/>
      <c r="J30" s="182"/>
      <c r="K30" s="78"/>
    </row>
    <row r="31" spans="2:14" s="183" customFormat="1" ht="15.75" customHeight="1">
      <c r="K31" s="78"/>
    </row>
    <row r="32" spans="2:14" s="183" customFormat="1" ht="61.5" customHeight="1">
      <c r="B32" s="1850" t="s">
        <v>583</v>
      </c>
      <c r="C32" s="1850"/>
      <c r="D32" s="1850"/>
      <c r="E32" s="1850"/>
      <c r="F32" s="1850"/>
      <c r="G32" s="1850"/>
      <c r="H32" s="1850"/>
      <c r="I32" s="1850"/>
      <c r="J32" s="1850"/>
      <c r="K32" s="78"/>
    </row>
    <row r="33" spans="2:11" s="183" customFormat="1" ht="15.75" customHeight="1">
      <c r="B33" s="1844" t="s">
        <v>582</v>
      </c>
      <c r="C33" s="1844"/>
      <c r="D33" s="1844"/>
      <c r="E33" s="1844"/>
      <c r="F33" s="1844"/>
      <c r="G33" s="1844"/>
      <c r="H33" s="1844"/>
      <c r="I33" s="1844"/>
      <c r="J33" s="1844"/>
      <c r="K33" s="78"/>
    </row>
    <row r="99" spans="4:4">
      <c r="D99" s="183"/>
    </row>
  </sheetData>
  <sheetProtection sheet="1" objects="1" scenarios="1" formatCells="0"/>
  <mergeCells count="19">
    <mergeCell ref="K3:K4"/>
    <mergeCell ref="B32:J32"/>
    <mergeCell ref="D14:D18"/>
    <mergeCell ref="E16:E17"/>
    <mergeCell ref="B25:J25"/>
    <mergeCell ref="K11:K13"/>
    <mergeCell ref="K14:K15"/>
    <mergeCell ref="K16:K17"/>
    <mergeCell ref="K18:L19"/>
    <mergeCell ref="B2:J2"/>
    <mergeCell ref="F20:J20"/>
    <mergeCell ref="B24:J24"/>
    <mergeCell ref="F16:J17"/>
    <mergeCell ref="B33:J33"/>
    <mergeCell ref="H5:J5"/>
    <mergeCell ref="H6:J6"/>
    <mergeCell ref="F18:J18"/>
    <mergeCell ref="E14:E15"/>
    <mergeCell ref="F14:J15"/>
  </mergeCells>
  <phoneticPr fontId="3"/>
  <hyperlinks>
    <hyperlink ref="K22" location="'交付申請書（カガミ） 【複数の場合】'!A1" display="　申請者が複数の場合はこちらを参照"/>
    <hyperlink ref="A1" location="はじめに!A1" display="「はじめに」戻る"/>
  </hyperlinks>
  <pageMargins left="1.0629921259842521" right="0.39370078740157483" top="0.98425196850393704" bottom="0.98425196850393704" header="0.51181102362204722" footer="0.51181102362204722"/>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B1:BS89"/>
  <sheetViews>
    <sheetView showGridLines="0" view="pageBreakPreview" topLeftCell="A13" zoomScaleNormal="100" zoomScaleSheetLayoutView="100" zoomScalePageLayoutView="75" workbookViewId="0">
      <selection activeCell="D1" sqref="D1"/>
    </sheetView>
  </sheetViews>
  <sheetFormatPr defaultColWidth="3.625" defaultRowHeight="15.75" customHeight="1"/>
  <cols>
    <col min="1" max="1" width="3.625" style="884"/>
    <col min="2" max="2" width="1.75" style="882" customWidth="1"/>
    <col min="3" max="3" width="2.625" style="889" customWidth="1"/>
    <col min="4" max="4" width="1" style="886" customWidth="1"/>
    <col min="5" max="6" width="5.625" style="882" customWidth="1"/>
    <col min="7" max="9" width="5.125" style="882" customWidth="1"/>
    <col min="10" max="16" width="4.5" style="882" customWidth="1"/>
    <col min="17" max="20" width="3.875" style="882" customWidth="1"/>
    <col min="21" max="21" width="4" style="882" customWidth="1"/>
    <col min="22" max="22" width="4.625" style="882" customWidth="1"/>
    <col min="23" max="23" width="4" style="882" customWidth="1"/>
    <col min="24" max="26" width="3.625" style="882" customWidth="1"/>
    <col min="27" max="27" width="3.625" style="883" customWidth="1"/>
    <col min="28" max="28" width="4.5" style="883" customWidth="1"/>
    <col min="29" max="29" width="3.625" style="884" customWidth="1"/>
    <col min="30" max="66" width="3.625" style="884"/>
    <col min="67" max="67" width="11.375" style="884" customWidth="1"/>
    <col min="68" max="16384" width="3.625" style="884"/>
  </cols>
  <sheetData>
    <row r="1" spans="2:71" ht="15.75" customHeight="1">
      <c r="B1" s="1003" t="s">
        <v>0</v>
      </c>
      <c r="C1" s="1003"/>
      <c r="D1" s="1004"/>
      <c r="E1" s="1005"/>
      <c r="F1" s="191"/>
      <c r="G1" s="191"/>
      <c r="H1" s="191"/>
      <c r="I1" s="191"/>
      <c r="J1" s="191"/>
    </row>
    <row r="2" spans="2:71" ht="112.5" customHeight="1">
      <c r="B2" s="193"/>
      <c r="C2" s="1861" t="s">
        <v>1431</v>
      </c>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319"/>
    </row>
    <row r="3" spans="2:71" ht="15.75" customHeight="1">
      <c r="C3" s="884"/>
      <c r="D3" s="882"/>
      <c r="E3" s="885"/>
      <c r="F3" s="886"/>
      <c r="AA3" s="882"/>
      <c r="AB3" s="882"/>
      <c r="AC3" s="882"/>
    </row>
    <row r="4" spans="2:71" ht="15.75" customHeight="1">
      <c r="C4" s="884"/>
      <c r="D4" s="882"/>
      <c r="E4" s="1862" t="s">
        <v>666</v>
      </c>
      <c r="F4" s="1862"/>
      <c r="G4" s="1862"/>
      <c r="H4" s="1862"/>
      <c r="I4" s="1862"/>
      <c r="J4" s="1862"/>
      <c r="K4" s="1862"/>
      <c r="L4" s="1862"/>
      <c r="M4" s="1862"/>
      <c r="N4" s="1862"/>
      <c r="O4" s="1862"/>
      <c r="P4" s="1862"/>
      <c r="Q4" s="1862"/>
      <c r="R4" s="1862"/>
      <c r="S4" s="1862"/>
      <c r="T4" s="1862"/>
      <c r="U4" s="1862"/>
      <c r="V4" s="1862"/>
      <c r="W4" s="1862"/>
      <c r="X4" s="1862"/>
      <c r="Y4" s="1862"/>
      <c r="Z4" s="1862"/>
      <c r="AA4" s="1862"/>
      <c r="AB4" s="887"/>
      <c r="AC4" s="882"/>
    </row>
    <row r="5" spans="2:71" ht="15.75" customHeight="1">
      <c r="C5" s="884"/>
      <c r="D5" s="882"/>
      <c r="E5" s="888" t="s">
        <v>665</v>
      </c>
      <c r="F5" s="886"/>
      <c r="AA5" s="882"/>
      <c r="AB5" s="882"/>
      <c r="AC5" s="882"/>
    </row>
    <row r="6" spans="2:71" ht="15" customHeight="1">
      <c r="C6" s="884"/>
      <c r="D6" s="882"/>
      <c r="E6" s="889"/>
      <c r="F6" s="886"/>
      <c r="G6" s="1868"/>
      <c r="H6" s="1868"/>
      <c r="I6" s="1868"/>
      <c r="J6" s="1868"/>
      <c r="K6" s="1868"/>
      <c r="L6" s="1868"/>
      <c r="M6" s="1868"/>
      <c r="N6" s="1868"/>
      <c r="O6" s="1868"/>
      <c r="P6" s="1868"/>
      <c r="Q6" s="1868"/>
      <c r="R6" s="1868"/>
      <c r="S6" s="1868"/>
      <c r="T6" s="1868"/>
      <c r="U6" s="1868"/>
      <c r="V6" s="1868"/>
      <c r="W6" s="1868"/>
      <c r="X6" s="1868"/>
      <c r="Y6" s="1868"/>
      <c r="Z6" s="1868"/>
      <c r="AA6" s="1868"/>
      <c r="AB6" s="1868"/>
      <c r="AC6" s="1868"/>
      <c r="AE6" s="1856" t="s">
        <v>1333</v>
      </c>
      <c r="AF6" s="1856"/>
      <c r="AG6" s="1856"/>
      <c r="AH6" s="1856"/>
      <c r="AI6" s="1856"/>
      <c r="AJ6" s="1856"/>
      <c r="AK6" s="1856"/>
      <c r="AL6" s="1856"/>
      <c r="AM6" s="1856"/>
      <c r="AN6" s="1856"/>
      <c r="AO6" s="1856"/>
      <c r="AP6" s="1856"/>
      <c r="AQ6" s="1856"/>
      <c r="AR6" s="1856"/>
      <c r="AS6" s="1856"/>
      <c r="AT6" s="1856"/>
      <c r="AU6" s="1856"/>
      <c r="AV6" s="1856"/>
      <c r="AW6" s="1856"/>
    </row>
    <row r="7" spans="2:71" ht="7.5" customHeight="1">
      <c r="C7" s="884"/>
      <c r="D7" s="882"/>
      <c r="E7" s="889"/>
      <c r="F7" s="886"/>
      <c r="AA7" s="882"/>
      <c r="AB7" s="882"/>
      <c r="AC7" s="882"/>
      <c r="AE7" s="1856"/>
      <c r="AF7" s="1856"/>
      <c r="AG7" s="1856"/>
      <c r="AH7" s="1856"/>
      <c r="AI7" s="1856"/>
      <c r="AJ7" s="1856"/>
      <c r="AK7" s="1856"/>
      <c r="AL7" s="1856"/>
      <c r="AM7" s="1856"/>
      <c r="AN7" s="1856"/>
      <c r="AO7" s="1856"/>
      <c r="AP7" s="1856"/>
      <c r="AQ7" s="1856"/>
      <c r="AR7" s="1856"/>
      <c r="AS7" s="1856"/>
      <c r="AT7" s="1856"/>
      <c r="AU7" s="1856"/>
      <c r="AV7" s="1856"/>
      <c r="AW7" s="1856"/>
    </row>
    <row r="8" spans="2:71" ht="15.75" customHeight="1">
      <c r="C8" s="884"/>
      <c r="D8" s="882"/>
      <c r="E8" s="888" t="s">
        <v>664</v>
      </c>
      <c r="F8" s="886"/>
      <c r="AA8" s="882"/>
      <c r="AB8" s="882"/>
      <c r="AC8" s="882"/>
      <c r="AE8" s="1856"/>
      <c r="AF8" s="1856"/>
      <c r="AG8" s="1856"/>
      <c r="AH8" s="1856"/>
      <c r="AI8" s="1856"/>
      <c r="AJ8" s="1856"/>
      <c r="AK8" s="1856"/>
      <c r="AL8" s="1856"/>
      <c r="AM8" s="1856"/>
      <c r="AN8" s="1856"/>
      <c r="AO8" s="1856"/>
      <c r="AP8" s="1856"/>
      <c r="AQ8" s="1856"/>
      <c r="AR8" s="1856"/>
      <c r="AS8" s="1856"/>
      <c r="AT8" s="1856"/>
      <c r="AU8" s="1856"/>
      <c r="AV8" s="1856"/>
      <c r="AW8" s="1856"/>
    </row>
    <row r="9" spans="2:71" ht="46.5" customHeight="1">
      <c r="C9" s="884"/>
      <c r="D9" s="882"/>
      <c r="E9" s="889"/>
      <c r="F9" s="886"/>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BH9" s="891"/>
      <c r="BI9" s="892"/>
      <c r="BJ9" s="892"/>
      <c r="BK9" s="892"/>
      <c r="BL9" s="892"/>
      <c r="BM9" s="892"/>
      <c r="BN9" s="892"/>
      <c r="BO9" s="892"/>
      <c r="BP9" s="892"/>
      <c r="BQ9" s="892"/>
      <c r="BR9" s="892"/>
      <c r="BS9" s="893"/>
    </row>
    <row r="10" spans="2:71" ht="7.5" customHeight="1">
      <c r="C10" s="884"/>
      <c r="D10" s="882"/>
      <c r="E10" s="889"/>
      <c r="F10" s="886"/>
      <c r="AA10" s="882"/>
      <c r="AB10" s="882"/>
      <c r="AC10" s="882"/>
      <c r="BH10" s="894"/>
      <c r="BI10" s="895"/>
      <c r="BJ10" s="895"/>
      <c r="BK10" s="895"/>
      <c r="BL10" s="895"/>
      <c r="BM10" s="895"/>
      <c r="BN10" s="895"/>
      <c r="BO10" s="895"/>
      <c r="BP10" s="895"/>
      <c r="BQ10" s="895"/>
      <c r="BR10" s="895"/>
      <c r="BS10" s="896"/>
    </row>
    <row r="11" spans="2:71" ht="15.75" customHeight="1" thickBot="1">
      <c r="C11" s="884"/>
      <c r="D11" s="882"/>
      <c r="E11" s="888" t="s">
        <v>663</v>
      </c>
      <c r="F11" s="886"/>
      <c r="AA11" s="882"/>
      <c r="AB11" s="882"/>
      <c r="AC11" s="882"/>
      <c r="BH11" s="894"/>
      <c r="BI11" s="895"/>
      <c r="BK11" s="895"/>
      <c r="BL11" s="895" t="s">
        <v>101</v>
      </c>
      <c r="BM11" s="895"/>
      <c r="BN11" s="895"/>
      <c r="BO11" s="895"/>
      <c r="BP11" s="895" t="s">
        <v>96</v>
      </c>
      <c r="BQ11" s="895"/>
      <c r="BR11" s="895"/>
      <c r="BS11" s="896"/>
    </row>
    <row r="12" spans="2:71" ht="15.75" customHeight="1" thickBot="1">
      <c r="C12" s="884"/>
      <c r="D12" s="882"/>
      <c r="E12" s="889"/>
      <c r="F12" s="886"/>
      <c r="G12" s="1864" t="s">
        <v>1</v>
      </c>
      <c r="H12" s="1865"/>
      <c r="I12" s="1865"/>
      <c r="J12" s="1866"/>
      <c r="K12" s="1867"/>
      <c r="L12" s="1867"/>
      <c r="M12" s="1867"/>
      <c r="N12" s="1867"/>
      <c r="O12" s="1867"/>
      <c r="P12" s="1867"/>
      <c r="Q12" s="897"/>
      <c r="R12" s="897"/>
      <c r="S12" s="897"/>
      <c r="T12" s="897"/>
      <c r="U12" s="897"/>
      <c r="V12" s="897"/>
      <c r="W12" s="897"/>
      <c r="X12" s="897"/>
      <c r="Y12" s="897"/>
      <c r="Z12" s="897"/>
      <c r="AA12" s="897"/>
      <c r="AB12" s="897"/>
      <c r="AC12" s="898"/>
      <c r="AE12" s="890" t="s">
        <v>1873</v>
      </c>
      <c r="BH12" s="894"/>
      <c r="BI12" s="895"/>
      <c r="BK12" s="895"/>
      <c r="BL12" s="895"/>
      <c r="BM12" s="895"/>
      <c r="BN12" s="895"/>
      <c r="BO12" s="895"/>
      <c r="BP12" s="895"/>
      <c r="BQ12" s="895"/>
      <c r="BR12" s="895"/>
      <c r="BS12" s="896"/>
    </row>
    <row r="13" spans="2:71" ht="15.75" customHeight="1">
      <c r="C13" s="884"/>
      <c r="D13" s="882"/>
      <c r="E13" s="889"/>
      <c r="F13" s="886"/>
      <c r="G13" s="1871" t="s">
        <v>661</v>
      </c>
      <c r="H13" s="1872"/>
      <c r="I13" s="1872"/>
      <c r="J13" s="1869"/>
      <c r="K13" s="1869"/>
      <c r="L13" s="1869"/>
      <c r="M13" s="1869"/>
      <c r="N13" s="1869"/>
      <c r="O13" s="1869"/>
      <c r="P13" s="1870"/>
      <c r="Q13" s="1871" t="s">
        <v>659</v>
      </c>
      <c r="R13" s="1872"/>
      <c r="S13" s="1872"/>
      <c r="T13" s="1872"/>
      <c r="U13" s="1869"/>
      <c r="V13" s="1869"/>
      <c r="W13" s="1869"/>
      <c r="X13" s="1869"/>
      <c r="Y13" s="1869"/>
      <c r="Z13" s="1869"/>
      <c r="AA13" s="1869"/>
      <c r="AB13" s="1870"/>
      <c r="AC13" s="1873"/>
      <c r="AE13" s="890" t="s">
        <v>658</v>
      </c>
      <c r="BH13" s="894"/>
      <c r="BI13" s="895"/>
      <c r="BK13" s="895"/>
      <c r="BL13" s="895" t="s">
        <v>1050</v>
      </c>
      <c r="BM13" s="895"/>
      <c r="BN13" s="895"/>
      <c r="BO13" s="895"/>
      <c r="BP13" s="895" t="s">
        <v>244</v>
      </c>
      <c r="BQ13" s="895"/>
      <c r="BR13" s="895"/>
      <c r="BS13" s="896"/>
    </row>
    <row r="14" spans="2:71" ht="15.75" customHeight="1">
      <c r="C14" s="884"/>
      <c r="D14" s="882"/>
      <c r="E14" s="889"/>
      <c r="F14" s="886"/>
      <c r="G14" s="1876" t="s">
        <v>657</v>
      </c>
      <c r="H14" s="1877"/>
      <c r="I14" s="1877"/>
      <c r="J14" s="1874">
        <f>'実施計画書1-9'!$H$46</f>
        <v>0</v>
      </c>
      <c r="K14" s="1874"/>
      <c r="L14" s="1874"/>
      <c r="M14" s="1874"/>
      <c r="N14" s="1874"/>
      <c r="O14" s="1874"/>
      <c r="P14" s="1875"/>
      <c r="Q14" s="1876" t="s">
        <v>144</v>
      </c>
      <c r="R14" s="1877"/>
      <c r="S14" s="1877"/>
      <c r="T14" s="1877"/>
      <c r="U14" s="1968"/>
      <c r="V14" s="1968"/>
      <c r="W14" s="1968"/>
      <c r="X14" s="1968"/>
      <c r="Y14" s="1968"/>
      <c r="Z14" s="1968"/>
      <c r="AA14" s="1968"/>
      <c r="AB14" s="1969"/>
      <c r="AC14" s="1970"/>
      <c r="AE14" s="1956" t="s">
        <v>1887</v>
      </c>
      <c r="AF14" s="1957"/>
      <c r="AG14" s="1957"/>
      <c r="AH14" s="1957"/>
      <c r="AI14" s="1957"/>
      <c r="AJ14" s="1957"/>
      <c r="AK14" s="1957"/>
      <c r="AL14" s="1957"/>
      <c r="AM14" s="1957"/>
      <c r="AN14" s="1957"/>
      <c r="AO14" s="1957"/>
      <c r="AP14" s="1957"/>
      <c r="AQ14" s="1957"/>
      <c r="AR14" s="1957"/>
      <c r="AS14" s="1957"/>
      <c r="AT14" s="1957"/>
      <c r="AU14" s="1957"/>
      <c r="AV14" s="1957"/>
      <c r="AW14" s="1957"/>
      <c r="AX14" s="1957"/>
      <c r="AY14" s="1957"/>
      <c r="AZ14" s="1957"/>
      <c r="BA14" s="1957"/>
      <c r="BB14" s="1957"/>
      <c r="BC14" s="1957"/>
      <c r="BH14" s="894"/>
      <c r="BI14" s="895"/>
      <c r="BK14" s="895"/>
      <c r="BL14" s="895" t="s">
        <v>1051</v>
      </c>
      <c r="BM14" s="895"/>
      <c r="BN14" s="895"/>
      <c r="BO14" s="895"/>
      <c r="BP14" s="895" t="s">
        <v>1052</v>
      </c>
      <c r="BQ14" s="895"/>
      <c r="BR14" s="895"/>
      <c r="BS14" s="896"/>
    </row>
    <row r="15" spans="2:71" ht="15.75" customHeight="1" thickBot="1">
      <c r="C15" s="884"/>
      <c r="D15" s="882"/>
      <c r="E15" s="889"/>
      <c r="F15" s="886"/>
      <c r="G15" s="1906" t="s">
        <v>655</v>
      </c>
      <c r="H15" s="1907"/>
      <c r="I15" s="1907"/>
      <c r="J15" s="1908">
        <f>'システム提案概要① '!$AU$6/100</f>
        <v>0</v>
      </c>
      <c r="K15" s="1909"/>
      <c r="L15" s="1885" t="s">
        <v>629</v>
      </c>
      <c r="M15" s="1886"/>
      <c r="N15" s="1886"/>
      <c r="O15" s="1966">
        <f>'システム提案概要① '!$BB$6/100</f>
        <v>0</v>
      </c>
      <c r="P15" s="1967"/>
      <c r="Q15" s="1971" t="s">
        <v>654</v>
      </c>
      <c r="R15" s="1972"/>
      <c r="S15" s="1972"/>
      <c r="T15" s="1972"/>
      <c r="U15" s="1883">
        <f>ROUNDDOWN('システム提案概要① '!$AU$8,0)</f>
        <v>0</v>
      </c>
      <c r="V15" s="1859"/>
      <c r="W15" s="1884"/>
      <c r="X15" s="1885" t="s">
        <v>629</v>
      </c>
      <c r="Y15" s="1886"/>
      <c r="Z15" s="1886"/>
      <c r="AA15" s="1859">
        <f>ROUNDDOWN('システム提案概要① '!$BB$8,0)</f>
        <v>0</v>
      </c>
      <c r="AB15" s="1859"/>
      <c r="AC15" s="1860"/>
      <c r="AE15" s="1957"/>
      <c r="AF15" s="1957"/>
      <c r="AG15" s="1957"/>
      <c r="AH15" s="1957"/>
      <c r="AI15" s="1957"/>
      <c r="AJ15" s="1957"/>
      <c r="AK15" s="1957"/>
      <c r="AL15" s="1957"/>
      <c r="AM15" s="1957"/>
      <c r="AN15" s="1957"/>
      <c r="AO15" s="1957"/>
      <c r="AP15" s="1957"/>
      <c r="AQ15" s="1957"/>
      <c r="AR15" s="1957"/>
      <c r="AS15" s="1957"/>
      <c r="AT15" s="1957"/>
      <c r="AU15" s="1957"/>
      <c r="AV15" s="1957"/>
      <c r="AW15" s="1957"/>
      <c r="AX15" s="1957"/>
      <c r="AY15" s="1957"/>
      <c r="AZ15" s="1957"/>
      <c r="BA15" s="1957"/>
      <c r="BB15" s="1957"/>
      <c r="BC15" s="1957"/>
      <c r="BH15" s="894"/>
      <c r="BI15" s="895"/>
      <c r="BK15" s="895"/>
      <c r="BL15" s="895"/>
      <c r="BM15" s="895"/>
      <c r="BN15" s="895"/>
      <c r="BO15" s="895"/>
      <c r="BP15" s="895" t="s">
        <v>1053</v>
      </c>
      <c r="BQ15" s="895"/>
      <c r="BR15" s="895"/>
      <c r="BS15" s="896"/>
    </row>
    <row r="16" spans="2:71" ht="15.75" customHeight="1" thickBot="1">
      <c r="C16" s="884"/>
      <c r="D16" s="882"/>
      <c r="E16" s="889"/>
      <c r="F16" s="886"/>
      <c r="G16" s="1890" t="s">
        <v>653</v>
      </c>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2"/>
      <c r="BH16" s="894"/>
      <c r="BI16" s="895"/>
      <c r="BJ16" s="895"/>
      <c r="BK16" s="895"/>
      <c r="BL16" s="895"/>
      <c r="BM16" s="895"/>
      <c r="BN16" s="895"/>
      <c r="BO16" s="895"/>
      <c r="BP16" s="895"/>
      <c r="BQ16" s="895"/>
      <c r="BR16" s="895"/>
      <c r="BS16" s="896"/>
    </row>
    <row r="17" spans="2:71" ht="24" customHeight="1" thickBot="1">
      <c r="C17" s="884"/>
      <c r="D17" s="882"/>
      <c r="E17" s="889"/>
      <c r="F17" s="886"/>
      <c r="G17" s="899" t="s">
        <v>33</v>
      </c>
      <c r="H17" s="900" t="s">
        <v>32</v>
      </c>
      <c r="I17" s="901" t="s">
        <v>652</v>
      </c>
      <c r="J17" s="1893" t="s">
        <v>651</v>
      </c>
      <c r="K17" s="1894"/>
      <c r="L17" s="1894"/>
      <c r="M17" s="1894"/>
      <c r="N17" s="1894"/>
      <c r="O17" s="1894"/>
      <c r="P17" s="1894"/>
      <c r="Q17" s="1894"/>
      <c r="R17" s="1895"/>
      <c r="S17" s="1896" t="s">
        <v>419</v>
      </c>
      <c r="T17" s="1894"/>
      <c r="U17" s="1893" t="s">
        <v>650</v>
      </c>
      <c r="V17" s="1894"/>
      <c r="W17" s="1894"/>
      <c r="X17" s="1894"/>
      <c r="Y17" s="1894"/>
      <c r="Z17" s="1894"/>
      <c r="AA17" s="1894"/>
      <c r="AB17" s="1894"/>
      <c r="AC17" s="1897"/>
      <c r="AE17" s="890" t="s">
        <v>649</v>
      </c>
      <c r="BH17" s="894"/>
      <c r="BI17" s="895"/>
      <c r="BJ17" s="895"/>
      <c r="BK17" s="895"/>
      <c r="BL17" s="895"/>
      <c r="BM17" s="895"/>
      <c r="BN17" s="895"/>
      <c r="BO17" s="895"/>
      <c r="BP17" s="895" t="s">
        <v>662</v>
      </c>
      <c r="BQ17" s="895"/>
      <c r="BR17" s="895"/>
      <c r="BS17" s="896"/>
    </row>
    <row r="18" spans="2:71" ht="17.25" customHeight="1" thickTop="1">
      <c r="C18" s="884"/>
      <c r="D18" s="882"/>
      <c r="E18" s="889"/>
      <c r="F18" s="886"/>
      <c r="G18" s="1348" t="s">
        <v>635</v>
      </c>
      <c r="H18" s="1349" t="s">
        <v>635</v>
      </c>
      <c r="I18" s="1349" t="s">
        <v>635</v>
      </c>
      <c r="J18" s="1898" t="s">
        <v>648</v>
      </c>
      <c r="K18" s="1899"/>
      <c r="L18" s="1899"/>
      <c r="M18" s="1899"/>
      <c r="N18" s="1899"/>
      <c r="O18" s="1899"/>
      <c r="P18" s="1899"/>
      <c r="Q18" s="1899"/>
      <c r="R18" s="1900"/>
      <c r="S18" s="1901"/>
      <c r="T18" s="1902"/>
      <c r="U18" s="1903" t="s">
        <v>647</v>
      </c>
      <c r="V18" s="1904"/>
      <c r="W18" s="1904"/>
      <c r="X18" s="1904"/>
      <c r="Y18" s="1904"/>
      <c r="Z18" s="1904"/>
      <c r="AA18" s="1904"/>
      <c r="AB18" s="1904"/>
      <c r="AC18" s="1905"/>
      <c r="AE18" s="890" t="s">
        <v>646</v>
      </c>
      <c r="BH18" s="894"/>
      <c r="BI18" s="895"/>
      <c r="BJ18" s="895" t="s">
        <v>645</v>
      </c>
      <c r="BK18" s="895"/>
      <c r="BL18" s="895"/>
      <c r="BM18" s="895"/>
      <c r="BN18" s="895"/>
      <c r="BO18" s="895"/>
      <c r="BP18" s="895"/>
      <c r="BQ18" s="895"/>
      <c r="BR18" s="895"/>
      <c r="BS18" s="896"/>
    </row>
    <row r="19" spans="2:71" ht="17.25" customHeight="1">
      <c r="C19" s="884"/>
      <c r="D19" s="882"/>
      <c r="E19" s="889"/>
      <c r="F19" s="886"/>
      <c r="G19" s="1350" t="s">
        <v>635</v>
      </c>
      <c r="H19" s="1351" t="s">
        <v>635</v>
      </c>
      <c r="I19" s="1351" t="s">
        <v>635</v>
      </c>
      <c r="J19" s="1887" t="s">
        <v>644</v>
      </c>
      <c r="K19" s="1888"/>
      <c r="L19" s="1888"/>
      <c r="M19" s="1888"/>
      <c r="N19" s="1888"/>
      <c r="O19" s="1888"/>
      <c r="P19" s="1888"/>
      <c r="Q19" s="1888"/>
      <c r="R19" s="1889"/>
      <c r="S19" s="1961"/>
      <c r="T19" s="1962"/>
      <c r="U19" s="1958" t="s">
        <v>643</v>
      </c>
      <c r="V19" s="1959"/>
      <c r="W19" s="1959"/>
      <c r="X19" s="1959"/>
      <c r="Y19" s="1959"/>
      <c r="Z19" s="1959"/>
      <c r="AA19" s="1959"/>
      <c r="AB19" s="1959"/>
      <c r="AC19" s="1960"/>
      <c r="BH19" s="894"/>
      <c r="BI19" s="895"/>
      <c r="BJ19" s="895" t="s">
        <v>642</v>
      </c>
      <c r="BK19" s="895"/>
      <c r="BL19" s="895"/>
      <c r="BM19" s="895"/>
      <c r="BN19" s="895"/>
      <c r="BO19" s="895"/>
      <c r="BP19" s="895" t="s">
        <v>1047</v>
      </c>
      <c r="BQ19" s="895"/>
      <c r="BR19" s="895"/>
      <c r="BS19" s="896"/>
    </row>
    <row r="20" spans="2:71" ht="17.25" customHeight="1">
      <c r="C20" s="884"/>
      <c r="D20" s="882"/>
      <c r="E20" s="889"/>
      <c r="F20" s="886"/>
      <c r="G20" s="1350" t="s">
        <v>635</v>
      </c>
      <c r="H20" s="1351" t="s">
        <v>635</v>
      </c>
      <c r="I20" s="1351" t="s">
        <v>635</v>
      </c>
      <c r="J20" s="1887" t="s">
        <v>641</v>
      </c>
      <c r="K20" s="1888"/>
      <c r="L20" s="1888"/>
      <c r="M20" s="1888"/>
      <c r="N20" s="1888"/>
      <c r="O20" s="1888"/>
      <c r="P20" s="1888"/>
      <c r="Q20" s="1888"/>
      <c r="R20" s="1889"/>
      <c r="S20" s="1961"/>
      <c r="T20" s="1962"/>
      <c r="U20" s="1963" t="s">
        <v>640</v>
      </c>
      <c r="V20" s="1964"/>
      <c r="W20" s="1964"/>
      <c r="X20" s="1964"/>
      <c r="Y20" s="1964"/>
      <c r="Z20" s="1964"/>
      <c r="AA20" s="1964"/>
      <c r="AB20" s="1964"/>
      <c r="AC20" s="1965"/>
      <c r="BH20" s="894"/>
      <c r="BI20" s="895"/>
      <c r="BJ20" s="895"/>
      <c r="BK20" s="895"/>
      <c r="BL20" s="895"/>
      <c r="BM20" s="895"/>
      <c r="BN20" s="895"/>
      <c r="BO20" s="895"/>
      <c r="BP20" s="895" t="s">
        <v>656</v>
      </c>
      <c r="BQ20" s="895"/>
      <c r="BR20" s="895"/>
      <c r="BS20" s="896"/>
    </row>
    <row r="21" spans="2:71" ht="17.25" customHeight="1" thickBot="1">
      <c r="C21" s="884"/>
      <c r="D21" s="882"/>
      <c r="E21" s="889"/>
      <c r="F21" s="886"/>
      <c r="G21" s="1352" t="s">
        <v>635</v>
      </c>
      <c r="H21" s="1353" t="s">
        <v>635</v>
      </c>
      <c r="I21" s="1353" t="s">
        <v>635</v>
      </c>
      <c r="J21" s="1853" t="s">
        <v>639</v>
      </c>
      <c r="K21" s="1854"/>
      <c r="L21" s="1854"/>
      <c r="M21" s="1854"/>
      <c r="N21" s="1854"/>
      <c r="O21" s="1854"/>
      <c r="P21" s="1854"/>
      <c r="Q21" s="1854"/>
      <c r="R21" s="1855"/>
      <c r="S21" s="1910"/>
      <c r="T21" s="1911"/>
      <c r="U21" s="1880" t="s">
        <v>638</v>
      </c>
      <c r="V21" s="1881"/>
      <c r="W21" s="1881"/>
      <c r="X21" s="1881"/>
      <c r="Y21" s="1881"/>
      <c r="Z21" s="1881"/>
      <c r="AA21" s="1881"/>
      <c r="AB21" s="1881"/>
      <c r="AC21" s="1882"/>
      <c r="BH21" s="894"/>
      <c r="BI21" s="895"/>
      <c r="BJ21" s="895"/>
      <c r="BK21" s="895"/>
      <c r="BL21" s="895"/>
      <c r="BM21" s="895"/>
      <c r="BN21" s="895"/>
      <c r="BO21" s="895"/>
      <c r="BP21" s="895" t="s">
        <v>536</v>
      </c>
      <c r="BQ21" s="895"/>
      <c r="BR21" s="895"/>
      <c r="BS21" s="896"/>
    </row>
    <row r="22" spans="2:71" ht="17.25" customHeight="1" thickTop="1" thickBot="1">
      <c r="C22" s="884"/>
      <c r="D22" s="882"/>
      <c r="E22" s="889"/>
      <c r="F22" s="886"/>
      <c r="G22" s="1354" t="s">
        <v>635</v>
      </c>
      <c r="H22" s="1355" t="s">
        <v>635</v>
      </c>
      <c r="I22" s="1355" t="s">
        <v>635</v>
      </c>
      <c r="J22" s="1913" t="s">
        <v>637</v>
      </c>
      <c r="K22" s="1914"/>
      <c r="L22" s="1914"/>
      <c r="M22" s="1914"/>
      <c r="N22" s="1914"/>
      <c r="O22" s="1914"/>
      <c r="P22" s="1914"/>
      <c r="Q22" s="1914"/>
      <c r="R22" s="1915"/>
      <c r="S22" s="1916"/>
      <c r="T22" s="1917"/>
      <c r="U22" s="1918" t="s">
        <v>636</v>
      </c>
      <c r="V22" s="1919"/>
      <c r="W22" s="1919"/>
      <c r="X22" s="1919"/>
      <c r="Y22" s="1919"/>
      <c r="Z22" s="1919"/>
      <c r="AA22" s="1919"/>
      <c r="AB22" s="1919"/>
      <c r="AC22" s="1920"/>
      <c r="BH22" s="894"/>
      <c r="BI22" s="895"/>
      <c r="BJ22" s="895"/>
      <c r="BK22" s="895"/>
      <c r="BL22" s="895"/>
      <c r="BM22" s="895"/>
      <c r="BN22" s="895"/>
      <c r="BO22" s="895"/>
      <c r="BP22" s="884" t="s">
        <v>1048</v>
      </c>
      <c r="BQ22" s="895"/>
      <c r="BR22" s="895"/>
      <c r="BS22" s="896"/>
    </row>
    <row r="23" spans="2:71" ht="17.25" customHeight="1" thickTop="1" thickBot="1">
      <c r="C23" s="884"/>
      <c r="D23" s="882"/>
      <c r="E23" s="889"/>
      <c r="F23" s="886"/>
      <c r="G23" s="1356" t="s">
        <v>635</v>
      </c>
      <c r="H23" s="1357" t="s">
        <v>635</v>
      </c>
      <c r="I23" s="1357" t="s">
        <v>635</v>
      </c>
      <c r="J23" s="1921" t="s">
        <v>634</v>
      </c>
      <c r="K23" s="1922"/>
      <c r="L23" s="1922"/>
      <c r="M23" s="1922"/>
      <c r="N23" s="1922"/>
      <c r="O23" s="1922"/>
      <c r="P23" s="1922"/>
      <c r="Q23" s="1922"/>
      <c r="R23" s="1923"/>
      <c r="S23" s="1924"/>
      <c r="T23" s="1925"/>
      <c r="U23" s="1926" t="s">
        <v>633</v>
      </c>
      <c r="V23" s="1927"/>
      <c r="W23" s="1927"/>
      <c r="X23" s="1927"/>
      <c r="Y23" s="1927"/>
      <c r="Z23" s="1927"/>
      <c r="AA23" s="1927"/>
      <c r="AB23" s="1927"/>
      <c r="AC23" s="1928"/>
      <c r="BH23" s="894"/>
      <c r="BI23" s="895"/>
      <c r="BJ23" s="895"/>
      <c r="BK23" s="895"/>
      <c r="BL23" s="895"/>
      <c r="BM23" s="895"/>
      <c r="BN23" s="895"/>
      <c r="BO23" s="895"/>
      <c r="BP23" s="884" t="s">
        <v>1049</v>
      </c>
      <c r="BQ23" s="895"/>
      <c r="BR23" s="895"/>
      <c r="BS23" s="896"/>
    </row>
    <row r="24" spans="2:71" ht="13.5" customHeight="1">
      <c r="B24" s="884"/>
      <c r="C24" s="884"/>
      <c r="D24" s="884"/>
      <c r="E24" s="884"/>
      <c r="F24" s="884"/>
      <c r="G24" s="1929" t="s">
        <v>632</v>
      </c>
      <c r="H24" s="1930"/>
      <c r="I24" s="1931"/>
      <c r="J24" s="1358" t="s">
        <v>1349</v>
      </c>
      <c r="K24" s="919"/>
      <c r="L24" s="919"/>
      <c r="M24" s="919"/>
      <c r="N24" s="919"/>
      <c r="O24" s="1359"/>
      <c r="P24" s="919"/>
      <c r="Q24" s="919"/>
      <c r="R24" s="919"/>
      <c r="S24" s="1360"/>
      <c r="T24" s="1360"/>
      <c r="U24" s="1360"/>
      <c r="V24" s="1360"/>
      <c r="W24" s="1360"/>
      <c r="X24" s="1360"/>
      <c r="Y24" s="1360"/>
      <c r="Z24" s="1360"/>
      <c r="AA24" s="1360"/>
      <c r="AB24" s="1360"/>
      <c r="AC24" s="1361"/>
      <c r="AE24" s="890" t="s">
        <v>1326</v>
      </c>
      <c r="BH24" s="894"/>
      <c r="BI24" s="895"/>
      <c r="BJ24" s="895"/>
      <c r="BK24" s="895"/>
      <c r="BL24" s="895" t="s">
        <v>631</v>
      </c>
      <c r="BM24" s="895"/>
      <c r="BN24" s="895"/>
      <c r="BO24" s="895"/>
      <c r="BP24" s="895"/>
      <c r="BQ24" s="895"/>
      <c r="BR24" s="895"/>
      <c r="BS24" s="896"/>
    </row>
    <row r="25" spans="2:71" ht="13.5" customHeight="1">
      <c r="B25" s="884"/>
      <c r="C25" s="884"/>
      <c r="D25" s="884"/>
      <c r="E25" s="884"/>
      <c r="F25" s="884"/>
      <c r="G25" s="1932"/>
      <c r="H25" s="1933"/>
      <c r="I25" s="1934"/>
      <c r="J25" s="918"/>
      <c r="K25" s="1359"/>
      <c r="L25" s="919"/>
      <c r="M25" s="919"/>
      <c r="N25" s="919"/>
      <c r="O25" s="919"/>
      <c r="P25" s="1359"/>
      <c r="Q25" s="919"/>
      <c r="R25" s="919"/>
      <c r="S25" s="919"/>
      <c r="T25" s="919"/>
      <c r="U25" s="919"/>
      <c r="V25" s="919"/>
      <c r="W25" s="919"/>
      <c r="X25" s="919"/>
      <c r="Y25" s="919"/>
      <c r="Z25" s="919"/>
      <c r="AA25" s="919"/>
      <c r="AB25" s="919"/>
      <c r="AC25" s="1362"/>
      <c r="BH25" s="894"/>
      <c r="BI25" s="895"/>
      <c r="BJ25" s="895"/>
      <c r="BK25" s="895"/>
      <c r="BL25" s="895" t="s">
        <v>630</v>
      </c>
      <c r="BM25" s="895"/>
      <c r="BN25" s="895"/>
      <c r="BO25" s="895"/>
      <c r="BP25" s="895"/>
      <c r="BQ25" s="895"/>
      <c r="BR25" s="895"/>
      <c r="BS25" s="896"/>
    </row>
    <row r="26" spans="2:71" ht="13.5" customHeight="1">
      <c r="B26" s="884"/>
      <c r="C26" s="884"/>
      <c r="D26" s="884"/>
      <c r="E26" s="884"/>
      <c r="F26" s="884"/>
      <c r="G26" s="1932"/>
      <c r="H26" s="1933"/>
      <c r="I26" s="1934"/>
      <c r="J26" s="918"/>
      <c r="K26" s="1359"/>
      <c r="L26" s="919"/>
      <c r="M26" s="919"/>
      <c r="N26" s="919"/>
      <c r="O26" s="919"/>
      <c r="P26" s="919"/>
      <c r="Q26" s="919"/>
      <c r="R26" s="919"/>
      <c r="S26" s="1363"/>
      <c r="T26" s="1363"/>
      <c r="U26" s="919"/>
      <c r="V26" s="919"/>
      <c r="W26" s="919"/>
      <c r="X26" s="919"/>
      <c r="Y26" s="919"/>
      <c r="Z26" s="919"/>
      <c r="AA26" s="919"/>
      <c r="AB26" s="919"/>
      <c r="AC26" s="1362"/>
      <c r="BH26" s="894"/>
      <c r="BI26" s="895"/>
      <c r="BJ26" s="895"/>
      <c r="BK26" s="895"/>
      <c r="BL26" s="895"/>
      <c r="BM26" s="895"/>
      <c r="BN26" s="895"/>
      <c r="BO26" s="895"/>
      <c r="BP26" s="895"/>
      <c r="BQ26" s="895"/>
      <c r="BR26" s="895"/>
      <c r="BS26" s="896"/>
    </row>
    <row r="27" spans="2:71" ht="13.5" customHeight="1">
      <c r="B27" s="884"/>
      <c r="C27" s="884"/>
      <c r="D27" s="884"/>
      <c r="E27" s="884"/>
      <c r="F27" s="884"/>
      <c r="G27" s="1932"/>
      <c r="H27" s="1933"/>
      <c r="I27" s="1934"/>
      <c r="J27" s="918"/>
      <c r="K27" s="1364"/>
      <c r="L27" s="1364"/>
      <c r="M27" s="919"/>
      <c r="N27" s="919"/>
      <c r="O27" s="919"/>
      <c r="P27" s="919"/>
      <c r="Q27" s="919"/>
      <c r="R27" s="919"/>
      <c r="S27" s="1363"/>
      <c r="T27" s="1363"/>
      <c r="U27" s="919"/>
      <c r="V27" s="919"/>
      <c r="W27" s="919"/>
      <c r="X27" s="919"/>
      <c r="Y27" s="919"/>
      <c r="Z27" s="919"/>
      <c r="AA27" s="919"/>
      <c r="AB27" s="919"/>
      <c r="AC27" s="1362"/>
      <c r="BH27" s="894"/>
      <c r="BI27" s="895"/>
      <c r="BJ27" s="895"/>
      <c r="BK27" s="895"/>
      <c r="BL27" s="895"/>
      <c r="BM27" s="895"/>
      <c r="BN27" s="895"/>
      <c r="BO27" s="895"/>
      <c r="BP27" s="895"/>
      <c r="BQ27" s="895"/>
      <c r="BR27" s="895"/>
      <c r="BS27" s="896"/>
    </row>
    <row r="28" spans="2:71" ht="13.5" customHeight="1">
      <c r="B28" s="884"/>
      <c r="C28" s="884"/>
      <c r="D28" s="884"/>
      <c r="E28" s="884"/>
      <c r="F28" s="884"/>
      <c r="G28" s="1932"/>
      <c r="H28" s="1933"/>
      <c r="I28" s="1934"/>
      <c r="J28" s="918" t="s">
        <v>1834</v>
      </c>
      <c r="K28" s="919"/>
      <c r="L28" s="919"/>
      <c r="M28" s="919"/>
      <c r="N28" s="919"/>
      <c r="O28" s="919"/>
      <c r="P28" s="919"/>
      <c r="Q28" s="919"/>
      <c r="R28" s="919"/>
      <c r="S28" s="919"/>
      <c r="T28" s="919"/>
      <c r="U28" s="919"/>
      <c r="V28" s="919"/>
      <c r="W28" s="919"/>
      <c r="X28" s="919"/>
      <c r="Y28" s="919"/>
      <c r="Z28" s="919"/>
      <c r="AA28" s="919"/>
      <c r="AB28" s="919"/>
      <c r="AC28" s="1362"/>
      <c r="BH28" s="894"/>
      <c r="BI28" s="895"/>
      <c r="BJ28" s="895"/>
      <c r="BK28" s="895"/>
      <c r="BL28" s="895"/>
      <c r="BM28" s="895"/>
      <c r="BN28" s="895"/>
      <c r="BO28" s="895"/>
      <c r="BP28" s="895"/>
      <c r="BQ28" s="895"/>
      <c r="BR28" s="895"/>
      <c r="BS28" s="896"/>
    </row>
    <row r="29" spans="2:71" ht="13.5" customHeight="1">
      <c r="B29" s="884"/>
      <c r="C29" s="884"/>
      <c r="D29" s="884"/>
      <c r="E29" s="884"/>
      <c r="F29" s="884"/>
      <c r="G29" s="1932"/>
      <c r="H29" s="1933"/>
      <c r="I29" s="1934"/>
      <c r="J29" s="918"/>
      <c r="K29" s="1359"/>
      <c r="L29" s="919"/>
      <c r="M29" s="919"/>
      <c r="N29" s="919"/>
      <c r="O29" s="919"/>
      <c r="P29" s="919"/>
      <c r="Q29" s="919"/>
      <c r="R29" s="919"/>
      <c r="S29" s="919"/>
      <c r="T29" s="919"/>
      <c r="U29" s="919"/>
      <c r="V29" s="919"/>
      <c r="W29" s="919"/>
      <c r="X29" s="919"/>
      <c r="Y29" s="919"/>
      <c r="Z29" s="919"/>
      <c r="AA29" s="919"/>
      <c r="AB29" s="919"/>
      <c r="AC29" s="1362"/>
      <c r="BH29" s="894"/>
      <c r="BI29" s="895"/>
      <c r="BJ29" s="895"/>
      <c r="BK29" s="895"/>
      <c r="BL29" s="895"/>
      <c r="BM29" s="895"/>
      <c r="BN29" s="895"/>
      <c r="BO29" s="895"/>
      <c r="BP29" s="895"/>
      <c r="BQ29" s="895"/>
      <c r="BR29" s="895"/>
      <c r="BS29" s="896"/>
    </row>
    <row r="30" spans="2:71" ht="13.5" customHeight="1">
      <c r="B30" s="884"/>
      <c r="C30" s="884"/>
      <c r="D30" s="884"/>
      <c r="E30" s="884"/>
      <c r="F30" s="884"/>
      <c r="G30" s="1932"/>
      <c r="H30" s="1933"/>
      <c r="I30" s="1934"/>
      <c r="J30" s="918"/>
      <c r="K30" s="1359"/>
      <c r="L30" s="919"/>
      <c r="M30" s="919"/>
      <c r="N30" s="919"/>
      <c r="O30" s="919"/>
      <c r="P30" s="919"/>
      <c r="Q30" s="919"/>
      <c r="R30" s="919"/>
      <c r="S30" s="1363"/>
      <c r="T30" s="1363"/>
      <c r="U30" s="1365"/>
      <c r="V30" s="919"/>
      <c r="W30" s="919"/>
      <c r="X30" s="919"/>
      <c r="Y30" s="919"/>
      <c r="Z30" s="919"/>
      <c r="AA30" s="919"/>
      <c r="AB30" s="919"/>
      <c r="AC30" s="1362"/>
      <c r="BH30" s="894"/>
      <c r="BI30" s="895"/>
      <c r="BJ30" s="895"/>
      <c r="BK30" s="895"/>
      <c r="BL30" s="895"/>
      <c r="BM30" s="895"/>
      <c r="BN30" s="895"/>
      <c r="BO30" s="895"/>
      <c r="BP30" s="895"/>
      <c r="BQ30" s="895"/>
      <c r="BR30" s="895"/>
      <c r="BS30" s="896"/>
    </row>
    <row r="31" spans="2:71" ht="13.5" customHeight="1">
      <c r="B31" s="884"/>
      <c r="C31" s="884"/>
      <c r="D31" s="884"/>
      <c r="E31" s="884"/>
      <c r="F31" s="884"/>
      <c r="G31" s="1932"/>
      <c r="H31" s="1933"/>
      <c r="I31" s="1934"/>
      <c r="J31" s="918"/>
      <c r="K31" s="1359"/>
      <c r="L31" s="919"/>
      <c r="M31" s="919"/>
      <c r="N31" s="919"/>
      <c r="O31" s="919"/>
      <c r="P31" s="919"/>
      <c r="Q31" s="919"/>
      <c r="R31" s="919"/>
      <c r="S31" s="1363"/>
      <c r="T31" s="1363"/>
      <c r="U31" s="1365"/>
      <c r="V31" s="919"/>
      <c r="W31" s="919"/>
      <c r="X31" s="919"/>
      <c r="Y31" s="919"/>
      <c r="Z31" s="919"/>
      <c r="AA31" s="919"/>
      <c r="AB31" s="919"/>
      <c r="AC31" s="1362"/>
      <c r="BH31" s="894"/>
      <c r="BI31" s="895"/>
      <c r="BJ31" s="895"/>
      <c r="BK31" s="895"/>
      <c r="BL31" s="895"/>
      <c r="BM31" s="895"/>
      <c r="BN31" s="895"/>
      <c r="BO31" s="895"/>
      <c r="BP31" s="895"/>
      <c r="BQ31" s="895"/>
      <c r="BR31" s="895"/>
      <c r="BS31" s="896"/>
    </row>
    <row r="32" spans="2:71" ht="13.5" customHeight="1">
      <c r="B32" s="884"/>
      <c r="C32" s="884"/>
      <c r="D32" s="884"/>
      <c r="E32" s="884"/>
      <c r="F32" s="884"/>
      <c r="G32" s="1932"/>
      <c r="H32" s="1933"/>
      <c r="I32" s="1934"/>
      <c r="J32" s="918" t="s">
        <v>628</v>
      </c>
      <c r="K32" s="919"/>
      <c r="L32" s="919"/>
      <c r="M32" s="919"/>
      <c r="N32" s="1365"/>
      <c r="O32" s="1365"/>
      <c r="P32" s="1365"/>
      <c r="Q32" s="1365"/>
      <c r="R32" s="1365"/>
      <c r="S32" s="919"/>
      <c r="T32" s="919"/>
      <c r="U32" s="1365"/>
      <c r="V32" s="919"/>
      <c r="W32" s="919"/>
      <c r="X32" s="919"/>
      <c r="Y32" s="919"/>
      <c r="Z32" s="919"/>
      <c r="AA32" s="919"/>
      <c r="AB32" s="919"/>
      <c r="AC32" s="1362"/>
      <c r="BH32" s="894"/>
      <c r="BI32" s="895"/>
      <c r="BJ32" s="895"/>
      <c r="BK32" s="895"/>
      <c r="BL32" s="895"/>
      <c r="BM32" s="895"/>
      <c r="BN32" s="895"/>
      <c r="BO32" s="895"/>
      <c r="BP32" s="895"/>
      <c r="BQ32" s="895"/>
      <c r="BR32" s="895"/>
      <c r="BS32" s="896"/>
    </row>
    <row r="33" spans="2:71" ht="13.5" customHeight="1">
      <c r="B33" s="884"/>
      <c r="C33" s="884"/>
      <c r="D33" s="884"/>
      <c r="E33" s="884"/>
      <c r="F33" s="884"/>
      <c r="G33" s="1932"/>
      <c r="H33" s="1933"/>
      <c r="I33" s="1934"/>
      <c r="J33" s="918" t="s">
        <v>627</v>
      </c>
      <c r="K33" s="1359"/>
      <c r="L33" s="919"/>
      <c r="M33" s="919"/>
      <c r="N33" s="1365"/>
      <c r="O33" s="1365"/>
      <c r="P33" s="1365"/>
      <c r="Q33" s="1365"/>
      <c r="R33" s="1365"/>
      <c r="S33" s="919"/>
      <c r="T33" s="1359"/>
      <c r="U33" s="919"/>
      <c r="V33" s="919"/>
      <c r="W33" s="919"/>
      <c r="X33" s="919"/>
      <c r="Y33" s="919"/>
      <c r="Z33" s="919"/>
      <c r="AA33" s="919"/>
      <c r="AB33" s="919"/>
      <c r="AC33" s="1362"/>
      <c r="BH33" s="894"/>
      <c r="BI33" s="895"/>
      <c r="BJ33" s="895"/>
      <c r="BK33" s="895"/>
      <c r="BL33" s="895"/>
      <c r="BM33" s="895"/>
      <c r="BN33" s="895"/>
      <c r="BO33" s="895"/>
      <c r="BP33" s="895"/>
      <c r="BQ33" s="895"/>
      <c r="BR33" s="895"/>
      <c r="BS33" s="896"/>
    </row>
    <row r="34" spans="2:71" ht="13.5" customHeight="1">
      <c r="B34" s="884"/>
      <c r="C34" s="884"/>
      <c r="D34" s="884"/>
      <c r="E34" s="884"/>
      <c r="F34" s="884"/>
      <c r="G34" s="1932"/>
      <c r="H34" s="1933"/>
      <c r="I34" s="1934"/>
      <c r="J34" s="918"/>
      <c r="K34" s="1359"/>
      <c r="L34" s="919"/>
      <c r="M34" s="919"/>
      <c r="N34" s="919"/>
      <c r="O34" s="919"/>
      <c r="P34" s="919"/>
      <c r="Q34" s="919"/>
      <c r="R34" s="919"/>
      <c r="S34" s="919"/>
      <c r="T34" s="1359"/>
      <c r="U34" s="919"/>
      <c r="V34" s="919"/>
      <c r="W34" s="919"/>
      <c r="X34" s="919"/>
      <c r="Y34" s="919"/>
      <c r="Z34" s="919"/>
      <c r="AA34" s="919"/>
      <c r="AB34" s="919"/>
      <c r="AC34" s="1362"/>
      <c r="BH34" s="894"/>
      <c r="BI34" s="895"/>
      <c r="BJ34" s="895"/>
      <c r="BK34" s="895"/>
      <c r="BL34" s="895"/>
      <c r="BM34" s="895"/>
      <c r="BN34" s="895"/>
      <c r="BO34" s="895"/>
      <c r="BP34" s="895"/>
      <c r="BQ34" s="895"/>
      <c r="BR34" s="895"/>
      <c r="BS34" s="896"/>
    </row>
    <row r="35" spans="2:71" ht="13.5" customHeight="1">
      <c r="B35" s="884"/>
      <c r="C35" s="884"/>
      <c r="D35" s="884"/>
      <c r="E35" s="884"/>
      <c r="F35" s="884"/>
      <c r="G35" s="1932"/>
      <c r="H35" s="1933"/>
      <c r="I35" s="1934"/>
      <c r="J35" s="918"/>
      <c r="K35" s="1364"/>
      <c r="L35" s="1364"/>
      <c r="M35" s="1364"/>
      <c r="N35" s="1364"/>
      <c r="O35" s="1364"/>
      <c r="P35" s="919"/>
      <c r="Q35" s="919"/>
      <c r="R35" s="919"/>
      <c r="S35" s="919"/>
      <c r="T35" s="919"/>
      <c r="U35" s="919"/>
      <c r="V35" s="919"/>
      <c r="W35" s="919"/>
      <c r="X35" s="919"/>
      <c r="Y35" s="919"/>
      <c r="Z35" s="919"/>
      <c r="AA35" s="919"/>
      <c r="AB35" s="919"/>
      <c r="AC35" s="1362"/>
      <c r="BH35" s="894"/>
      <c r="BI35" s="895"/>
      <c r="BJ35" s="895"/>
      <c r="BK35" s="895"/>
      <c r="BL35" s="895"/>
      <c r="BM35" s="895"/>
      <c r="BN35" s="895"/>
      <c r="BO35" s="895"/>
      <c r="BP35" s="895"/>
      <c r="BQ35" s="895"/>
      <c r="BR35" s="895"/>
      <c r="BS35" s="896"/>
    </row>
    <row r="36" spans="2:71" ht="13.5" customHeight="1">
      <c r="B36" s="884"/>
      <c r="C36" s="884"/>
      <c r="D36" s="884"/>
      <c r="E36" s="884"/>
      <c r="F36" s="884"/>
      <c r="G36" s="1932"/>
      <c r="H36" s="1933"/>
      <c r="I36" s="1934"/>
      <c r="J36" s="918"/>
      <c r="K36" s="1364"/>
      <c r="L36" s="1364"/>
      <c r="M36" s="1364"/>
      <c r="N36" s="1364"/>
      <c r="O36" s="1364"/>
      <c r="P36" s="1364"/>
      <c r="Q36" s="919"/>
      <c r="R36" s="919"/>
      <c r="S36" s="919"/>
      <c r="T36" s="919"/>
      <c r="U36" s="919"/>
      <c r="V36" s="919"/>
      <c r="W36" s="919"/>
      <c r="X36" s="919"/>
      <c r="Y36" s="919"/>
      <c r="Z36" s="919"/>
      <c r="AA36" s="919"/>
      <c r="AB36" s="919"/>
      <c r="AC36" s="1362"/>
      <c r="BH36" s="894"/>
      <c r="BI36" s="895"/>
      <c r="BJ36" s="895"/>
      <c r="BK36" s="895"/>
      <c r="BL36" s="895"/>
      <c r="BM36" s="895"/>
      <c r="BN36" s="895"/>
      <c r="BO36" s="895"/>
      <c r="BP36" s="895"/>
      <c r="BQ36" s="895"/>
      <c r="BR36" s="895"/>
      <c r="BS36" s="896"/>
    </row>
    <row r="37" spans="2:71" ht="13.5" customHeight="1">
      <c r="B37" s="884"/>
      <c r="C37" s="884"/>
      <c r="D37" s="884"/>
      <c r="E37" s="884"/>
      <c r="F37" s="884"/>
      <c r="G37" s="1932"/>
      <c r="H37" s="1933"/>
      <c r="I37" s="1934"/>
      <c r="J37" s="918"/>
      <c r="K37" s="1359"/>
      <c r="L37" s="919"/>
      <c r="M37" s="919"/>
      <c r="N37" s="919"/>
      <c r="O37" s="919"/>
      <c r="P37" s="919"/>
      <c r="Q37" s="919"/>
      <c r="R37" s="919"/>
      <c r="S37" s="1363"/>
      <c r="T37" s="1363"/>
      <c r="U37" s="919"/>
      <c r="V37" s="919"/>
      <c r="W37" s="919"/>
      <c r="X37" s="919"/>
      <c r="Y37" s="919"/>
      <c r="Z37" s="919"/>
      <c r="AA37" s="919"/>
      <c r="AB37" s="919"/>
      <c r="AC37" s="1362"/>
      <c r="BH37" s="894"/>
      <c r="BI37" s="895"/>
      <c r="BJ37" s="895"/>
      <c r="BK37" s="895"/>
      <c r="BL37" s="895"/>
      <c r="BM37" s="895"/>
      <c r="BN37" s="895"/>
      <c r="BO37" s="895"/>
      <c r="BP37" s="895"/>
      <c r="BQ37" s="895"/>
      <c r="BR37" s="895"/>
      <c r="BS37" s="896"/>
    </row>
    <row r="38" spans="2:71" ht="13.5" customHeight="1">
      <c r="B38" s="884"/>
      <c r="C38" s="884"/>
      <c r="D38" s="884"/>
      <c r="E38" s="884"/>
      <c r="F38" s="884"/>
      <c r="G38" s="1932"/>
      <c r="H38" s="1933"/>
      <c r="I38" s="1934"/>
      <c r="J38" s="918" t="s">
        <v>1350</v>
      </c>
      <c r="K38" s="919"/>
      <c r="L38" s="919"/>
      <c r="M38" s="919"/>
      <c r="N38" s="1366"/>
      <c r="O38" s="919"/>
      <c r="P38" s="919"/>
      <c r="Q38" s="919"/>
      <c r="R38" s="919"/>
      <c r="S38" s="919"/>
      <c r="T38" s="919"/>
      <c r="U38" s="919"/>
      <c r="V38" s="919"/>
      <c r="W38" s="919"/>
      <c r="X38" s="919"/>
      <c r="Y38" s="919"/>
      <c r="Z38" s="919"/>
      <c r="AA38" s="919"/>
      <c r="AB38" s="919"/>
      <c r="AC38" s="1362"/>
      <c r="BH38" s="894"/>
      <c r="BI38" s="895"/>
      <c r="BJ38" s="895"/>
      <c r="BK38" s="895"/>
      <c r="BL38" s="895"/>
      <c r="BM38" s="895"/>
      <c r="BN38" s="895"/>
      <c r="BO38" s="895"/>
      <c r="BP38" s="895"/>
      <c r="BQ38" s="895"/>
      <c r="BR38" s="895"/>
      <c r="BS38" s="896"/>
    </row>
    <row r="39" spans="2:71" ht="13.5" customHeight="1">
      <c r="B39" s="884"/>
      <c r="C39" s="884"/>
      <c r="D39" s="884"/>
      <c r="E39" s="884"/>
      <c r="F39" s="884"/>
      <c r="G39" s="1932"/>
      <c r="H39" s="1933"/>
      <c r="I39" s="1934"/>
      <c r="J39" s="918"/>
      <c r="K39" s="1359"/>
      <c r="L39" s="919"/>
      <c r="M39" s="919"/>
      <c r="N39" s="919"/>
      <c r="O39" s="919"/>
      <c r="P39" s="919"/>
      <c r="Q39" s="919"/>
      <c r="R39" s="919"/>
      <c r="S39" s="919"/>
      <c r="T39" s="919"/>
      <c r="U39" s="919"/>
      <c r="V39" s="919"/>
      <c r="W39" s="919"/>
      <c r="X39" s="919"/>
      <c r="Y39" s="919"/>
      <c r="Z39" s="919"/>
      <c r="AA39" s="919"/>
      <c r="AB39" s="919"/>
      <c r="AC39" s="1362"/>
      <c r="BH39" s="894"/>
      <c r="BI39" s="895"/>
      <c r="BJ39" s="895"/>
      <c r="BK39" s="895"/>
      <c r="BL39" s="895"/>
      <c r="BM39" s="895"/>
      <c r="BN39" s="895"/>
      <c r="BO39" s="895"/>
      <c r="BP39" s="895"/>
      <c r="BQ39" s="895"/>
      <c r="BR39" s="895"/>
      <c r="BS39" s="896"/>
    </row>
    <row r="40" spans="2:71" ht="13.5" customHeight="1">
      <c r="B40" s="884"/>
      <c r="C40" s="884"/>
      <c r="D40" s="884"/>
      <c r="E40" s="884"/>
      <c r="F40" s="884"/>
      <c r="G40" s="1932"/>
      <c r="H40" s="1933"/>
      <c r="I40" s="1934"/>
      <c r="J40" s="918"/>
      <c r="K40" s="1359"/>
      <c r="L40" s="919"/>
      <c r="M40" s="919"/>
      <c r="N40" s="919"/>
      <c r="O40" s="919"/>
      <c r="P40" s="919"/>
      <c r="Q40" s="919"/>
      <c r="R40" s="919"/>
      <c r="S40" s="1363"/>
      <c r="T40" s="1363"/>
      <c r="U40" s="1365"/>
      <c r="V40" s="919"/>
      <c r="W40" s="919"/>
      <c r="X40" s="919"/>
      <c r="Y40" s="919"/>
      <c r="Z40" s="919"/>
      <c r="AA40" s="919"/>
      <c r="AB40" s="919"/>
      <c r="AC40" s="1362"/>
      <c r="BH40" s="894"/>
      <c r="BI40" s="895"/>
      <c r="BJ40" s="895"/>
      <c r="BK40" s="895"/>
      <c r="BL40" s="895" t="s">
        <v>218</v>
      </c>
      <c r="BM40" s="895"/>
      <c r="BN40" s="895"/>
      <c r="BO40" s="895"/>
      <c r="BP40" s="895"/>
      <c r="BQ40" s="895"/>
      <c r="BR40" s="895"/>
      <c r="BS40" s="896"/>
    </row>
    <row r="41" spans="2:71" ht="13.5" customHeight="1">
      <c r="B41" s="884"/>
      <c r="C41" s="884"/>
      <c r="D41" s="884"/>
      <c r="E41" s="884"/>
      <c r="F41" s="884"/>
      <c r="G41" s="1935"/>
      <c r="H41" s="1936"/>
      <c r="I41" s="1937"/>
      <c r="J41" s="918"/>
      <c r="K41" s="1359"/>
      <c r="L41" s="919"/>
      <c r="M41" s="919"/>
      <c r="N41" s="919"/>
      <c r="O41" s="919"/>
      <c r="P41" s="919"/>
      <c r="Q41" s="919"/>
      <c r="R41" s="919"/>
      <c r="S41" s="1363"/>
      <c r="T41" s="1363"/>
      <c r="U41" s="1365"/>
      <c r="V41" s="919"/>
      <c r="W41" s="919"/>
      <c r="X41" s="919"/>
      <c r="Y41" s="919"/>
      <c r="Z41" s="919"/>
      <c r="AA41" s="919"/>
      <c r="AB41" s="919"/>
      <c r="AC41" s="1362"/>
      <c r="BH41" s="894"/>
      <c r="BI41" s="895"/>
      <c r="BJ41" s="895"/>
      <c r="BK41" s="895"/>
      <c r="BL41" s="895" t="s">
        <v>217</v>
      </c>
      <c r="BM41" s="895"/>
      <c r="BN41" s="895"/>
      <c r="BO41" s="895"/>
      <c r="BP41" s="895"/>
      <c r="BQ41" s="895"/>
      <c r="BR41" s="895"/>
      <c r="BS41" s="896"/>
    </row>
    <row r="42" spans="2:71" ht="13.5" customHeight="1">
      <c r="B42" s="884"/>
      <c r="C42" s="884"/>
      <c r="D42" s="884"/>
      <c r="E42" s="884"/>
      <c r="F42" s="884"/>
      <c r="G42" s="1939" t="s">
        <v>625</v>
      </c>
      <c r="H42" s="1940"/>
      <c r="I42" s="1941"/>
      <c r="J42" s="1367" t="s">
        <v>624</v>
      </c>
      <c r="K42" s="1368"/>
      <c r="L42" s="1369"/>
      <c r="M42" s="1938"/>
      <c r="N42" s="1938"/>
      <c r="O42" s="1369"/>
      <c r="P42" s="1369"/>
      <c r="Q42" s="1369"/>
      <c r="R42" s="1369"/>
      <c r="S42" s="1370"/>
      <c r="T42" s="1370"/>
      <c r="U42" s="1371"/>
      <c r="V42" s="1369"/>
      <c r="W42" s="1369"/>
      <c r="X42" s="1369"/>
      <c r="Y42" s="1369"/>
      <c r="Z42" s="1369"/>
      <c r="AA42" s="1369"/>
      <c r="AB42" s="1369"/>
      <c r="AC42" s="1372"/>
      <c r="AE42" s="890" t="s">
        <v>623</v>
      </c>
      <c r="BH42" s="894"/>
      <c r="BI42" s="895"/>
      <c r="BJ42" s="895"/>
      <c r="BK42" s="895"/>
      <c r="BL42" s="895"/>
      <c r="BM42" s="895"/>
      <c r="BN42" s="895"/>
      <c r="BO42" s="895"/>
      <c r="BP42" s="895"/>
      <c r="BQ42" s="895"/>
      <c r="BR42" s="895"/>
      <c r="BS42" s="896"/>
    </row>
    <row r="43" spans="2:71" ht="13.5" customHeight="1">
      <c r="B43" s="884"/>
      <c r="C43" s="884"/>
      <c r="D43" s="884"/>
      <c r="E43" s="884"/>
      <c r="F43" s="884"/>
      <c r="G43" s="1942"/>
      <c r="H43" s="1943"/>
      <c r="I43" s="1944"/>
      <c r="J43" s="918" t="s">
        <v>622</v>
      </c>
      <c r="K43" s="1359"/>
      <c r="L43" s="919"/>
      <c r="M43" s="1878"/>
      <c r="N43" s="1878"/>
      <c r="O43" s="919" t="s">
        <v>212</v>
      </c>
      <c r="P43" s="919"/>
      <c r="Q43" s="919"/>
      <c r="R43" s="919"/>
      <c r="S43" s="919"/>
      <c r="T43" s="919"/>
      <c r="U43" s="1365"/>
      <c r="V43" s="919"/>
      <c r="W43" s="919"/>
      <c r="X43" s="919"/>
      <c r="Y43" s="919"/>
      <c r="Z43" s="919"/>
      <c r="AA43" s="919"/>
      <c r="AB43" s="919"/>
      <c r="AC43" s="1362"/>
      <c r="BH43" s="902"/>
      <c r="BI43" s="903"/>
      <c r="BJ43" s="903"/>
      <c r="BK43" s="903"/>
      <c r="BL43" s="903"/>
      <c r="BM43" s="903"/>
      <c r="BN43" s="903"/>
      <c r="BO43" s="903"/>
      <c r="BP43" s="903"/>
      <c r="BQ43" s="903"/>
      <c r="BR43" s="903"/>
      <c r="BS43" s="904"/>
    </row>
    <row r="44" spans="2:71" ht="13.5" customHeight="1">
      <c r="B44" s="884"/>
      <c r="C44" s="884"/>
      <c r="D44" s="884"/>
      <c r="E44" s="889"/>
      <c r="F44" s="886"/>
      <c r="G44" s="1942"/>
      <c r="H44" s="1943"/>
      <c r="I44" s="1944"/>
      <c r="J44" s="918" t="s">
        <v>621</v>
      </c>
      <c r="K44" s="919"/>
      <c r="L44" s="919"/>
      <c r="M44" s="919"/>
      <c r="N44" s="919"/>
      <c r="O44" s="919"/>
      <c r="P44" s="919"/>
      <c r="Q44" s="919"/>
      <c r="R44" s="919"/>
      <c r="S44" s="919"/>
      <c r="T44" s="919"/>
      <c r="U44" s="919"/>
      <c r="V44" s="919"/>
      <c r="W44" s="919"/>
      <c r="X44" s="919"/>
      <c r="Y44" s="919"/>
      <c r="Z44" s="919"/>
      <c r="AA44" s="919"/>
      <c r="AB44" s="919"/>
      <c r="AC44" s="1362"/>
    </row>
    <row r="45" spans="2:71" ht="13.5" customHeight="1">
      <c r="B45" s="884"/>
      <c r="C45" s="884"/>
      <c r="D45" s="884"/>
      <c r="E45" s="889"/>
      <c r="F45" s="886"/>
      <c r="G45" s="1942"/>
      <c r="H45" s="1943"/>
      <c r="I45" s="1944"/>
      <c r="J45" s="918"/>
      <c r="K45" s="919"/>
      <c r="L45" s="919"/>
      <c r="M45" s="1366"/>
      <c r="N45" s="919"/>
      <c r="O45" s="919"/>
      <c r="P45" s="919"/>
      <c r="Q45" s="919"/>
      <c r="R45" s="919"/>
      <c r="S45" s="919"/>
      <c r="T45" s="919"/>
      <c r="U45" s="919"/>
      <c r="V45" s="919"/>
      <c r="W45" s="919"/>
      <c r="X45" s="919"/>
      <c r="Y45" s="919"/>
      <c r="Z45" s="919"/>
      <c r="AA45" s="919"/>
      <c r="AB45" s="919"/>
      <c r="AC45" s="1362"/>
    </row>
    <row r="46" spans="2:71" ht="13.5" customHeight="1">
      <c r="B46" s="884"/>
      <c r="C46" s="884"/>
      <c r="D46" s="884"/>
      <c r="E46" s="889"/>
      <c r="F46" s="886"/>
      <c r="G46" s="1942"/>
      <c r="H46" s="1943"/>
      <c r="I46" s="1944"/>
      <c r="J46" s="918"/>
      <c r="K46" s="1364"/>
      <c r="L46" s="919"/>
      <c r="M46" s="919"/>
      <c r="N46" s="1365"/>
      <c r="O46" s="1365"/>
      <c r="P46" s="1365"/>
      <c r="Q46" s="1365"/>
      <c r="R46" s="1365"/>
      <c r="S46" s="919"/>
      <c r="T46" s="919"/>
      <c r="U46" s="1365"/>
      <c r="V46" s="919"/>
      <c r="W46" s="919"/>
      <c r="X46" s="919"/>
      <c r="Y46" s="919"/>
      <c r="Z46" s="919"/>
      <c r="AA46" s="919"/>
      <c r="AB46" s="919"/>
      <c r="AC46" s="1362"/>
    </row>
    <row r="47" spans="2:71" ht="13.5" customHeight="1">
      <c r="B47" s="884"/>
      <c r="C47" s="884"/>
      <c r="D47" s="884"/>
      <c r="E47" s="889"/>
      <c r="F47" s="886"/>
      <c r="G47" s="1942"/>
      <c r="H47" s="1943"/>
      <c r="I47" s="1944"/>
      <c r="J47" s="918"/>
      <c r="K47" s="1364"/>
      <c r="L47" s="919"/>
      <c r="M47" s="919"/>
      <c r="N47" s="1365"/>
      <c r="O47" s="1365"/>
      <c r="P47" s="1365"/>
      <c r="Q47" s="1365"/>
      <c r="R47" s="1365"/>
      <c r="S47" s="919"/>
      <c r="T47" s="919"/>
      <c r="U47" s="1365"/>
      <c r="V47" s="919"/>
      <c r="W47" s="919"/>
      <c r="X47" s="919"/>
      <c r="Y47" s="919"/>
      <c r="Z47" s="919"/>
      <c r="AA47" s="919"/>
      <c r="AB47" s="919"/>
      <c r="AC47" s="1362"/>
    </row>
    <row r="48" spans="2:71" ht="13.5" customHeight="1">
      <c r="B48" s="884"/>
      <c r="C48" s="884"/>
      <c r="D48" s="884"/>
      <c r="E48" s="889"/>
      <c r="F48" s="886"/>
      <c r="G48" s="1942"/>
      <c r="H48" s="1943"/>
      <c r="I48" s="1944"/>
      <c r="J48" s="918"/>
      <c r="K48" s="919"/>
      <c r="L48" s="919"/>
      <c r="M48" s="919"/>
      <c r="N48" s="1365"/>
      <c r="O48" s="1365"/>
      <c r="P48" s="1365"/>
      <c r="Q48" s="1365"/>
      <c r="R48" s="1365"/>
      <c r="S48" s="919"/>
      <c r="T48" s="919"/>
      <c r="U48" s="1365"/>
      <c r="V48" s="919"/>
      <c r="W48" s="919"/>
      <c r="X48" s="919"/>
      <c r="Y48" s="919"/>
      <c r="Z48" s="919"/>
      <c r="AA48" s="919"/>
      <c r="AB48" s="919"/>
      <c r="AC48" s="1362"/>
    </row>
    <row r="49" spans="2:31" ht="13.5" customHeight="1">
      <c r="B49" s="884"/>
      <c r="C49" s="884"/>
      <c r="D49" s="884"/>
      <c r="E49" s="889"/>
      <c r="F49" s="886"/>
      <c r="G49" s="1945"/>
      <c r="H49" s="1946"/>
      <c r="I49" s="1947"/>
      <c r="J49" s="1373"/>
      <c r="K49" s="1374"/>
      <c r="L49" s="1374"/>
      <c r="M49" s="1374"/>
      <c r="N49" s="1375"/>
      <c r="O49" s="1375"/>
      <c r="P49" s="1375"/>
      <c r="Q49" s="1375"/>
      <c r="R49" s="1375"/>
      <c r="S49" s="1374"/>
      <c r="T49" s="1374"/>
      <c r="U49" s="1375"/>
      <c r="V49" s="1374"/>
      <c r="W49" s="1374"/>
      <c r="X49" s="1374"/>
      <c r="Y49" s="1374"/>
      <c r="Z49" s="1374"/>
      <c r="AA49" s="1374"/>
      <c r="AB49" s="1374"/>
      <c r="AC49" s="1376"/>
    </row>
    <row r="50" spans="2:31" ht="13.5" customHeight="1">
      <c r="B50" s="884"/>
      <c r="C50" s="884"/>
      <c r="D50" s="884"/>
      <c r="E50" s="889"/>
      <c r="F50" s="886"/>
      <c r="G50" s="1948" t="s">
        <v>620</v>
      </c>
      <c r="H50" s="1940"/>
      <c r="I50" s="1940"/>
      <c r="J50" s="1367" t="s">
        <v>619</v>
      </c>
      <c r="K50" s="1368"/>
      <c r="L50" s="1369"/>
      <c r="M50" s="1369"/>
      <c r="N50" s="1369"/>
      <c r="O50" s="1369"/>
      <c r="P50" s="1369"/>
      <c r="Q50" s="1369"/>
      <c r="R50" s="1369"/>
      <c r="S50" s="1369"/>
      <c r="T50" s="1369"/>
      <c r="U50" s="1369"/>
      <c r="V50" s="1369"/>
      <c r="W50" s="1369"/>
      <c r="X50" s="1369"/>
      <c r="Y50" s="1369"/>
      <c r="Z50" s="1369"/>
      <c r="AA50" s="1369"/>
      <c r="AB50" s="1369"/>
      <c r="AC50" s="1372"/>
      <c r="AE50" s="890" t="s">
        <v>1319</v>
      </c>
    </row>
    <row r="51" spans="2:31" ht="13.5" customHeight="1">
      <c r="B51" s="884"/>
      <c r="C51" s="884"/>
      <c r="D51" s="884"/>
      <c r="E51" s="889"/>
      <c r="F51" s="886"/>
      <c r="G51" s="1942"/>
      <c r="H51" s="1943"/>
      <c r="I51" s="1943"/>
      <c r="J51" s="918"/>
      <c r="K51" s="919"/>
      <c r="L51" s="919"/>
      <c r="M51" s="1366"/>
      <c r="N51" s="919"/>
      <c r="O51" s="919"/>
      <c r="P51" s="919"/>
      <c r="Q51" s="919"/>
      <c r="R51" s="919"/>
      <c r="S51" s="919"/>
      <c r="T51" s="919"/>
      <c r="U51" s="919"/>
      <c r="V51" s="919"/>
      <c r="W51" s="919"/>
      <c r="X51" s="919"/>
      <c r="Y51" s="919"/>
      <c r="Z51" s="919"/>
      <c r="AA51" s="919"/>
      <c r="AB51" s="919"/>
      <c r="AC51" s="1362"/>
    </row>
    <row r="52" spans="2:31" ht="13.5" customHeight="1">
      <c r="B52" s="884"/>
      <c r="C52" s="884"/>
      <c r="D52" s="884"/>
      <c r="E52" s="889"/>
      <c r="F52" s="886"/>
      <c r="G52" s="1942"/>
      <c r="H52" s="1943"/>
      <c r="I52" s="1943"/>
      <c r="J52" s="918" t="s">
        <v>618</v>
      </c>
      <c r="K52" s="919"/>
      <c r="L52" s="919"/>
      <c r="M52" s="1366"/>
      <c r="N52" s="919"/>
      <c r="O52" s="919"/>
      <c r="P52" s="919"/>
      <c r="Q52" s="919"/>
      <c r="R52" s="919"/>
      <c r="S52" s="919"/>
      <c r="T52" s="919"/>
      <c r="U52" s="919"/>
      <c r="V52" s="919"/>
      <c r="W52" s="919"/>
      <c r="X52" s="919"/>
      <c r="Y52" s="919"/>
      <c r="Z52" s="919"/>
      <c r="AA52" s="919"/>
      <c r="AB52" s="919"/>
      <c r="AC52" s="1362"/>
    </row>
    <row r="53" spans="2:31" ht="13.5" customHeight="1">
      <c r="B53" s="884"/>
      <c r="C53" s="884"/>
      <c r="D53" s="884"/>
      <c r="E53" s="889"/>
      <c r="F53" s="886"/>
      <c r="G53" s="1942"/>
      <c r="H53" s="1943"/>
      <c r="I53" s="1943"/>
      <c r="J53" s="918"/>
      <c r="K53" s="919"/>
      <c r="L53" s="919"/>
      <c r="M53" s="1366"/>
      <c r="N53" s="919"/>
      <c r="O53" s="919"/>
      <c r="P53" s="919"/>
      <c r="Q53" s="919"/>
      <c r="R53" s="919"/>
      <c r="S53" s="919"/>
      <c r="T53" s="919"/>
      <c r="U53" s="919"/>
      <c r="V53" s="919"/>
      <c r="W53" s="919"/>
      <c r="X53" s="919"/>
      <c r="Y53" s="919"/>
      <c r="Z53" s="919"/>
      <c r="AA53" s="919"/>
      <c r="AB53" s="919"/>
      <c r="AC53" s="1362"/>
    </row>
    <row r="54" spans="2:31" ht="13.5" customHeight="1">
      <c r="B54" s="884"/>
      <c r="C54" s="884"/>
      <c r="D54" s="884"/>
      <c r="E54" s="889"/>
      <c r="F54" s="886"/>
      <c r="G54" s="1942"/>
      <c r="H54" s="1943"/>
      <c r="I54" s="1943"/>
      <c r="J54" s="918" t="s">
        <v>617</v>
      </c>
      <c r="K54" s="919"/>
      <c r="L54" s="919"/>
      <c r="M54" s="1366"/>
      <c r="N54" s="919"/>
      <c r="O54" s="919"/>
      <c r="P54" s="919"/>
      <c r="Q54" s="919"/>
      <c r="R54" s="919"/>
      <c r="S54" s="919"/>
      <c r="T54" s="919"/>
      <c r="U54" s="919"/>
      <c r="V54" s="919"/>
      <c r="W54" s="919"/>
      <c r="X54" s="919"/>
      <c r="Y54" s="919"/>
      <c r="Z54" s="919"/>
      <c r="AA54" s="919"/>
      <c r="AB54" s="919"/>
      <c r="AC54" s="1362"/>
    </row>
    <row r="55" spans="2:31" ht="13.5" customHeight="1">
      <c r="B55" s="884"/>
      <c r="C55" s="884"/>
      <c r="D55" s="884"/>
      <c r="E55" s="889"/>
      <c r="F55" s="886"/>
      <c r="G55" s="1942"/>
      <c r="H55" s="1943"/>
      <c r="I55" s="1943"/>
      <c r="J55" s="918"/>
      <c r="K55" s="1366"/>
      <c r="L55" s="919"/>
      <c r="M55" s="1366"/>
      <c r="N55" s="919"/>
      <c r="O55" s="919"/>
      <c r="P55" s="1366"/>
      <c r="Q55" s="919"/>
      <c r="R55" s="919"/>
      <c r="S55" s="919"/>
      <c r="T55" s="919"/>
      <c r="U55" s="919"/>
      <c r="V55" s="919"/>
      <c r="W55" s="919"/>
      <c r="X55" s="919"/>
      <c r="Y55" s="919"/>
      <c r="Z55" s="919"/>
      <c r="AA55" s="919"/>
      <c r="AB55" s="919"/>
      <c r="AC55" s="1362"/>
    </row>
    <row r="56" spans="2:31" ht="13.5" customHeight="1">
      <c r="B56" s="884"/>
      <c r="C56" s="884"/>
      <c r="D56" s="884"/>
      <c r="E56" s="889"/>
      <c r="F56" s="886"/>
      <c r="G56" s="1942"/>
      <c r="H56" s="1943"/>
      <c r="I56" s="1943"/>
      <c r="J56" s="918"/>
      <c r="K56" s="1364"/>
      <c r="L56" s="919"/>
      <c r="M56" s="919"/>
      <c r="N56" s="1366"/>
      <c r="O56" s="919"/>
      <c r="P56" s="919"/>
      <c r="Q56" s="919"/>
      <c r="R56" s="919"/>
      <c r="S56" s="919"/>
      <c r="T56" s="919"/>
      <c r="U56" s="919"/>
      <c r="V56" s="919"/>
      <c r="W56" s="919"/>
      <c r="X56" s="919"/>
      <c r="Y56" s="919"/>
      <c r="Z56" s="919"/>
      <c r="AA56" s="919"/>
      <c r="AB56" s="919"/>
      <c r="AC56" s="1362"/>
    </row>
    <row r="57" spans="2:31" ht="13.5" customHeight="1">
      <c r="B57" s="884"/>
      <c r="C57" s="884"/>
      <c r="D57" s="884"/>
      <c r="E57" s="889"/>
      <c r="F57" s="886"/>
      <c r="G57" s="1942"/>
      <c r="H57" s="1943"/>
      <c r="I57" s="1943"/>
      <c r="J57" s="918" t="s">
        <v>616</v>
      </c>
      <c r="K57" s="1366"/>
      <c r="L57" s="919"/>
      <c r="M57" s="919"/>
      <c r="N57" s="1366"/>
      <c r="O57" s="919"/>
      <c r="P57" s="919"/>
      <c r="Q57" s="919"/>
      <c r="R57" s="919"/>
      <c r="S57" s="919"/>
      <c r="T57" s="919"/>
      <c r="U57" s="919"/>
      <c r="V57" s="919"/>
      <c r="W57" s="919"/>
      <c r="X57" s="919"/>
      <c r="Y57" s="919"/>
      <c r="Z57" s="919"/>
      <c r="AA57" s="919"/>
      <c r="AB57" s="919"/>
      <c r="AC57" s="1362"/>
    </row>
    <row r="58" spans="2:31" ht="13.5" customHeight="1">
      <c r="B58" s="884"/>
      <c r="C58" s="884"/>
      <c r="D58" s="884"/>
      <c r="E58" s="889"/>
      <c r="F58" s="886"/>
      <c r="G58" s="1942"/>
      <c r="H58" s="1943"/>
      <c r="I58" s="1943"/>
      <c r="J58" s="918"/>
      <c r="K58" s="1366"/>
      <c r="L58" s="919"/>
      <c r="M58" s="919"/>
      <c r="N58" s="1366"/>
      <c r="O58" s="919"/>
      <c r="P58" s="919"/>
      <c r="Q58" s="919"/>
      <c r="R58" s="919"/>
      <c r="S58" s="919"/>
      <c r="T58" s="919"/>
      <c r="U58" s="919"/>
      <c r="V58" s="919"/>
      <c r="W58" s="919"/>
      <c r="X58" s="919"/>
      <c r="Y58" s="919"/>
      <c r="Z58" s="919"/>
      <c r="AA58" s="919"/>
      <c r="AB58" s="919"/>
      <c r="AC58" s="1362"/>
    </row>
    <row r="59" spans="2:31" ht="13.5" customHeight="1">
      <c r="B59" s="884"/>
      <c r="C59" s="884"/>
      <c r="D59" s="884"/>
      <c r="E59" s="889"/>
      <c r="F59" s="886"/>
      <c r="G59" s="1942"/>
      <c r="H59" s="1943"/>
      <c r="I59" s="1943"/>
      <c r="J59" s="918" t="s">
        <v>615</v>
      </c>
      <c r="K59" s="1366"/>
      <c r="L59" s="919"/>
      <c r="M59" s="919"/>
      <c r="N59" s="1366"/>
      <c r="O59" s="919"/>
      <c r="P59" s="919"/>
      <c r="Q59" s="919"/>
      <c r="R59" s="919"/>
      <c r="S59" s="919"/>
      <c r="T59" s="919"/>
      <c r="U59" s="919"/>
      <c r="V59" s="919"/>
      <c r="W59" s="919"/>
      <c r="X59" s="919"/>
      <c r="Y59" s="919"/>
      <c r="Z59" s="919"/>
      <c r="AA59" s="919"/>
      <c r="AB59" s="919"/>
      <c r="AC59" s="1362"/>
    </row>
    <row r="60" spans="2:31" ht="13.5" customHeight="1" thickBot="1">
      <c r="B60" s="884"/>
      <c r="C60" s="884"/>
      <c r="D60" s="884"/>
      <c r="E60" s="889"/>
      <c r="F60" s="886"/>
      <c r="G60" s="1949"/>
      <c r="H60" s="1950"/>
      <c r="I60" s="1950"/>
      <c r="J60" s="1377"/>
      <c r="K60" s="1378"/>
      <c r="L60" s="1379"/>
      <c r="M60" s="1379"/>
      <c r="N60" s="1378"/>
      <c r="O60" s="1379"/>
      <c r="P60" s="1379"/>
      <c r="Q60" s="1379"/>
      <c r="R60" s="1379"/>
      <c r="S60" s="1379"/>
      <c r="T60" s="1379"/>
      <c r="U60" s="1379"/>
      <c r="V60" s="1379"/>
      <c r="W60" s="1379"/>
      <c r="X60" s="1379"/>
      <c r="Y60" s="1379"/>
      <c r="Z60" s="1379"/>
      <c r="AA60" s="1379"/>
      <c r="AB60" s="1379"/>
      <c r="AC60" s="1380"/>
    </row>
    <row r="61" spans="2:31" ht="7.5" customHeight="1">
      <c r="B61" s="884"/>
      <c r="C61" s="884"/>
      <c r="D61" s="884"/>
      <c r="E61" s="889"/>
      <c r="F61" s="886"/>
      <c r="AA61" s="882"/>
      <c r="AB61" s="882"/>
      <c r="AC61" s="882"/>
    </row>
    <row r="62" spans="2:31" ht="14.25" customHeight="1">
      <c r="B62" s="884"/>
      <c r="C62" s="884"/>
      <c r="D62" s="884"/>
      <c r="E62" s="888" t="s">
        <v>614</v>
      </c>
      <c r="F62" s="886"/>
      <c r="AA62" s="882"/>
      <c r="AB62" s="882"/>
      <c r="AC62" s="882"/>
    </row>
    <row r="63" spans="2:31" ht="14.25" customHeight="1">
      <c r="B63" s="884"/>
      <c r="C63" s="884"/>
      <c r="D63" s="884"/>
      <c r="E63" s="889"/>
      <c r="F63" s="886"/>
      <c r="G63" s="905" t="s">
        <v>613</v>
      </c>
      <c r="O63" s="1879">
        <f>別紙1!$C$10</f>
        <v>0</v>
      </c>
      <c r="P63" s="1879"/>
      <c r="Q63" s="1879"/>
      <c r="R63" s="1879"/>
      <c r="S63" s="882" t="s">
        <v>40</v>
      </c>
      <c r="AA63" s="882"/>
      <c r="AB63" s="882"/>
      <c r="AC63" s="882"/>
      <c r="AE63" s="906" t="s">
        <v>1249</v>
      </c>
    </row>
    <row r="64" spans="2:31" ht="14.25" customHeight="1">
      <c r="B64" s="884"/>
      <c r="C64" s="884"/>
      <c r="D64" s="884"/>
      <c r="E64" s="889"/>
      <c r="F64" s="886"/>
      <c r="G64" s="905" t="s">
        <v>612</v>
      </c>
      <c r="O64" s="1952">
        <f>別紙1!$D$10</f>
        <v>0</v>
      </c>
      <c r="P64" s="1953"/>
      <c r="Q64" s="1953"/>
      <c r="R64" s="1953"/>
      <c r="S64" s="882" t="s">
        <v>40</v>
      </c>
      <c r="AA64" s="882"/>
      <c r="AB64" s="882"/>
      <c r="AC64" s="882"/>
      <c r="AE64" s="906" t="s">
        <v>1249</v>
      </c>
    </row>
    <row r="65" spans="2:50" ht="7.5" customHeight="1">
      <c r="B65" s="884"/>
      <c r="C65" s="884"/>
      <c r="D65" s="884"/>
      <c r="E65" s="889"/>
      <c r="F65" s="886"/>
      <c r="AA65" s="882"/>
      <c r="AB65" s="882"/>
      <c r="AC65" s="882"/>
    </row>
    <row r="66" spans="2:50" ht="14.25" customHeight="1">
      <c r="B66" s="884"/>
      <c r="C66" s="884"/>
      <c r="D66" s="884"/>
      <c r="E66" s="888" t="s">
        <v>611</v>
      </c>
      <c r="F66" s="886"/>
      <c r="AA66" s="882"/>
      <c r="AB66" s="882"/>
      <c r="AC66" s="882"/>
    </row>
    <row r="67" spans="2:50" ht="7.5" customHeight="1">
      <c r="B67" s="884"/>
      <c r="C67" s="884"/>
      <c r="D67" s="884"/>
      <c r="E67" s="889"/>
      <c r="F67" s="886"/>
      <c r="AA67" s="882"/>
      <c r="AB67" s="882"/>
      <c r="AC67" s="882"/>
    </row>
    <row r="68" spans="2:50" ht="15" customHeight="1">
      <c r="B68" s="884"/>
      <c r="C68" s="884"/>
      <c r="D68" s="884"/>
      <c r="E68" s="888" t="s">
        <v>610</v>
      </c>
      <c r="F68" s="886"/>
      <c r="AA68" s="882"/>
      <c r="AB68" s="882"/>
      <c r="AC68" s="882"/>
    </row>
    <row r="69" spans="2:50" ht="14.25" customHeight="1">
      <c r="B69" s="884"/>
      <c r="C69" s="884"/>
      <c r="D69" s="884"/>
      <c r="E69" s="889"/>
      <c r="F69" s="886"/>
      <c r="G69" s="905" t="s">
        <v>609</v>
      </c>
      <c r="H69" s="886"/>
      <c r="M69" s="907"/>
      <c r="O69" s="1954" t="s">
        <v>608</v>
      </c>
      <c r="P69" s="1954"/>
      <c r="Q69" s="1954"/>
      <c r="R69" s="1954"/>
      <c r="S69" s="1954"/>
      <c r="AA69" s="882"/>
      <c r="AB69" s="882"/>
      <c r="AC69" s="882"/>
    </row>
    <row r="70" spans="2:50" ht="14.25" customHeight="1">
      <c r="C70" s="884"/>
      <c r="D70" s="882"/>
      <c r="E70" s="889"/>
      <c r="F70" s="886"/>
      <c r="G70" s="905" t="s">
        <v>607</v>
      </c>
      <c r="M70" s="908"/>
      <c r="N70" s="908"/>
      <c r="O70" s="1955"/>
      <c r="P70" s="1955"/>
      <c r="Q70" s="1955"/>
      <c r="R70" s="1955"/>
      <c r="S70" s="1955"/>
      <c r="AA70" s="882"/>
      <c r="AB70" s="882"/>
      <c r="AC70" s="882"/>
      <c r="AE70" s="906" t="s">
        <v>606</v>
      </c>
    </row>
    <row r="71" spans="2:50" ht="14.25" customHeight="1">
      <c r="C71" s="884"/>
      <c r="D71" s="882"/>
      <c r="E71" s="889"/>
      <c r="F71" s="886"/>
      <c r="G71" s="905"/>
      <c r="H71" s="909" t="s">
        <v>605</v>
      </c>
      <c r="M71" s="910"/>
      <c r="N71" s="910"/>
      <c r="O71" s="1951"/>
      <c r="P71" s="1951"/>
      <c r="Q71" s="1951"/>
      <c r="R71" s="1951"/>
      <c r="S71" s="920" t="s">
        <v>343</v>
      </c>
      <c r="AA71" s="882"/>
      <c r="AB71" s="882"/>
      <c r="AC71" s="882"/>
      <c r="AE71" s="1857" t="s">
        <v>1334</v>
      </c>
      <c r="AF71" s="1858"/>
      <c r="AG71" s="1858"/>
      <c r="AH71" s="1858"/>
      <c r="AI71" s="1858"/>
      <c r="AJ71" s="1858"/>
      <c r="AK71" s="1858"/>
      <c r="AL71" s="1858"/>
      <c r="AM71" s="1858"/>
      <c r="AN71" s="1858"/>
      <c r="AO71" s="1858"/>
      <c r="AP71" s="1858"/>
      <c r="AQ71" s="1858"/>
      <c r="AR71" s="1858"/>
      <c r="AS71" s="1858"/>
      <c r="AT71" s="1858"/>
      <c r="AU71" s="1858"/>
      <c r="AV71" s="1858"/>
      <c r="AW71" s="1858"/>
      <c r="AX71" s="1858"/>
    </row>
    <row r="72" spans="2:50" ht="7.5" customHeight="1">
      <c r="C72" s="884"/>
      <c r="D72" s="882"/>
      <c r="E72" s="889"/>
      <c r="F72" s="886"/>
      <c r="AA72" s="882"/>
      <c r="AB72" s="882"/>
      <c r="AC72" s="882"/>
      <c r="AE72" s="1858"/>
      <c r="AF72" s="1858"/>
      <c r="AG72" s="1858"/>
      <c r="AH72" s="1858"/>
      <c r="AI72" s="1858"/>
      <c r="AJ72" s="1858"/>
      <c r="AK72" s="1858"/>
      <c r="AL72" s="1858"/>
      <c r="AM72" s="1858"/>
      <c r="AN72" s="1858"/>
      <c r="AO72" s="1858"/>
      <c r="AP72" s="1858"/>
      <c r="AQ72" s="1858"/>
      <c r="AR72" s="1858"/>
      <c r="AS72" s="1858"/>
      <c r="AT72" s="1858"/>
      <c r="AU72" s="1858"/>
      <c r="AV72" s="1858"/>
      <c r="AW72" s="1858"/>
      <c r="AX72" s="1858"/>
    </row>
    <row r="73" spans="2:50" s="911" customFormat="1" ht="15.75" customHeight="1">
      <c r="B73" s="909"/>
      <c r="D73" s="909"/>
      <c r="E73" s="912" t="s">
        <v>604</v>
      </c>
      <c r="F73" s="913"/>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row>
    <row r="74" spans="2:50" s="911" customFormat="1" ht="12.75" customHeight="1">
      <c r="B74" s="909"/>
      <c r="D74" s="909"/>
      <c r="E74" s="914"/>
      <c r="F74" s="915" t="s">
        <v>603</v>
      </c>
      <c r="G74" s="909"/>
      <c r="H74" s="916"/>
      <c r="I74" s="916"/>
      <c r="J74" s="916"/>
      <c r="K74" s="916"/>
      <c r="L74" s="916"/>
      <c r="M74" s="909"/>
      <c r="N74" s="909"/>
      <c r="O74" s="909"/>
      <c r="P74" s="909"/>
      <c r="Q74" s="909"/>
      <c r="R74" s="909"/>
      <c r="S74" s="909"/>
      <c r="T74" s="909"/>
      <c r="U74" s="909"/>
      <c r="V74" s="909"/>
      <c r="W74" s="909"/>
      <c r="X74" s="909"/>
      <c r="Y74" s="909"/>
      <c r="Z74" s="909"/>
      <c r="AA74" s="909"/>
      <c r="AB74" s="909"/>
      <c r="AC74" s="909"/>
    </row>
    <row r="75" spans="2:50" s="911" customFormat="1" ht="12.75" customHeight="1">
      <c r="B75" s="909"/>
      <c r="D75" s="909"/>
      <c r="E75" s="914"/>
      <c r="F75" s="915" t="s">
        <v>602</v>
      </c>
      <c r="G75" s="909"/>
      <c r="H75" s="916"/>
      <c r="I75" s="916"/>
      <c r="J75" s="916"/>
      <c r="K75" s="916"/>
      <c r="L75" s="916"/>
      <c r="M75" s="909"/>
      <c r="N75" s="909"/>
      <c r="O75" s="909"/>
      <c r="P75" s="909"/>
      <c r="Q75" s="909"/>
      <c r="R75" s="909"/>
      <c r="S75" s="909"/>
      <c r="T75" s="909"/>
      <c r="U75" s="909"/>
      <c r="V75" s="909"/>
      <c r="W75" s="909"/>
      <c r="X75" s="909"/>
      <c r="Y75" s="909"/>
      <c r="Z75" s="909"/>
      <c r="AA75" s="909"/>
      <c r="AB75" s="909"/>
      <c r="AC75" s="909"/>
    </row>
    <row r="76" spans="2:50" s="911" customFormat="1" ht="12.75" customHeight="1">
      <c r="B76" s="909"/>
      <c r="D76" s="909"/>
      <c r="E76" s="914"/>
      <c r="F76" s="915" t="s">
        <v>601</v>
      </c>
      <c r="G76" s="909"/>
      <c r="H76" s="916"/>
      <c r="I76" s="916"/>
      <c r="J76" s="916"/>
      <c r="K76" s="916"/>
      <c r="L76" s="916"/>
      <c r="M76" s="909"/>
      <c r="N76" s="909"/>
      <c r="O76" s="909"/>
      <c r="P76" s="909"/>
      <c r="Q76" s="909"/>
      <c r="R76" s="909"/>
      <c r="S76" s="909"/>
      <c r="T76" s="909"/>
      <c r="U76" s="909"/>
      <c r="V76" s="909"/>
      <c r="W76" s="909"/>
      <c r="X76" s="909"/>
      <c r="Y76" s="909"/>
      <c r="Z76" s="909"/>
      <c r="AA76" s="909"/>
      <c r="AB76" s="909"/>
      <c r="AC76" s="909"/>
    </row>
    <row r="77" spans="2:50" ht="7.5" customHeight="1">
      <c r="C77" s="884"/>
      <c r="D77" s="882"/>
      <c r="E77" s="889"/>
      <c r="F77" s="886"/>
      <c r="AA77" s="882"/>
      <c r="AB77" s="882"/>
      <c r="AC77" s="882"/>
    </row>
    <row r="78" spans="2:50" ht="38.25" customHeight="1">
      <c r="C78" s="884"/>
      <c r="D78" s="882"/>
      <c r="E78" s="917" t="s">
        <v>600</v>
      </c>
      <c r="F78" s="1912" t="s">
        <v>599</v>
      </c>
      <c r="G78" s="1912"/>
      <c r="H78" s="1912"/>
      <c r="I78" s="1912"/>
      <c r="J78" s="1912"/>
      <c r="K78" s="1912"/>
      <c r="L78" s="1912"/>
      <c r="M78" s="1912"/>
      <c r="N78" s="1912"/>
      <c r="O78" s="1912"/>
      <c r="P78" s="1912"/>
      <c r="Q78" s="1912"/>
      <c r="R78" s="1912"/>
      <c r="S78" s="1912"/>
      <c r="T78" s="1912"/>
      <c r="U78" s="1912"/>
      <c r="V78" s="1912"/>
      <c r="W78" s="1912"/>
      <c r="X78" s="1912"/>
      <c r="Y78" s="1912"/>
      <c r="Z78" s="1912"/>
      <c r="AA78" s="1912"/>
      <c r="AB78" s="1912"/>
      <c r="AC78" s="1912"/>
    </row>
    <row r="79" spans="2:50" ht="15.75" customHeight="1">
      <c r="AA79" s="882"/>
      <c r="AB79" s="882"/>
    </row>
    <row r="80" spans="2:50" ht="15.75" customHeight="1">
      <c r="AA80" s="882"/>
      <c r="AB80" s="882"/>
    </row>
    <row r="81" spans="2:28" ht="15.75" customHeight="1">
      <c r="AA81" s="882"/>
      <c r="AB81" s="882"/>
    </row>
    <row r="82" spans="2:28" ht="15.75" customHeight="1">
      <c r="AA82" s="882"/>
      <c r="AB82" s="882"/>
    </row>
    <row r="83" spans="2:28" ht="15.75" customHeight="1">
      <c r="AA83" s="882"/>
      <c r="AB83" s="882"/>
    </row>
    <row r="84" spans="2:28" ht="15.75" customHeight="1">
      <c r="AA84" s="882"/>
      <c r="AB84" s="882"/>
    </row>
    <row r="85" spans="2:28" ht="15.75" customHeight="1">
      <c r="AA85" s="882"/>
      <c r="AB85" s="882"/>
    </row>
    <row r="86" spans="2:28" ht="15.75" customHeight="1">
      <c r="B86" s="884"/>
      <c r="C86" s="884"/>
      <c r="D86" s="884"/>
      <c r="E86" s="884"/>
      <c r="F86" s="884"/>
      <c r="G86" s="884"/>
      <c r="H86" s="884"/>
      <c r="I86" s="884"/>
      <c r="J86" s="884"/>
      <c r="K86" s="884"/>
      <c r="L86" s="884"/>
      <c r="M86" s="884"/>
      <c r="N86" s="884"/>
      <c r="O86" s="884"/>
      <c r="P86" s="884"/>
      <c r="Q86" s="884"/>
      <c r="R86" s="884"/>
      <c r="S86" s="884"/>
      <c r="T86" s="884"/>
      <c r="U86" s="884"/>
      <c r="V86" s="884"/>
      <c r="W86" s="884"/>
      <c r="X86" s="884"/>
      <c r="Y86" s="884"/>
      <c r="Z86" s="884"/>
      <c r="AA86" s="882"/>
      <c r="AB86" s="882"/>
    </row>
    <row r="87" spans="2:28" ht="15.75" customHeight="1">
      <c r="B87" s="884"/>
      <c r="C87" s="884"/>
      <c r="D87" s="884"/>
      <c r="E87" s="884"/>
      <c r="F87" s="884"/>
      <c r="G87" s="884"/>
      <c r="H87" s="884"/>
      <c r="I87" s="884"/>
      <c r="J87" s="884"/>
      <c r="K87" s="884"/>
      <c r="L87" s="884"/>
      <c r="M87" s="884"/>
      <c r="N87" s="884"/>
      <c r="O87" s="884"/>
      <c r="P87" s="884"/>
      <c r="Q87" s="884"/>
      <c r="R87" s="884"/>
      <c r="S87" s="884"/>
      <c r="T87" s="884"/>
      <c r="U87" s="884"/>
      <c r="V87" s="884"/>
      <c r="W87" s="884"/>
      <c r="X87" s="884"/>
      <c r="Y87" s="884"/>
      <c r="Z87" s="884"/>
      <c r="AA87" s="882"/>
      <c r="AB87" s="882"/>
    </row>
    <row r="88" spans="2:28" ht="15.75" customHeight="1">
      <c r="B88" s="884"/>
      <c r="C88" s="884"/>
      <c r="D88" s="884"/>
      <c r="E88" s="884"/>
      <c r="F88" s="884"/>
      <c r="G88" s="884"/>
      <c r="H88" s="884"/>
      <c r="I88" s="884"/>
      <c r="J88" s="884"/>
      <c r="K88" s="884"/>
      <c r="L88" s="884"/>
      <c r="M88" s="884"/>
      <c r="N88" s="884"/>
      <c r="O88" s="884"/>
      <c r="P88" s="884"/>
      <c r="Q88" s="884"/>
      <c r="R88" s="884"/>
      <c r="S88" s="884"/>
      <c r="T88" s="884"/>
      <c r="U88" s="884"/>
      <c r="V88" s="884"/>
      <c r="W88" s="884"/>
      <c r="X88" s="884"/>
      <c r="Y88" s="884"/>
      <c r="Z88" s="884"/>
      <c r="AA88" s="882"/>
      <c r="AB88" s="882"/>
    </row>
    <row r="89" spans="2:28" ht="15.75" customHeight="1">
      <c r="B89" s="884"/>
      <c r="C89" s="884"/>
      <c r="D89" s="884"/>
      <c r="E89" s="884"/>
      <c r="F89" s="884"/>
      <c r="G89" s="884"/>
      <c r="H89" s="884"/>
      <c r="I89" s="884"/>
      <c r="J89" s="884"/>
      <c r="K89" s="884"/>
      <c r="L89" s="884"/>
      <c r="M89" s="884"/>
      <c r="N89" s="884"/>
      <c r="O89" s="884"/>
      <c r="P89" s="884"/>
      <c r="Q89" s="884"/>
      <c r="R89" s="884"/>
      <c r="S89" s="884"/>
      <c r="T89" s="884"/>
      <c r="U89" s="884"/>
      <c r="V89" s="884"/>
      <c r="W89" s="884"/>
      <c r="X89" s="884"/>
      <c r="Y89" s="884"/>
      <c r="Z89" s="884"/>
      <c r="AA89" s="882"/>
      <c r="AB89" s="882"/>
    </row>
  </sheetData>
  <sheetProtection sheet="1" objects="1" scenarios="1" formatCells="0"/>
  <mergeCells count="58">
    <mergeCell ref="AE14:BC15"/>
    <mergeCell ref="U19:AC19"/>
    <mergeCell ref="J20:R20"/>
    <mergeCell ref="S20:T20"/>
    <mergeCell ref="U20:AC20"/>
    <mergeCell ref="O15:P15"/>
    <mergeCell ref="S19:T19"/>
    <mergeCell ref="U14:AC14"/>
    <mergeCell ref="Q15:T15"/>
    <mergeCell ref="Q14:T14"/>
    <mergeCell ref="S21:T21"/>
    <mergeCell ref="F78:AC78"/>
    <mergeCell ref="J22:R22"/>
    <mergeCell ref="S22:T22"/>
    <mergeCell ref="U22:AC22"/>
    <mergeCell ref="J23:R23"/>
    <mergeCell ref="S23:T23"/>
    <mergeCell ref="U23:AC23"/>
    <mergeCell ref="G24:I41"/>
    <mergeCell ref="M42:N42"/>
    <mergeCell ref="G42:I49"/>
    <mergeCell ref="G50:I60"/>
    <mergeCell ref="O71:R71"/>
    <mergeCell ref="O64:R64"/>
    <mergeCell ref="O69:S69"/>
    <mergeCell ref="O70:S70"/>
    <mergeCell ref="M43:N43"/>
    <mergeCell ref="O63:R63"/>
    <mergeCell ref="U21:AC21"/>
    <mergeCell ref="U15:W15"/>
    <mergeCell ref="X15:Z15"/>
    <mergeCell ref="J19:R19"/>
    <mergeCell ref="G16:AC16"/>
    <mergeCell ref="J17:R17"/>
    <mergeCell ref="S17:T17"/>
    <mergeCell ref="U17:AC17"/>
    <mergeCell ref="J18:R18"/>
    <mergeCell ref="S18:T18"/>
    <mergeCell ref="U18:AC18"/>
    <mergeCell ref="G15:I15"/>
    <mergeCell ref="J15:K15"/>
    <mergeCell ref="L15:N15"/>
    <mergeCell ref="J21:R21"/>
    <mergeCell ref="AE6:AW8"/>
    <mergeCell ref="AE71:AX72"/>
    <mergeCell ref="AA15:AC15"/>
    <mergeCell ref="C2:AA2"/>
    <mergeCell ref="E4:AA4"/>
    <mergeCell ref="G9:AC9"/>
    <mergeCell ref="G12:I12"/>
    <mergeCell ref="J12:P12"/>
    <mergeCell ref="G6:AC6"/>
    <mergeCell ref="J13:P13"/>
    <mergeCell ref="Q13:T13"/>
    <mergeCell ref="U13:AC13"/>
    <mergeCell ref="J14:P14"/>
    <mergeCell ref="G14:I14"/>
    <mergeCell ref="G13:I13"/>
  </mergeCells>
  <phoneticPr fontId="3"/>
  <dataValidations count="9">
    <dataValidation type="list" allowBlank="1" showInputMessage="1" showErrorMessage="1" sqref="J12:P12 WVS983052:WVY983052 WLW983052:WMC983052 WCA983052:WCG983052 VSE983052:VSK983052 VII983052:VIO983052 UYM983052:UYS983052 UOQ983052:UOW983052 UEU983052:UFA983052 TUY983052:TVE983052 TLC983052:TLI983052 TBG983052:TBM983052 SRK983052:SRQ983052 SHO983052:SHU983052 RXS983052:RXY983052 RNW983052:ROC983052 REA983052:REG983052 QUE983052:QUK983052 QKI983052:QKO983052 QAM983052:QAS983052 PQQ983052:PQW983052 PGU983052:PHA983052 OWY983052:OXE983052 ONC983052:ONI983052 ODG983052:ODM983052 NTK983052:NTQ983052 NJO983052:NJU983052 MZS983052:MZY983052 MPW983052:MQC983052 MGA983052:MGG983052 LWE983052:LWK983052 LMI983052:LMO983052 LCM983052:LCS983052 KSQ983052:KSW983052 KIU983052:KJA983052 JYY983052:JZE983052 JPC983052:JPI983052 JFG983052:JFM983052 IVK983052:IVQ983052 ILO983052:ILU983052 IBS983052:IBY983052 HRW983052:HSC983052 HIA983052:HIG983052 GYE983052:GYK983052 GOI983052:GOO983052 GEM983052:GES983052 FUQ983052:FUW983052 FKU983052:FLA983052 FAY983052:FBE983052 ERC983052:ERI983052 EHG983052:EHM983052 DXK983052:DXQ983052 DNO983052:DNU983052 DDS983052:DDY983052 CTW983052:CUC983052 CKA983052:CKG983052 CAE983052:CAK983052 BQI983052:BQO983052 BGM983052:BGS983052 AWQ983052:AWW983052 AMU983052:ANA983052 ACY983052:ADE983052 TC983052:TI983052 JG983052:JM983052 J983052:P983052 WVS917516:WVY917516 WLW917516:WMC917516 WCA917516:WCG917516 VSE917516:VSK917516 VII917516:VIO917516 UYM917516:UYS917516 UOQ917516:UOW917516 UEU917516:UFA917516 TUY917516:TVE917516 TLC917516:TLI917516 TBG917516:TBM917516 SRK917516:SRQ917516 SHO917516:SHU917516 RXS917516:RXY917516 RNW917516:ROC917516 REA917516:REG917516 QUE917516:QUK917516 QKI917516:QKO917516 QAM917516:QAS917516 PQQ917516:PQW917516 PGU917516:PHA917516 OWY917516:OXE917516 ONC917516:ONI917516 ODG917516:ODM917516 NTK917516:NTQ917516 NJO917516:NJU917516 MZS917516:MZY917516 MPW917516:MQC917516 MGA917516:MGG917516 LWE917516:LWK917516 LMI917516:LMO917516 LCM917516:LCS917516 KSQ917516:KSW917516 KIU917516:KJA917516 JYY917516:JZE917516 JPC917516:JPI917516 JFG917516:JFM917516 IVK917516:IVQ917516 ILO917516:ILU917516 IBS917516:IBY917516 HRW917516:HSC917516 HIA917516:HIG917516 GYE917516:GYK917516 GOI917516:GOO917516 GEM917516:GES917516 FUQ917516:FUW917516 FKU917516:FLA917516 FAY917516:FBE917516 ERC917516:ERI917516 EHG917516:EHM917516 DXK917516:DXQ917516 DNO917516:DNU917516 DDS917516:DDY917516 CTW917516:CUC917516 CKA917516:CKG917516 CAE917516:CAK917516 BQI917516:BQO917516 BGM917516:BGS917516 AWQ917516:AWW917516 AMU917516:ANA917516 ACY917516:ADE917516 TC917516:TI917516 JG917516:JM917516 J917516:P917516 WVS851980:WVY851980 WLW851980:WMC851980 WCA851980:WCG851980 VSE851980:VSK851980 VII851980:VIO851980 UYM851980:UYS851980 UOQ851980:UOW851980 UEU851980:UFA851980 TUY851980:TVE851980 TLC851980:TLI851980 TBG851980:TBM851980 SRK851980:SRQ851980 SHO851980:SHU851980 RXS851980:RXY851980 RNW851980:ROC851980 REA851980:REG851980 QUE851980:QUK851980 QKI851980:QKO851980 QAM851980:QAS851980 PQQ851980:PQW851980 PGU851980:PHA851980 OWY851980:OXE851980 ONC851980:ONI851980 ODG851980:ODM851980 NTK851980:NTQ851980 NJO851980:NJU851980 MZS851980:MZY851980 MPW851980:MQC851980 MGA851980:MGG851980 LWE851980:LWK851980 LMI851980:LMO851980 LCM851980:LCS851980 KSQ851980:KSW851980 KIU851980:KJA851980 JYY851980:JZE851980 JPC851980:JPI851980 JFG851980:JFM851980 IVK851980:IVQ851980 ILO851980:ILU851980 IBS851980:IBY851980 HRW851980:HSC851980 HIA851980:HIG851980 GYE851980:GYK851980 GOI851980:GOO851980 GEM851980:GES851980 FUQ851980:FUW851980 FKU851980:FLA851980 FAY851980:FBE851980 ERC851980:ERI851980 EHG851980:EHM851980 DXK851980:DXQ851980 DNO851980:DNU851980 DDS851980:DDY851980 CTW851980:CUC851980 CKA851980:CKG851980 CAE851980:CAK851980 BQI851980:BQO851980 BGM851980:BGS851980 AWQ851980:AWW851980 AMU851980:ANA851980 ACY851980:ADE851980 TC851980:TI851980 JG851980:JM851980 J851980:P851980 WVS786444:WVY786444 WLW786444:WMC786444 WCA786444:WCG786444 VSE786444:VSK786444 VII786444:VIO786444 UYM786444:UYS786444 UOQ786444:UOW786444 UEU786444:UFA786444 TUY786444:TVE786444 TLC786444:TLI786444 TBG786444:TBM786444 SRK786444:SRQ786444 SHO786444:SHU786444 RXS786444:RXY786444 RNW786444:ROC786444 REA786444:REG786444 QUE786444:QUK786444 QKI786444:QKO786444 QAM786444:QAS786444 PQQ786444:PQW786444 PGU786444:PHA786444 OWY786444:OXE786444 ONC786444:ONI786444 ODG786444:ODM786444 NTK786444:NTQ786444 NJO786444:NJU786444 MZS786444:MZY786444 MPW786444:MQC786444 MGA786444:MGG786444 LWE786444:LWK786444 LMI786444:LMO786444 LCM786444:LCS786444 KSQ786444:KSW786444 KIU786444:KJA786444 JYY786444:JZE786444 JPC786444:JPI786444 JFG786444:JFM786444 IVK786444:IVQ786444 ILO786444:ILU786444 IBS786444:IBY786444 HRW786444:HSC786444 HIA786444:HIG786444 GYE786444:GYK786444 GOI786444:GOO786444 GEM786444:GES786444 FUQ786444:FUW786444 FKU786444:FLA786444 FAY786444:FBE786444 ERC786444:ERI786444 EHG786444:EHM786444 DXK786444:DXQ786444 DNO786444:DNU786444 DDS786444:DDY786444 CTW786444:CUC786444 CKA786444:CKG786444 CAE786444:CAK786444 BQI786444:BQO786444 BGM786444:BGS786444 AWQ786444:AWW786444 AMU786444:ANA786444 ACY786444:ADE786444 TC786444:TI786444 JG786444:JM786444 J786444:P786444 WVS720908:WVY720908 WLW720908:WMC720908 WCA720908:WCG720908 VSE720908:VSK720908 VII720908:VIO720908 UYM720908:UYS720908 UOQ720908:UOW720908 UEU720908:UFA720908 TUY720908:TVE720908 TLC720908:TLI720908 TBG720908:TBM720908 SRK720908:SRQ720908 SHO720908:SHU720908 RXS720908:RXY720908 RNW720908:ROC720908 REA720908:REG720908 QUE720908:QUK720908 QKI720908:QKO720908 QAM720908:QAS720908 PQQ720908:PQW720908 PGU720908:PHA720908 OWY720908:OXE720908 ONC720908:ONI720908 ODG720908:ODM720908 NTK720908:NTQ720908 NJO720908:NJU720908 MZS720908:MZY720908 MPW720908:MQC720908 MGA720908:MGG720908 LWE720908:LWK720908 LMI720908:LMO720908 LCM720908:LCS720908 KSQ720908:KSW720908 KIU720908:KJA720908 JYY720908:JZE720908 JPC720908:JPI720908 JFG720908:JFM720908 IVK720908:IVQ720908 ILO720908:ILU720908 IBS720908:IBY720908 HRW720908:HSC720908 HIA720908:HIG720908 GYE720908:GYK720908 GOI720908:GOO720908 GEM720908:GES720908 FUQ720908:FUW720908 FKU720908:FLA720908 FAY720908:FBE720908 ERC720908:ERI720908 EHG720908:EHM720908 DXK720908:DXQ720908 DNO720908:DNU720908 DDS720908:DDY720908 CTW720908:CUC720908 CKA720908:CKG720908 CAE720908:CAK720908 BQI720908:BQO720908 BGM720908:BGS720908 AWQ720908:AWW720908 AMU720908:ANA720908 ACY720908:ADE720908 TC720908:TI720908 JG720908:JM720908 J720908:P720908 WVS655372:WVY655372 WLW655372:WMC655372 WCA655372:WCG655372 VSE655372:VSK655372 VII655372:VIO655372 UYM655372:UYS655372 UOQ655372:UOW655372 UEU655372:UFA655372 TUY655372:TVE655372 TLC655372:TLI655372 TBG655372:TBM655372 SRK655372:SRQ655372 SHO655372:SHU655372 RXS655372:RXY655372 RNW655372:ROC655372 REA655372:REG655372 QUE655372:QUK655372 QKI655372:QKO655372 QAM655372:QAS655372 PQQ655372:PQW655372 PGU655372:PHA655372 OWY655372:OXE655372 ONC655372:ONI655372 ODG655372:ODM655372 NTK655372:NTQ655372 NJO655372:NJU655372 MZS655372:MZY655372 MPW655372:MQC655372 MGA655372:MGG655372 LWE655372:LWK655372 LMI655372:LMO655372 LCM655372:LCS655372 KSQ655372:KSW655372 KIU655372:KJA655372 JYY655372:JZE655372 JPC655372:JPI655372 JFG655372:JFM655372 IVK655372:IVQ655372 ILO655372:ILU655372 IBS655372:IBY655372 HRW655372:HSC655372 HIA655372:HIG655372 GYE655372:GYK655372 GOI655372:GOO655372 GEM655372:GES655372 FUQ655372:FUW655372 FKU655372:FLA655372 FAY655372:FBE655372 ERC655372:ERI655372 EHG655372:EHM655372 DXK655372:DXQ655372 DNO655372:DNU655372 DDS655372:DDY655372 CTW655372:CUC655372 CKA655372:CKG655372 CAE655372:CAK655372 BQI655372:BQO655372 BGM655372:BGS655372 AWQ655372:AWW655372 AMU655372:ANA655372 ACY655372:ADE655372 TC655372:TI655372 JG655372:JM655372 J655372:P655372 WVS589836:WVY589836 WLW589836:WMC589836 WCA589836:WCG589836 VSE589836:VSK589836 VII589836:VIO589836 UYM589836:UYS589836 UOQ589836:UOW589836 UEU589836:UFA589836 TUY589836:TVE589836 TLC589836:TLI589836 TBG589836:TBM589836 SRK589836:SRQ589836 SHO589836:SHU589836 RXS589836:RXY589836 RNW589836:ROC589836 REA589836:REG589836 QUE589836:QUK589836 QKI589836:QKO589836 QAM589836:QAS589836 PQQ589836:PQW589836 PGU589836:PHA589836 OWY589836:OXE589836 ONC589836:ONI589836 ODG589836:ODM589836 NTK589836:NTQ589836 NJO589836:NJU589836 MZS589836:MZY589836 MPW589836:MQC589836 MGA589836:MGG589836 LWE589836:LWK589836 LMI589836:LMO589836 LCM589836:LCS589836 KSQ589836:KSW589836 KIU589836:KJA589836 JYY589836:JZE589836 JPC589836:JPI589836 JFG589836:JFM589836 IVK589836:IVQ589836 ILO589836:ILU589836 IBS589836:IBY589836 HRW589836:HSC589836 HIA589836:HIG589836 GYE589836:GYK589836 GOI589836:GOO589836 GEM589836:GES589836 FUQ589836:FUW589836 FKU589836:FLA589836 FAY589836:FBE589836 ERC589836:ERI589836 EHG589836:EHM589836 DXK589836:DXQ589836 DNO589836:DNU589836 DDS589836:DDY589836 CTW589836:CUC589836 CKA589836:CKG589836 CAE589836:CAK589836 BQI589836:BQO589836 BGM589836:BGS589836 AWQ589836:AWW589836 AMU589836:ANA589836 ACY589836:ADE589836 TC589836:TI589836 JG589836:JM589836 J589836:P589836 WVS524300:WVY524300 WLW524300:WMC524300 WCA524300:WCG524300 VSE524300:VSK524300 VII524300:VIO524300 UYM524300:UYS524300 UOQ524300:UOW524300 UEU524300:UFA524300 TUY524300:TVE524300 TLC524300:TLI524300 TBG524300:TBM524300 SRK524300:SRQ524300 SHO524300:SHU524300 RXS524300:RXY524300 RNW524300:ROC524300 REA524300:REG524300 QUE524300:QUK524300 QKI524300:QKO524300 QAM524300:QAS524300 PQQ524300:PQW524300 PGU524300:PHA524300 OWY524300:OXE524300 ONC524300:ONI524300 ODG524300:ODM524300 NTK524300:NTQ524300 NJO524300:NJU524300 MZS524300:MZY524300 MPW524300:MQC524300 MGA524300:MGG524300 LWE524300:LWK524300 LMI524300:LMO524300 LCM524300:LCS524300 KSQ524300:KSW524300 KIU524300:KJA524300 JYY524300:JZE524300 JPC524300:JPI524300 JFG524300:JFM524300 IVK524300:IVQ524300 ILO524300:ILU524300 IBS524300:IBY524300 HRW524300:HSC524300 HIA524300:HIG524300 GYE524300:GYK524300 GOI524300:GOO524300 GEM524300:GES524300 FUQ524300:FUW524300 FKU524300:FLA524300 FAY524300:FBE524300 ERC524300:ERI524300 EHG524300:EHM524300 DXK524300:DXQ524300 DNO524300:DNU524300 DDS524300:DDY524300 CTW524300:CUC524300 CKA524300:CKG524300 CAE524300:CAK524300 BQI524300:BQO524300 BGM524300:BGS524300 AWQ524300:AWW524300 AMU524300:ANA524300 ACY524300:ADE524300 TC524300:TI524300 JG524300:JM524300 J524300:P524300 WVS458764:WVY458764 WLW458764:WMC458764 WCA458764:WCG458764 VSE458764:VSK458764 VII458764:VIO458764 UYM458764:UYS458764 UOQ458764:UOW458764 UEU458764:UFA458764 TUY458764:TVE458764 TLC458764:TLI458764 TBG458764:TBM458764 SRK458764:SRQ458764 SHO458764:SHU458764 RXS458764:RXY458764 RNW458764:ROC458764 REA458764:REG458764 QUE458764:QUK458764 QKI458764:QKO458764 QAM458764:QAS458764 PQQ458764:PQW458764 PGU458764:PHA458764 OWY458764:OXE458764 ONC458764:ONI458764 ODG458764:ODM458764 NTK458764:NTQ458764 NJO458764:NJU458764 MZS458764:MZY458764 MPW458764:MQC458764 MGA458764:MGG458764 LWE458764:LWK458764 LMI458764:LMO458764 LCM458764:LCS458764 KSQ458764:KSW458764 KIU458764:KJA458764 JYY458764:JZE458764 JPC458764:JPI458764 JFG458764:JFM458764 IVK458764:IVQ458764 ILO458764:ILU458764 IBS458764:IBY458764 HRW458764:HSC458764 HIA458764:HIG458764 GYE458764:GYK458764 GOI458764:GOO458764 GEM458764:GES458764 FUQ458764:FUW458764 FKU458764:FLA458764 FAY458764:FBE458764 ERC458764:ERI458764 EHG458764:EHM458764 DXK458764:DXQ458764 DNO458764:DNU458764 DDS458764:DDY458764 CTW458764:CUC458764 CKA458764:CKG458764 CAE458764:CAK458764 BQI458764:BQO458764 BGM458764:BGS458764 AWQ458764:AWW458764 AMU458764:ANA458764 ACY458764:ADE458764 TC458764:TI458764 JG458764:JM458764 J458764:P458764 WVS393228:WVY393228 WLW393228:WMC393228 WCA393228:WCG393228 VSE393228:VSK393228 VII393228:VIO393228 UYM393228:UYS393228 UOQ393228:UOW393228 UEU393228:UFA393228 TUY393228:TVE393228 TLC393228:TLI393228 TBG393228:TBM393228 SRK393228:SRQ393228 SHO393228:SHU393228 RXS393228:RXY393228 RNW393228:ROC393228 REA393228:REG393228 QUE393228:QUK393228 QKI393228:QKO393228 QAM393228:QAS393228 PQQ393228:PQW393228 PGU393228:PHA393228 OWY393228:OXE393228 ONC393228:ONI393228 ODG393228:ODM393228 NTK393228:NTQ393228 NJO393228:NJU393228 MZS393228:MZY393228 MPW393228:MQC393228 MGA393228:MGG393228 LWE393228:LWK393228 LMI393228:LMO393228 LCM393228:LCS393228 KSQ393228:KSW393228 KIU393228:KJA393228 JYY393228:JZE393228 JPC393228:JPI393228 JFG393228:JFM393228 IVK393228:IVQ393228 ILO393228:ILU393228 IBS393228:IBY393228 HRW393228:HSC393228 HIA393228:HIG393228 GYE393228:GYK393228 GOI393228:GOO393228 GEM393228:GES393228 FUQ393228:FUW393228 FKU393228:FLA393228 FAY393228:FBE393228 ERC393228:ERI393228 EHG393228:EHM393228 DXK393228:DXQ393228 DNO393228:DNU393228 DDS393228:DDY393228 CTW393228:CUC393228 CKA393228:CKG393228 CAE393228:CAK393228 BQI393228:BQO393228 BGM393228:BGS393228 AWQ393228:AWW393228 AMU393228:ANA393228 ACY393228:ADE393228 TC393228:TI393228 JG393228:JM393228 J393228:P393228 WVS327692:WVY327692 WLW327692:WMC327692 WCA327692:WCG327692 VSE327692:VSK327692 VII327692:VIO327692 UYM327692:UYS327692 UOQ327692:UOW327692 UEU327692:UFA327692 TUY327692:TVE327692 TLC327692:TLI327692 TBG327692:TBM327692 SRK327692:SRQ327692 SHO327692:SHU327692 RXS327692:RXY327692 RNW327692:ROC327692 REA327692:REG327692 QUE327692:QUK327692 QKI327692:QKO327692 QAM327692:QAS327692 PQQ327692:PQW327692 PGU327692:PHA327692 OWY327692:OXE327692 ONC327692:ONI327692 ODG327692:ODM327692 NTK327692:NTQ327692 NJO327692:NJU327692 MZS327692:MZY327692 MPW327692:MQC327692 MGA327692:MGG327692 LWE327692:LWK327692 LMI327692:LMO327692 LCM327692:LCS327692 KSQ327692:KSW327692 KIU327692:KJA327692 JYY327692:JZE327692 JPC327692:JPI327692 JFG327692:JFM327692 IVK327692:IVQ327692 ILO327692:ILU327692 IBS327692:IBY327692 HRW327692:HSC327692 HIA327692:HIG327692 GYE327692:GYK327692 GOI327692:GOO327692 GEM327692:GES327692 FUQ327692:FUW327692 FKU327692:FLA327692 FAY327692:FBE327692 ERC327692:ERI327692 EHG327692:EHM327692 DXK327692:DXQ327692 DNO327692:DNU327692 DDS327692:DDY327692 CTW327692:CUC327692 CKA327692:CKG327692 CAE327692:CAK327692 BQI327692:BQO327692 BGM327692:BGS327692 AWQ327692:AWW327692 AMU327692:ANA327692 ACY327692:ADE327692 TC327692:TI327692 JG327692:JM327692 J327692:P327692 WVS262156:WVY262156 WLW262156:WMC262156 WCA262156:WCG262156 VSE262156:VSK262156 VII262156:VIO262156 UYM262156:UYS262156 UOQ262156:UOW262156 UEU262156:UFA262156 TUY262156:TVE262156 TLC262156:TLI262156 TBG262156:TBM262156 SRK262156:SRQ262156 SHO262156:SHU262156 RXS262156:RXY262156 RNW262156:ROC262156 REA262156:REG262156 QUE262156:QUK262156 QKI262156:QKO262156 QAM262156:QAS262156 PQQ262156:PQW262156 PGU262156:PHA262156 OWY262156:OXE262156 ONC262156:ONI262156 ODG262156:ODM262156 NTK262156:NTQ262156 NJO262156:NJU262156 MZS262156:MZY262156 MPW262156:MQC262156 MGA262156:MGG262156 LWE262156:LWK262156 LMI262156:LMO262156 LCM262156:LCS262156 KSQ262156:KSW262156 KIU262156:KJA262156 JYY262156:JZE262156 JPC262156:JPI262156 JFG262156:JFM262156 IVK262156:IVQ262156 ILO262156:ILU262156 IBS262156:IBY262156 HRW262156:HSC262156 HIA262156:HIG262156 GYE262156:GYK262156 GOI262156:GOO262156 GEM262156:GES262156 FUQ262156:FUW262156 FKU262156:FLA262156 FAY262156:FBE262156 ERC262156:ERI262156 EHG262156:EHM262156 DXK262156:DXQ262156 DNO262156:DNU262156 DDS262156:DDY262156 CTW262156:CUC262156 CKA262156:CKG262156 CAE262156:CAK262156 BQI262156:BQO262156 BGM262156:BGS262156 AWQ262156:AWW262156 AMU262156:ANA262156 ACY262156:ADE262156 TC262156:TI262156 JG262156:JM262156 J262156:P262156 WVS196620:WVY196620 WLW196620:WMC196620 WCA196620:WCG196620 VSE196620:VSK196620 VII196620:VIO196620 UYM196620:UYS196620 UOQ196620:UOW196620 UEU196620:UFA196620 TUY196620:TVE196620 TLC196620:TLI196620 TBG196620:TBM196620 SRK196620:SRQ196620 SHO196620:SHU196620 RXS196620:RXY196620 RNW196620:ROC196620 REA196620:REG196620 QUE196620:QUK196620 QKI196620:QKO196620 QAM196620:QAS196620 PQQ196620:PQW196620 PGU196620:PHA196620 OWY196620:OXE196620 ONC196620:ONI196620 ODG196620:ODM196620 NTK196620:NTQ196620 NJO196620:NJU196620 MZS196620:MZY196620 MPW196620:MQC196620 MGA196620:MGG196620 LWE196620:LWK196620 LMI196620:LMO196620 LCM196620:LCS196620 KSQ196620:KSW196620 KIU196620:KJA196620 JYY196620:JZE196620 JPC196620:JPI196620 JFG196620:JFM196620 IVK196620:IVQ196620 ILO196620:ILU196620 IBS196620:IBY196620 HRW196620:HSC196620 HIA196620:HIG196620 GYE196620:GYK196620 GOI196620:GOO196620 GEM196620:GES196620 FUQ196620:FUW196620 FKU196620:FLA196620 FAY196620:FBE196620 ERC196620:ERI196620 EHG196620:EHM196620 DXK196620:DXQ196620 DNO196620:DNU196620 DDS196620:DDY196620 CTW196620:CUC196620 CKA196620:CKG196620 CAE196620:CAK196620 BQI196620:BQO196620 BGM196620:BGS196620 AWQ196620:AWW196620 AMU196620:ANA196620 ACY196620:ADE196620 TC196620:TI196620 JG196620:JM196620 J196620:P196620 WVS131084:WVY131084 WLW131084:WMC131084 WCA131084:WCG131084 VSE131084:VSK131084 VII131084:VIO131084 UYM131084:UYS131084 UOQ131084:UOW131084 UEU131084:UFA131084 TUY131084:TVE131084 TLC131084:TLI131084 TBG131084:TBM131084 SRK131084:SRQ131084 SHO131084:SHU131084 RXS131084:RXY131084 RNW131084:ROC131084 REA131084:REG131084 QUE131084:QUK131084 QKI131084:QKO131084 QAM131084:QAS131084 PQQ131084:PQW131084 PGU131084:PHA131084 OWY131084:OXE131084 ONC131084:ONI131084 ODG131084:ODM131084 NTK131084:NTQ131084 NJO131084:NJU131084 MZS131084:MZY131084 MPW131084:MQC131084 MGA131084:MGG131084 LWE131084:LWK131084 LMI131084:LMO131084 LCM131084:LCS131084 KSQ131084:KSW131084 KIU131084:KJA131084 JYY131084:JZE131084 JPC131084:JPI131084 JFG131084:JFM131084 IVK131084:IVQ131084 ILO131084:ILU131084 IBS131084:IBY131084 HRW131084:HSC131084 HIA131084:HIG131084 GYE131084:GYK131084 GOI131084:GOO131084 GEM131084:GES131084 FUQ131084:FUW131084 FKU131084:FLA131084 FAY131084:FBE131084 ERC131084:ERI131084 EHG131084:EHM131084 DXK131084:DXQ131084 DNO131084:DNU131084 DDS131084:DDY131084 CTW131084:CUC131084 CKA131084:CKG131084 CAE131084:CAK131084 BQI131084:BQO131084 BGM131084:BGS131084 AWQ131084:AWW131084 AMU131084:ANA131084 ACY131084:ADE131084 TC131084:TI131084 JG131084:JM131084 J131084:P131084 WVS65548:WVY65548 WLW65548:WMC65548 WCA65548:WCG65548 VSE65548:VSK65548 VII65548:VIO65548 UYM65548:UYS65548 UOQ65548:UOW65548 UEU65548:UFA65548 TUY65548:TVE65548 TLC65548:TLI65548 TBG65548:TBM65548 SRK65548:SRQ65548 SHO65548:SHU65548 RXS65548:RXY65548 RNW65548:ROC65548 REA65548:REG65548 QUE65548:QUK65548 QKI65548:QKO65548 QAM65548:QAS65548 PQQ65548:PQW65548 PGU65548:PHA65548 OWY65548:OXE65548 ONC65548:ONI65548 ODG65548:ODM65548 NTK65548:NTQ65548 NJO65548:NJU65548 MZS65548:MZY65548 MPW65548:MQC65548 MGA65548:MGG65548 LWE65548:LWK65548 LMI65548:LMO65548 LCM65548:LCS65548 KSQ65548:KSW65548 KIU65548:KJA65548 JYY65548:JZE65548 JPC65548:JPI65548 JFG65548:JFM65548 IVK65548:IVQ65548 ILO65548:ILU65548 IBS65548:IBY65548 HRW65548:HSC65548 HIA65548:HIG65548 GYE65548:GYK65548 GOI65548:GOO65548 GEM65548:GES65548 FUQ65548:FUW65548 FKU65548:FLA65548 FAY65548:FBE65548 ERC65548:ERI65548 EHG65548:EHM65548 DXK65548:DXQ65548 DNO65548:DNU65548 DDS65548:DDY65548 CTW65548:CUC65548 CKA65548:CKG65548 CAE65548:CAK65548 BQI65548:BQO65548 BGM65548:BGS65548 AWQ65548:AWW65548 AMU65548:ANA65548 ACY65548:ADE65548 TC65548:TI65548 JG65548:JM65548 J65548:P65548 WVS12:WVY12 WLW12:WMC12 WCA12:WCG12 VSE12:VSK12 VII12:VIO12 UYM12:UYS12 UOQ12:UOW12 UEU12:UFA12 TUY12:TVE12 TLC12:TLI12 TBG12:TBM12 SRK12:SRQ12 SHO12:SHU12 RXS12:RXY12 RNW12:ROC12 REA12:REG12 QUE12:QUK12 QKI12:QKO12 QAM12:QAS12 PQQ12:PQW12 PGU12:PHA12 OWY12:OXE12 ONC12:ONI12 ODG12:ODM12 NTK12:NTQ12 NJO12:NJU12 MZS12:MZY12 MPW12:MQC12 MGA12:MGG12 LWE12:LWK12 LMI12:LMO12 LCM12:LCS12 KSQ12:KSW12 KIU12:KJA12 JYY12:JZE12 JPC12:JPI12 JFG12:JFM12 IVK12:IVQ12 ILO12:ILU12 IBS12:IBY12 HRW12:HSC12 HIA12:HIG12 GYE12:GYK12 GOI12:GOO12 GEM12:GES12 FUQ12:FUW12 FKU12:FLA12 FAY12:FBE12 ERC12:ERI12 EHG12:EHM12 DXK12:DXQ12 DNO12:DNU12 DDS12:DDY12 CTW12:CUC12 CKA12:CKG12 CAE12:CAK12 BQI12:BQO12 BGM12:BGS12 AWQ12:AWW12 AMU12:ANA12 ACY12:ADE12 TC12:TI12 JG12:JM12">
      <formula1>$BL$23:$BL$29</formula1>
    </dataValidation>
    <dataValidation type="list" allowBlank="1" showInputMessage="1" showErrorMessage="1" sqref="M42:N42 WVV983082:WVW983082 WLZ983082:WMA983082 WCD983082:WCE983082 VSH983082:VSI983082 VIL983082:VIM983082 UYP983082:UYQ983082 UOT983082:UOU983082 UEX983082:UEY983082 TVB983082:TVC983082 TLF983082:TLG983082 TBJ983082:TBK983082 SRN983082:SRO983082 SHR983082:SHS983082 RXV983082:RXW983082 RNZ983082:ROA983082 RED983082:REE983082 QUH983082:QUI983082 QKL983082:QKM983082 QAP983082:QAQ983082 PQT983082:PQU983082 PGX983082:PGY983082 OXB983082:OXC983082 ONF983082:ONG983082 ODJ983082:ODK983082 NTN983082:NTO983082 NJR983082:NJS983082 MZV983082:MZW983082 MPZ983082:MQA983082 MGD983082:MGE983082 LWH983082:LWI983082 LML983082:LMM983082 LCP983082:LCQ983082 KST983082:KSU983082 KIX983082:KIY983082 JZB983082:JZC983082 JPF983082:JPG983082 JFJ983082:JFK983082 IVN983082:IVO983082 ILR983082:ILS983082 IBV983082:IBW983082 HRZ983082:HSA983082 HID983082:HIE983082 GYH983082:GYI983082 GOL983082:GOM983082 GEP983082:GEQ983082 FUT983082:FUU983082 FKX983082:FKY983082 FBB983082:FBC983082 ERF983082:ERG983082 EHJ983082:EHK983082 DXN983082:DXO983082 DNR983082:DNS983082 DDV983082:DDW983082 CTZ983082:CUA983082 CKD983082:CKE983082 CAH983082:CAI983082 BQL983082:BQM983082 BGP983082:BGQ983082 AWT983082:AWU983082 AMX983082:AMY983082 ADB983082:ADC983082 TF983082:TG983082 JJ983082:JK983082 M983082:N983082 WVV917546:WVW917546 WLZ917546:WMA917546 WCD917546:WCE917546 VSH917546:VSI917546 VIL917546:VIM917546 UYP917546:UYQ917546 UOT917546:UOU917546 UEX917546:UEY917546 TVB917546:TVC917546 TLF917546:TLG917546 TBJ917546:TBK917546 SRN917546:SRO917546 SHR917546:SHS917546 RXV917546:RXW917546 RNZ917546:ROA917546 RED917546:REE917546 QUH917546:QUI917546 QKL917546:QKM917546 QAP917546:QAQ917546 PQT917546:PQU917546 PGX917546:PGY917546 OXB917546:OXC917546 ONF917546:ONG917546 ODJ917546:ODK917546 NTN917546:NTO917546 NJR917546:NJS917546 MZV917546:MZW917546 MPZ917546:MQA917546 MGD917546:MGE917546 LWH917546:LWI917546 LML917546:LMM917546 LCP917546:LCQ917546 KST917546:KSU917546 KIX917546:KIY917546 JZB917546:JZC917546 JPF917546:JPG917546 JFJ917546:JFK917546 IVN917546:IVO917546 ILR917546:ILS917546 IBV917546:IBW917546 HRZ917546:HSA917546 HID917546:HIE917546 GYH917546:GYI917546 GOL917546:GOM917546 GEP917546:GEQ917546 FUT917546:FUU917546 FKX917546:FKY917546 FBB917546:FBC917546 ERF917546:ERG917546 EHJ917546:EHK917546 DXN917546:DXO917546 DNR917546:DNS917546 DDV917546:DDW917546 CTZ917546:CUA917546 CKD917546:CKE917546 CAH917546:CAI917546 BQL917546:BQM917546 BGP917546:BGQ917546 AWT917546:AWU917546 AMX917546:AMY917546 ADB917546:ADC917546 TF917546:TG917546 JJ917546:JK917546 M917546:N917546 WVV852010:WVW852010 WLZ852010:WMA852010 WCD852010:WCE852010 VSH852010:VSI852010 VIL852010:VIM852010 UYP852010:UYQ852010 UOT852010:UOU852010 UEX852010:UEY852010 TVB852010:TVC852010 TLF852010:TLG852010 TBJ852010:TBK852010 SRN852010:SRO852010 SHR852010:SHS852010 RXV852010:RXW852010 RNZ852010:ROA852010 RED852010:REE852010 QUH852010:QUI852010 QKL852010:QKM852010 QAP852010:QAQ852010 PQT852010:PQU852010 PGX852010:PGY852010 OXB852010:OXC852010 ONF852010:ONG852010 ODJ852010:ODK852010 NTN852010:NTO852010 NJR852010:NJS852010 MZV852010:MZW852010 MPZ852010:MQA852010 MGD852010:MGE852010 LWH852010:LWI852010 LML852010:LMM852010 LCP852010:LCQ852010 KST852010:KSU852010 KIX852010:KIY852010 JZB852010:JZC852010 JPF852010:JPG852010 JFJ852010:JFK852010 IVN852010:IVO852010 ILR852010:ILS852010 IBV852010:IBW852010 HRZ852010:HSA852010 HID852010:HIE852010 GYH852010:GYI852010 GOL852010:GOM852010 GEP852010:GEQ852010 FUT852010:FUU852010 FKX852010:FKY852010 FBB852010:FBC852010 ERF852010:ERG852010 EHJ852010:EHK852010 DXN852010:DXO852010 DNR852010:DNS852010 DDV852010:DDW852010 CTZ852010:CUA852010 CKD852010:CKE852010 CAH852010:CAI852010 BQL852010:BQM852010 BGP852010:BGQ852010 AWT852010:AWU852010 AMX852010:AMY852010 ADB852010:ADC852010 TF852010:TG852010 JJ852010:JK852010 M852010:N852010 WVV786474:WVW786474 WLZ786474:WMA786474 WCD786474:WCE786474 VSH786474:VSI786474 VIL786474:VIM786474 UYP786474:UYQ786474 UOT786474:UOU786474 UEX786474:UEY786474 TVB786474:TVC786474 TLF786474:TLG786474 TBJ786474:TBK786474 SRN786474:SRO786474 SHR786474:SHS786474 RXV786474:RXW786474 RNZ786474:ROA786474 RED786474:REE786474 QUH786474:QUI786474 QKL786474:QKM786474 QAP786474:QAQ786474 PQT786474:PQU786474 PGX786474:PGY786474 OXB786474:OXC786474 ONF786474:ONG786474 ODJ786474:ODK786474 NTN786474:NTO786474 NJR786474:NJS786474 MZV786474:MZW786474 MPZ786474:MQA786474 MGD786474:MGE786474 LWH786474:LWI786474 LML786474:LMM786474 LCP786474:LCQ786474 KST786474:KSU786474 KIX786474:KIY786474 JZB786474:JZC786474 JPF786474:JPG786474 JFJ786474:JFK786474 IVN786474:IVO786474 ILR786474:ILS786474 IBV786474:IBW786474 HRZ786474:HSA786474 HID786474:HIE786474 GYH786474:GYI786474 GOL786474:GOM786474 GEP786474:GEQ786474 FUT786474:FUU786474 FKX786474:FKY786474 FBB786474:FBC786474 ERF786474:ERG786474 EHJ786474:EHK786474 DXN786474:DXO786474 DNR786474:DNS786474 DDV786474:DDW786474 CTZ786474:CUA786474 CKD786474:CKE786474 CAH786474:CAI786474 BQL786474:BQM786474 BGP786474:BGQ786474 AWT786474:AWU786474 AMX786474:AMY786474 ADB786474:ADC786474 TF786474:TG786474 JJ786474:JK786474 M786474:N786474 WVV720938:WVW720938 WLZ720938:WMA720938 WCD720938:WCE720938 VSH720938:VSI720938 VIL720938:VIM720938 UYP720938:UYQ720938 UOT720938:UOU720938 UEX720938:UEY720938 TVB720938:TVC720938 TLF720938:TLG720938 TBJ720938:TBK720938 SRN720938:SRO720938 SHR720938:SHS720938 RXV720938:RXW720938 RNZ720938:ROA720938 RED720938:REE720938 QUH720938:QUI720938 QKL720938:QKM720938 QAP720938:QAQ720938 PQT720938:PQU720938 PGX720938:PGY720938 OXB720938:OXC720938 ONF720938:ONG720938 ODJ720938:ODK720938 NTN720938:NTO720938 NJR720938:NJS720938 MZV720938:MZW720938 MPZ720938:MQA720938 MGD720938:MGE720938 LWH720938:LWI720938 LML720938:LMM720938 LCP720938:LCQ720938 KST720938:KSU720938 KIX720938:KIY720938 JZB720938:JZC720938 JPF720938:JPG720938 JFJ720938:JFK720938 IVN720938:IVO720938 ILR720938:ILS720938 IBV720938:IBW720938 HRZ720938:HSA720938 HID720938:HIE720938 GYH720938:GYI720938 GOL720938:GOM720938 GEP720938:GEQ720938 FUT720938:FUU720938 FKX720938:FKY720938 FBB720938:FBC720938 ERF720938:ERG720938 EHJ720938:EHK720938 DXN720938:DXO720938 DNR720938:DNS720938 DDV720938:DDW720938 CTZ720938:CUA720938 CKD720938:CKE720938 CAH720938:CAI720938 BQL720938:BQM720938 BGP720938:BGQ720938 AWT720938:AWU720938 AMX720938:AMY720938 ADB720938:ADC720938 TF720938:TG720938 JJ720938:JK720938 M720938:N720938 WVV655402:WVW655402 WLZ655402:WMA655402 WCD655402:WCE655402 VSH655402:VSI655402 VIL655402:VIM655402 UYP655402:UYQ655402 UOT655402:UOU655402 UEX655402:UEY655402 TVB655402:TVC655402 TLF655402:TLG655402 TBJ655402:TBK655402 SRN655402:SRO655402 SHR655402:SHS655402 RXV655402:RXW655402 RNZ655402:ROA655402 RED655402:REE655402 QUH655402:QUI655402 QKL655402:QKM655402 QAP655402:QAQ655402 PQT655402:PQU655402 PGX655402:PGY655402 OXB655402:OXC655402 ONF655402:ONG655402 ODJ655402:ODK655402 NTN655402:NTO655402 NJR655402:NJS655402 MZV655402:MZW655402 MPZ655402:MQA655402 MGD655402:MGE655402 LWH655402:LWI655402 LML655402:LMM655402 LCP655402:LCQ655402 KST655402:KSU655402 KIX655402:KIY655402 JZB655402:JZC655402 JPF655402:JPG655402 JFJ655402:JFK655402 IVN655402:IVO655402 ILR655402:ILS655402 IBV655402:IBW655402 HRZ655402:HSA655402 HID655402:HIE655402 GYH655402:GYI655402 GOL655402:GOM655402 GEP655402:GEQ655402 FUT655402:FUU655402 FKX655402:FKY655402 FBB655402:FBC655402 ERF655402:ERG655402 EHJ655402:EHK655402 DXN655402:DXO655402 DNR655402:DNS655402 DDV655402:DDW655402 CTZ655402:CUA655402 CKD655402:CKE655402 CAH655402:CAI655402 BQL655402:BQM655402 BGP655402:BGQ655402 AWT655402:AWU655402 AMX655402:AMY655402 ADB655402:ADC655402 TF655402:TG655402 JJ655402:JK655402 M655402:N655402 WVV589866:WVW589866 WLZ589866:WMA589866 WCD589866:WCE589866 VSH589866:VSI589866 VIL589866:VIM589866 UYP589866:UYQ589866 UOT589866:UOU589866 UEX589866:UEY589866 TVB589866:TVC589866 TLF589866:TLG589866 TBJ589866:TBK589866 SRN589866:SRO589866 SHR589866:SHS589866 RXV589866:RXW589866 RNZ589866:ROA589866 RED589866:REE589866 QUH589866:QUI589866 QKL589866:QKM589866 QAP589866:QAQ589866 PQT589866:PQU589866 PGX589866:PGY589866 OXB589866:OXC589866 ONF589866:ONG589866 ODJ589866:ODK589866 NTN589866:NTO589866 NJR589866:NJS589866 MZV589866:MZW589866 MPZ589866:MQA589866 MGD589866:MGE589866 LWH589866:LWI589866 LML589866:LMM589866 LCP589866:LCQ589866 KST589866:KSU589866 KIX589866:KIY589866 JZB589866:JZC589866 JPF589866:JPG589866 JFJ589866:JFK589866 IVN589866:IVO589866 ILR589866:ILS589866 IBV589866:IBW589866 HRZ589866:HSA589866 HID589866:HIE589866 GYH589866:GYI589866 GOL589866:GOM589866 GEP589866:GEQ589866 FUT589866:FUU589866 FKX589866:FKY589866 FBB589866:FBC589866 ERF589866:ERG589866 EHJ589866:EHK589866 DXN589866:DXO589866 DNR589866:DNS589866 DDV589866:DDW589866 CTZ589866:CUA589866 CKD589866:CKE589866 CAH589866:CAI589866 BQL589866:BQM589866 BGP589866:BGQ589866 AWT589866:AWU589866 AMX589866:AMY589866 ADB589866:ADC589866 TF589866:TG589866 JJ589866:JK589866 M589866:N589866 WVV524330:WVW524330 WLZ524330:WMA524330 WCD524330:WCE524330 VSH524330:VSI524330 VIL524330:VIM524330 UYP524330:UYQ524330 UOT524330:UOU524330 UEX524330:UEY524330 TVB524330:TVC524330 TLF524330:TLG524330 TBJ524330:TBK524330 SRN524330:SRO524330 SHR524330:SHS524330 RXV524330:RXW524330 RNZ524330:ROA524330 RED524330:REE524330 QUH524330:QUI524330 QKL524330:QKM524330 QAP524330:QAQ524330 PQT524330:PQU524330 PGX524330:PGY524330 OXB524330:OXC524330 ONF524330:ONG524330 ODJ524330:ODK524330 NTN524330:NTO524330 NJR524330:NJS524330 MZV524330:MZW524330 MPZ524330:MQA524330 MGD524330:MGE524330 LWH524330:LWI524330 LML524330:LMM524330 LCP524330:LCQ524330 KST524330:KSU524330 KIX524330:KIY524330 JZB524330:JZC524330 JPF524330:JPG524330 JFJ524330:JFK524330 IVN524330:IVO524330 ILR524330:ILS524330 IBV524330:IBW524330 HRZ524330:HSA524330 HID524330:HIE524330 GYH524330:GYI524330 GOL524330:GOM524330 GEP524330:GEQ524330 FUT524330:FUU524330 FKX524330:FKY524330 FBB524330:FBC524330 ERF524330:ERG524330 EHJ524330:EHK524330 DXN524330:DXO524330 DNR524330:DNS524330 DDV524330:DDW524330 CTZ524330:CUA524330 CKD524330:CKE524330 CAH524330:CAI524330 BQL524330:BQM524330 BGP524330:BGQ524330 AWT524330:AWU524330 AMX524330:AMY524330 ADB524330:ADC524330 TF524330:TG524330 JJ524330:JK524330 M524330:N524330 WVV458794:WVW458794 WLZ458794:WMA458794 WCD458794:WCE458794 VSH458794:VSI458794 VIL458794:VIM458794 UYP458794:UYQ458794 UOT458794:UOU458794 UEX458794:UEY458794 TVB458794:TVC458794 TLF458794:TLG458794 TBJ458794:TBK458794 SRN458794:SRO458794 SHR458794:SHS458794 RXV458794:RXW458794 RNZ458794:ROA458794 RED458794:REE458794 QUH458794:QUI458794 QKL458794:QKM458794 QAP458794:QAQ458794 PQT458794:PQU458794 PGX458794:PGY458794 OXB458794:OXC458794 ONF458794:ONG458794 ODJ458794:ODK458794 NTN458794:NTO458794 NJR458794:NJS458794 MZV458794:MZW458794 MPZ458794:MQA458794 MGD458794:MGE458794 LWH458794:LWI458794 LML458794:LMM458794 LCP458794:LCQ458794 KST458794:KSU458794 KIX458794:KIY458794 JZB458794:JZC458794 JPF458794:JPG458794 JFJ458794:JFK458794 IVN458794:IVO458794 ILR458794:ILS458794 IBV458794:IBW458794 HRZ458794:HSA458794 HID458794:HIE458794 GYH458794:GYI458794 GOL458794:GOM458794 GEP458794:GEQ458794 FUT458794:FUU458794 FKX458794:FKY458794 FBB458794:FBC458794 ERF458794:ERG458794 EHJ458794:EHK458794 DXN458794:DXO458794 DNR458794:DNS458794 DDV458794:DDW458794 CTZ458794:CUA458794 CKD458794:CKE458794 CAH458794:CAI458794 BQL458794:BQM458794 BGP458794:BGQ458794 AWT458794:AWU458794 AMX458794:AMY458794 ADB458794:ADC458794 TF458794:TG458794 JJ458794:JK458794 M458794:N458794 WVV393258:WVW393258 WLZ393258:WMA393258 WCD393258:WCE393258 VSH393258:VSI393258 VIL393258:VIM393258 UYP393258:UYQ393258 UOT393258:UOU393258 UEX393258:UEY393258 TVB393258:TVC393258 TLF393258:TLG393258 TBJ393258:TBK393258 SRN393258:SRO393258 SHR393258:SHS393258 RXV393258:RXW393258 RNZ393258:ROA393258 RED393258:REE393258 QUH393258:QUI393258 QKL393258:QKM393258 QAP393258:QAQ393258 PQT393258:PQU393258 PGX393258:PGY393258 OXB393258:OXC393258 ONF393258:ONG393258 ODJ393258:ODK393258 NTN393258:NTO393258 NJR393258:NJS393258 MZV393258:MZW393258 MPZ393258:MQA393258 MGD393258:MGE393258 LWH393258:LWI393258 LML393258:LMM393258 LCP393258:LCQ393258 KST393258:KSU393258 KIX393258:KIY393258 JZB393258:JZC393258 JPF393258:JPG393258 JFJ393258:JFK393258 IVN393258:IVO393258 ILR393258:ILS393258 IBV393258:IBW393258 HRZ393258:HSA393258 HID393258:HIE393258 GYH393258:GYI393258 GOL393258:GOM393258 GEP393258:GEQ393258 FUT393258:FUU393258 FKX393258:FKY393258 FBB393258:FBC393258 ERF393258:ERG393258 EHJ393258:EHK393258 DXN393258:DXO393258 DNR393258:DNS393258 DDV393258:DDW393258 CTZ393258:CUA393258 CKD393258:CKE393258 CAH393258:CAI393258 BQL393258:BQM393258 BGP393258:BGQ393258 AWT393258:AWU393258 AMX393258:AMY393258 ADB393258:ADC393258 TF393258:TG393258 JJ393258:JK393258 M393258:N393258 WVV327722:WVW327722 WLZ327722:WMA327722 WCD327722:WCE327722 VSH327722:VSI327722 VIL327722:VIM327722 UYP327722:UYQ327722 UOT327722:UOU327722 UEX327722:UEY327722 TVB327722:TVC327722 TLF327722:TLG327722 TBJ327722:TBK327722 SRN327722:SRO327722 SHR327722:SHS327722 RXV327722:RXW327722 RNZ327722:ROA327722 RED327722:REE327722 QUH327722:QUI327722 QKL327722:QKM327722 QAP327722:QAQ327722 PQT327722:PQU327722 PGX327722:PGY327722 OXB327722:OXC327722 ONF327722:ONG327722 ODJ327722:ODK327722 NTN327722:NTO327722 NJR327722:NJS327722 MZV327722:MZW327722 MPZ327722:MQA327722 MGD327722:MGE327722 LWH327722:LWI327722 LML327722:LMM327722 LCP327722:LCQ327722 KST327722:KSU327722 KIX327722:KIY327722 JZB327722:JZC327722 JPF327722:JPG327722 JFJ327722:JFK327722 IVN327722:IVO327722 ILR327722:ILS327722 IBV327722:IBW327722 HRZ327722:HSA327722 HID327722:HIE327722 GYH327722:GYI327722 GOL327722:GOM327722 GEP327722:GEQ327722 FUT327722:FUU327722 FKX327722:FKY327722 FBB327722:FBC327722 ERF327722:ERG327722 EHJ327722:EHK327722 DXN327722:DXO327722 DNR327722:DNS327722 DDV327722:DDW327722 CTZ327722:CUA327722 CKD327722:CKE327722 CAH327722:CAI327722 BQL327722:BQM327722 BGP327722:BGQ327722 AWT327722:AWU327722 AMX327722:AMY327722 ADB327722:ADC327722 TF327722:TG327722 JJ327722:JK327722 M327722:N327722 WVV262186:WVW262186 WLZ262186:WMA262186 WCD262186:WCE262186 VSH262186:VSI262186 VIL262186:VIM262186 UYP262186:UYQ262186 UOT262186:UOU262186 UEX262186:UEY262186 TVB262186:TVC262186 TLF262186:TLG262186 TBJ262186:TBK262186 SRN262186:SRO262186 SHR262186:SHS262186 RXV262186:RXW262186 RNZ262186:ROA262186 RED262186:REE262186 QUH262186:QUI262186 QKL262186:QKM262186 QAP262186:QAQ262186 PQT262186:PQU262186 PGX262186:PGY262186 OXB262186:OXC262186 ONF262186:ONG262186 ODJ262186:ODK262186 NTN262186:NTO262186 NJR262186:NJS262186 MZV262186:MZW262186 MPZ262186:MQA262186 MGD262186:MGE262186 LWH262186:LWI262186 LML262186:LMM262186 LCP262186:LCQ262186 KST262186:KSU262186 KIX262186:KIY262186 JZB262186:JZC262186 JPF262186:JPG262186 JFJ262186:JFK262186 IVN262186:IVO262186 ILR262186:ILS262186 IBV262186:IBW262186 HRZ262186:HSA262186 HID262186:HIE262186 GYH262186:GYI262186 GOL262186:GOM262186 GEP262186:GEQ262186 FUT262186:FUU262186 FKX262186:FKY262186 FBB262186:FBC262186 ERF262186:ERG262186 EHJ262186:EHK262186 DXN262186:DXO262186 DNR262186:DNS262186 DDV262186:DDW262186 CTZ262186:CUA262186 CKD262186:CKE262186 CAH262186:CAI262186 BQL262186:BQM262186 BGP262186:BGQ262186 AWT262186:AWU262186 AMX262186:AMY262186 ADB262186:ADC262186 TF262186:TG262186 JJ262186:JK262186 M262186:N262186 WVV196650:WVW196650 WLZ196650:WMA196650 WCD196650:WCE196650 VSH196650:VSI196650 VIL196650:VIM196650 UYP196650:UYQ196650 UOT196650:UOU196650 UEX196650:UEY196650 TVB196650:TVC196650 TLF196650:TLG196650 TBJ196650:TBK196650 SRN196650:SRO196650 SHR196650:SHS196650 RXV196650:RXW196650 RNZ196650:ROA196650 RED196650:REE196650 QUH196650:QUI196650 QKL196650:QKM196650 QAP196650:QAQ196650 PQT196650:PQU196650 PGX196650:PGY196650 OXB196650:OXC196650 ONF196650:ONG196650 ODJ196650:ODK196650 NTN196650:NTO196650 NJR196650:NJS196650 MZV196650:MZW196650 MPZ196650:MQA196650 MGD196650:MGE196650 LWH196650:LWI196650 LML196650:LMM196650 LCP196650:LCQ196650 KST196650:KSU196650 KIX196650:KIY196650 JZB196650:JZC196650 JPF196650:JPG196650 JFJ196650:JFK196650 IVN196650:IVO196650 ILR196650:ILS196650 IBV196650:IBW196650 HRZ196650:HSA196650 HID196650:HIE196650 GYH196650:GYI196650 GOL196650:GOM196650 GEP196650:GEQ196650 FUT196650:FUU196650 FKX196650:FKY196650 FBB196650:FBC196650 ERF196650:ERG196650 EHJ196650:EHK196650 DXN196650:DXO196650 DNR196650:DNS196650 DDV196650:DDW196650 CTZ196650:CUA196650 CKD196650:CKE196650 CAH196650:CAI196650 BQL196650:BQM196650 BGP196650:BGQ196650 AWT196650:AWU196650 AMX196650:AMY196650 ADB196650:ADC196650 TF196650:TG196650 JJ196650:JK196650 M196650:N196650 WVV131114:WVW131114 WLZ131114:WMA131114 WCD131114:WCE131114 VSH131114:VSI131114 VIL131114:VIM131114 UYP131114:UYQ131114 UOT131114:UOU131114 UEX131114:UEY131114 TVB131114:TVC131114 TLF131114:TLG131114 TBJ131114:TBK131114 SRN131114:SRO131114 SHR131114:SHS131114 RXV131114:RXW131114 RNZ131114:ROA131114 RED131114:REE131114 QUH131114:QUI131114 QKL131114:QKM131114 QAP131114:QAQ131114 PQT131114:PQU131114 PGX131114:PGY131114 OXB131114:OXC131114 ONF131114:ONG131114 ODJ131114:ODK131114 NTN131114:NTO131114 NJR131114:NJS131114 MZV131114:MZW131114 MPZ131114:MQA131114 MGD131114:MGE131114 LWH131114:LWI131114 LML131114:LMM131114 LCP131114:LCQ131114 KST131114:KSU131114 KIX131114:KIY131114 JZB131114:JZC131114 JPF131114:JPG131114 JFJ131114:JFK131114 IVN131114:IVO131114 ILR131114:ILS131114 IBV131114:IBW131114 HRZ131114:HSA131114 HID131114:HIE131114 GYH131114:GYI131114 GOL131114:GOM131114 GEP131114:GEQ131114 FUT131114:FUU131114 FKX131114:FKY131114 FBB131114:FBC131114 ERF131114:ERG131114 EHJ131114:EHK131114 DXN131114:DXO131114 DNR131114:DNS131114 DDV131114:DDW131114 CTZ131114:CUA131114 CKD131114:CKE131114 CAH131114:CAI131114 BQL131114:BQM131114 BGP131114:BGQ131114 AWT131114:AWU131114 AMX131114:AMY131114 ADB131114:ADC131114 TF131114:TG131114 JJ131114:JK131114 M131114:N131114 WVV65578:WVW65578 WLZ65578:WMA65578 WCD65578:WCE65578 VSH65578:VSI65578 VIL65578:VIM65578 UYP65578:UYQ65578 UOT65578:UOU65578 UEX65578:UEY65578 TVB65578:TVC65578 TLF65578:TLG65578 TBJ65578:TBK65578 SRN65578:SRO65578 SHR65578:SHS65578 RXV65578:RXW65578 RNZ65578:ROA65578 RED65578:REE65578 QUH65578:QUI65578 QKL65578:QKM65578 QAP65578:QAQ65578 PQT65578:PQU65578 PGX65578:PGY65578 OXB65578:OXC65578 ONF65578:ONG65578 ODJ65578:ODK65578 NTN65578:NTO65578 NJR65578:NJS65578 MZV65578:MZW65578 MPZ65578:MQA65578 MGD65578:MGE65578 LWH65578:LWI65578 LML65578:LMM65578 LCP65578:LCQ65578 KST65578:KSU65578 KIX65578:KIY65578 JZB65578:JZC65578 JPF65578:JPG65578 JFJ65578:JFK65578 IVN65578:IVO65578 ILR65578:ILS65578 IBV65578:IBW65578 HRZ65578:HSA65578 HID65578:HIE65578 GYH65578:GYI65578 GOL65578:GOM65578 GEP65578:GEQ65578 FUT65578:FUU65578 FKX65578:FKY65578 FBB65578:FBC65578 ERF65578:ERG65578 EHJ65578:EHK65578 DXN65578:DXO65578 DNR65578:DNS65578 DDV65578:DDW65578 CTZ65578:CUA65578 CKD65578:CKE65578 CAH65578:CAI65578 BQL65578:BQM65578 BGP65578:BGQ65578 AWT65578:AWU65578 AMX65578:AMY65578 ADB65578:ADC65578 TF65578:TG65578 JJ65578:JK65578 M65578:N65578 WVV42:WVW42 WLZ42:WMA42 WCD42:WCE42 VSH42:VSI42 VIL42:VIM42 UYP42:UYQ42 UOT42:UOU42 UEX42:UEY42 TVB42:TVC42 TLF42:TLG42 TBJ42:TBK42 SRN42:SRO42 SHR42:SHS42 RXV42:RXW42 RNZ42:ROA42 RED42:REE42 QUH42:QUI42 QKL42:QKM42 QAP42:QAQ42 PQT42:PQU42 PGX42:PGY42 OXB42:OXC42 ONF42:ONG42 ODJ42:ODK42 NTN42:NTO42 NJR42:NJS42 MZV42:MZW42 MPZ42:MQA42 MGD42:MGE42 LWH42:LWI42 LML42:LMM42 LCP42:LCQ42 KST42:KSU42 KIX42:KIY42 JZB42:JZC42 JPF42:JPG42 JFJ42:JFK42 IVN42:IVO42 ILR42:ILS42 IBV42:IBW42 HRZ42:HSA42 HID42:HIE42 GYH42:GYI42 GOL42:GOM42 GEP42:GEQ42 FUT42:FUU42 FKX42:FKY42 FBB42:FBC42 ERF42:ERG42 EHJ42:EHK42 DXN42:DXO42 DNR42:DNS42 DDV42:DDW42 CTZ42:CUA42 CKD42:CKE42 CAH42:CAI42 BQL42:BQM42 BGP42:BGQ42 AWT42:AWU42 AMX42:AMY42 ADB42:ADC42 TF42:TG42 JJ42:JK42">
      <formula1>$BL$39:$BL$42</formula1>
    </dataValidation>
    <dataValidation type="list" allowBlank="1" showInputMessage="1" showErrorMessage="1" sqref="WWD983053:WWK983053 WMH983053:WMO983053 WCL983053:WCS983053 VSP983053:VSW983053 VIT983053:VJA983053 UYX983053:UZE983053 UPB983053:UPI983053 UFF983053:UFM983053 TVJ983053:TVQ983053 TLN983053:TLU983053 TBR983053:TBY983053 SRV983053:SSC983053 SHZ983053:SIG983053 RYD983053:RYK983053 ROH983053:ROO983053 REL983053:RES983053 QUP983053:QUW983053 QKT983053:QLA983053 QAX983053:QBE983053 PRB983053:PRI983053 PHF983053:PHM983053 OXJ983053:OXQ983053 ONN983053:ONU983053 ODR983053:ODY983053 NTV983053:NUC983053 NJZ983053:NKG983053 NAD983053:NAK983053 MQH983053:MQO983053 MGL983053:MGS983053 LWP983053:LWW983053 LMT983053:LNA983053 LCX983053:LDE983053 KTB983053:KTI983053 KJF983053:KJM983053 JZJ983053:JZQ983053 JPN983053:JPU983053 JFR983053:JFY983053 IVV983053:IWC983053 ILZ983053:IMG983053 ICD983053:ICK983053 HSH983053:HSO983053 HIL983053:HIS983053 GYP983053:GYW983053 GOT983053:GPA983053 GEX983053:GFE983053 FVB983053:FVI983053 FLF983053:FLM983053 FBJ983053:FBQ983053 ERN983053:ERU983053 EHR983053:EHY983053 DXV983053:DYC983053 DNZ983053:DOG983053 DED983053:DEK983053 CUH983053:CUO983053 CKL983053:CKS983053 CAP983053:CAW983053 BQT983053:BRA983053 BGX983053:BHE983053 AXB983053:AXI983053 ANF983053:ANM983053 ADJ983053:ADQ983053 TN983053:TU983053 JR983053:JY983053 U983053:AC983053 WWD917517:WWK917517 WMH917517:WMO917517 WCL917517:WCS917517 VSP917517:VSW917517 VIT917517:VJA917517 UYX917517:UZE917517 UPB917517:UPI917517 UFF917517:UFM917517 TVJ917517:TVQ917517 TLN917517:TLU917517 TBR917517:TBY917517 SRV917517:SSC917517 SHZ917517:SIG917517 RYD917517:RYK917517 ROH917517:ROO917517 REL917517:RES917517 QUP917517:QUW917517 QKT917517:QLA917517 QAX917517:QBE917517 PRB917517:PRI917517 PHF917517:PHM917517 OXJ917517:OXQ917517 ONN917517:ONU917517 ODR917517:ODY917517 NTV917517:NUC917517 NJZ917517:NKG917517 NAD917517:NAK917517 MQH917517:MQO917517 MGL917517:MGS917517 LWP917517:LWW917517 LMT917517:LNA917517 LCX917517:LDE917517 KTB917517:KTI917517 KJF917517:KJM917517 JZJ917517:JZQ917517 JPN917517:JPU917517 JFR917517:JFY917517 IVV917517:IWC917517 ILZ917517:IMG917517 ICD917517:ICK917517 HSH917517:HSO917517 HIL917517:HIS917517 GYP917517:GYW917517 GOT917517:GPA917517 GEX917517:GFE917517 FVB917517:FVI917517 FLF917517:FLM917517 FBJ917517:FBQ917517 ERN917517:ERU917517 EHR917517:EHY917517 DXV917517:DYC917517 DNZ917517:DOG917517 DED917517:DEK917517 CUH917517:CUO917517 CKL917517:CKS917517 CAP917517:CAW917517 BQT917517:BRA917517 BGX917517:BHE917517 AXB917517:AXI917517 ANF917517:ANM917517 ADJ917517:ADQ917517 TN917517:TU917517 JR917517:JY917517 U917517:AC917517 WWD851981:WWK851981 WMH851981:WMO851981 WCL851981:WCS851981 VSP851981:VSW851981 VIT851981:VJA851981 UYX851981:UZE851981 UPB851981:UPI851981 UFF851981:UFM851981 TVJ851981:TVQ851981 TLN851981:TLU851981 TBR851981:TBY851981 SRV851981:SSC851981 SHZ851981:SIG851981 RYD851981:RYK851981 ROH851981:ROO851981 REL851981:RES851981 QUP851981:QUW851981 QKT851981:QLA851981 QAX851981:QBE851981 PRB851981:PRI851981 PHF851981:PHM851981 OXJ851981:OXQ851981 ONN851981:ONU851981 ODR851981:ODY851981 NTV851981:NUC851981 NJZ851981:NKG851981 NAD851981:NAK851981 MQH851981:MQO851981 MGL851981:MGS851981 LWP851981:LWW851981 LMT851981:LNA851981 LCX851981:LDE851981 KTB851981:KTI851981 KJF851981:KJM851981 JZJ851981:JZQ851981 JPN851981:JPU851981 JFR851981:JFY851981 IVV851981:IWC851981 ILZ851981:IMG851981 ICD851981:ICK851981 HSH851981:HSO851981 HIL851981:HIS851981 GYP851981:GYW851981 GOT851981:GPA851981 GEX851981:GFE851981 FVB851981:FVI851981 FLF851981:FLM851981 FBJ851981:FBQ851981 ERN851981:ERU851981 EHR851981:EHY851981 DXV851981:DYC851981 DNZ851981:DOG851981 DED851981:DEK851981 CUH851981:CUO851981 CKL851981:CKS851981 CAP851981:CAW851981 BQT851981:BRA851981 BGX851981:BHE851981 AXB851981:AXI851981 ANF851981:ANM851981 ADJ851981:ADQ851981 TN851981:TU851981 JR851981:JY851981 U851981:AC851981 WWD786445:WWK786445 WMH786445:WMO786445 WCL786445:WCS786445 VSP786445:VSW786445 VIT786445:VJA786445 UYX786445:UZE786445 UPB786445:UPI786445 UFF786445:UFM786445 TVJ786445:TVQ786445 TLN786445:TLU786445 TBR786445:TBY786445 SRV786445:SSC786445 SHZ786445:SIG786445 RYD786445:RYK786445 ROH786445:ROO786445 REL786445:RES786445 QUP786445:QUW786445 QKT786445:QLA786445 QAX786445:QBE786445 PRB786445:PRI786445 PHF786445:PHM786445 OXJ786445:OXQ786445 ONN786445:ONU786445 ODR786445:ODY786445 NTV786445:NUC786445 NJZ786445:NKG786445 NAD786445:NAK786445 MQH786445:MQO786445 MGL786445:MGS786445 LWP786445:LWW786445 LMT786445:LNA786445 LCX786445:LDE786445 KTB786445:KTI786445 KJF786445:KJM786445 JZJ786445:JZQ786445 JPN786445:JPU786445 JFR786445:JFY786445 IVV786445:IWC786445 ILZ786445:IMG786445 ICD786445:ICK786445 HSH786445:HSO786445 HIL786445:HIS786445 GYP786445:GYW786445 GOT786445:GPA786445 GEX786445:GFE786445 FVB786445:FVI786445 FLF786445:FLM786445 FBJ786445:FBQ786445 ERN786445:ERU786445 EHR786445:EHY786445 DXV786445:DYC786445 DNZ786445:DOG786445 DED786445:DEK786445 CUH786445:CUO786445 CKL786445:CKS786445 CAP786445:CAW786445 BQT786445:BRA786445 BGX786445:BHE786445 AXB786445:AXI786445 ANF786445:ANM786445 ADJ786445:ADQ786445 TN786445:TU786445 JR786445:JY786445 U786445:AC786445 WWD720909:WWK720909 WMH720909:WMO720909 WCL720909:WCS720909 VSP720909:VSW720909 VIT720909:VJA720909 UYX720909:UZE720909 UPB720909:UPI720909 UFF720909:UFM720909 TVJ720909:TVQ720909 TLN720909:TLU720909 TBR720909:TBY720909 SRV720909:SSC720909 SHZ720909:SIG720909 RYD720909:RYK720909 ROH720909:ROO720909 REL720909:RES720909 QUP720909:QUW720909 QKT720909:QLA720909 QAX720909:QBE720909 PRB720909:PRI720909 PHF720909:PHM720909 OXJ720909:OXQ720909 ONN720909:ONU720909 ODR720909:ODY720909 NTV720909:NUC720909 NJZ720909:NKG720909 NAD720909:NAK720909 MQH720909:MQO720909 MGL720909:MGS720909 LWP720909:LWW720909 LMT720909:LNA720909 LCX720909:LDE720909 KTB720909:KTI720909 KJF720909:KJM720909 JZJ720909:JZQ720909 JPN720909:JPU720909 JFR720909:JFY720909 IVV720909:IWC720909 ILZ720909:IMG720909 ICD720909:ICK720909 HSH720909:HSO720909 HIL720909:HIS720909 GYP720909:GYW720909 GOT720909:GPA720909 GEX720909:GFE720909 FVB720909:FVI720909 FLF720909:FLM720909 FBJ720909:FBQ720909 ERN720909:ERU720909 EHR720909:EHY720909 DXV720909:DYC720909 DNZ720909:DOG720909 DED720909:DEK720909 CUH720909:CUO720909 CKL720909:CKS720909 CAP720909:CAW720909 BQT720909:BRA720909 BGX720909:BHE720909 AXB720909:AXI720909 ANF720909:ANM720909 ADJ720909:ADQ720909 TN720909:TU720909 JR720909:JY720909 U720909:AC720909 WWD655373:WWK655373 WMH655373:WMO655373 WCL655373:WCS655373 VSP655373:VSW655373 VIT655373:VJA655373 UYX655373:UZE655373 UPB655373:UPI655373 UFF655373:UFM655373 TVJ655373:TVQ655373 TLN655373:TLU655373 TBR655373:TBY655373 SRV655373:SSC655373 SHZ655373:SIG655373 RYD655373:RYK655373 ROH655373:ROO655373 REL655373:RES655373 QUP655373:QUW655373 QKT655373:QLA655373 QAX655373:QBE655373 PRB655373:PRI655373 PHF655373:PHM655373 OXJ655373:OXQ655373 ONN655373:ONU655373 ODR655373:ODY655373 NTV655373:NUC655373 NJZ655373:NKG655373 NAD655373:NAK655373 MQH655373:MQO655373 MGL655373:MGS655373 LWP655373:LWW655373 LMT655373:LNA655373 LCX655373:LDE655373 KTB655373:KTI655373 KJF655373:KJM655373 JZJ655373:JZQ655373 JPN655373:JPU655373 JFR655373:JFY655373 IVV655373:IWC655373 ILZ655373:IMG655373 ICD655373:ICK655373 HSH655373:HSO655373 HIL655373:HIS655373 GYP655373:GYW655373 GOT655373:GPA655373 GEX655373:GFE655373 FVB655373:FVI655373 FLF655373:FLM655373 FBJ655373:FBQ655373 ERN655373:ERU655373 EHR655373:EHY655373 DXV655373:DYC655373 DNZ655373:DOG655373 DED655373:DEK655373 CUH655373:CUO655373 CKL655373:CKS655373 CAP655373:CAW655373 BQT655373:BRA655373 BGX655373:BHE655373 AXB655373:AXI655373 ANF655373:ANM655373 ADJ655373:ADQ655373 TN655373:TU655373 JR655373:JY655373 U655373:AC655373 WWD589837:WWK589837 WMH589837:WMO589837 WCL589837:WCS589837 VSP589837:VSW589837 VIT589837:VJA589837 UYX589837:UZE589837 UPB589837:UPI589837 UFF589837:UFM589837 TVJ589837:TVQ589837 TLN589837:TLU589837 TBR589837:TBY589837 SRV589837:SSC589837 SHZ589837:SIG589837 RYD589837:RYK589837 ROH589837:ROO589837 REL589837:RES589837 QUP589837:QUW589837 QKT589837:QLA589837 QAX589837:QBE589837 PRB589837:PRI589837 PHF589837:PHM589837 OXJ589837:OXQ589837 ONN589837:ONU589837 ODR589837:ODY589837 NTV589837:NUC589837 NJZ589837:NKG589837 NAD589837:NAK589837 MQH589837:MQO589837 MGL589837:MGS589837 LWP589837:LWW589837 LMT589837:LNA589837 LCX589837:LDE589837 KTB589837:KTI589837 KJF589837:KJM589837 JZJ589837:JZQ589837 JPN589837:JPU589837 JFR589837:JFY589837 IVV589837:IWC589837 ILZ589837:IMG589837 ICD589837:ICK589837 HSH589837:HSO589837 HIL589837:HIS589837 GYP589837:GYW589837 GOT589837:GPA589837 GEX589837:GFE589837 FVB589837:FVI589837 FLF589837:FLM589837 FBJ589837:FBQ589837 ERN589837:ERU589837 EHR589837:EHY589837 DXV589837:DYC589837 DNZ589837:DOG589837 DED589837:DEK589837 CUH589837:CUO589837 CKL589837:CKS589837 CAP589837:CAW589837 BQT589837:BRA589837 BGX589837:BHE589837 AXB589837:AXI589837 ANF589837:ANM589837 ADJ589837:ADQ589837 TN589837:TU589837 JR589837:JY589837 U589837:AC589837 WWD524301:WWK524301 WMH524301:WMO524301 WCL524301:WCS524301 VSP524301:VSW524301 VIT524301:VJA524301 UYX524301:UZE524301 UPB524301:UPI524301 UFF524301:UFM524301 TVJ524301:TVQ524301 TLN524301:TLU524301 TBR524301:TBY524301 SRV524301:SSC524301 SHZ524301:SIG524301 RYD524301:RYK524301 ROH524301:ROO524301 REL524301:RES524301 QUP524301:QUW524301 QKT524301:QLA524301 QAX524301:QBE524301 PRB524301:PRI524301 PHF524301:PHM524301 OXJ524301:OXQ524301 ONN524301:ONU524301 ODR524301:ODY524301 NTV524301:NUC524301 NJZ524301:NKG524301 NAD524301:NAK524301 MQH524301:MQO524301 MGL524301:MGS524301 LWP524301:LWW524301 LMT524301:LNA524301 LCX524301:LDE524301 KTB524301:KTI524301 KJF524301:KJM524301 JZJ524301:JZQ524301 JPN524301:JPU524301 JFR524301:JFY524301 IVV524301:IWC524301 ILZ524301:IMG524301 ICD524301:ICK524301 HSH524301:HSO524301 HIL524301:HIS524301 GYP524301:GYW524301 GOT524301:GPA524301 GEX524301:GFE524301 FVB524301:FVI524301 FLF524301:FLM524301 FBJ524301:FBQ524301 ERN524301:ERU524301 EHR524301:EHY524301 DXV524301:DYC524301 DNZ524301:DOG524301 DED524301:DEK524301 CUH524301:CUO524301 CKL524301:CKS524301 CAP524301:CAW524301 BQT524301:BRA524301 BGX524301:BHE524301 AXB524301:AXI524301 ANF524301:ANM524301 ADJ524301:ADQ524301 TN524301:TU524301 JR524301:JY524301 U524301:AC524301 WWD458765:WWK458765 WMH458765:WMO458765 WCL458765:WCS458765 VSP458765:VSW458765 VIT458765:VJA458765 UYX458765:UZE458765 UPB458765:UPI458765 UFF458765:UFM458765 TVJ458765:TVQ458765 TLN458765:TLU458765 TBR458765:TBY458765 SRV458765:SSC458765 SHZ458765:SIG458765 RYD458765:RYK458765 ROH458765:ROO458765 REL458765:RES458765 QUP458765:QUW458765 QKT458765:QLA458765 QAX458765:QBE458765 PRB458765:PRI458765 PHF458765:PHM458765 OXJ458765:OXQ458765 ONN458765:ONU458765 ODR458765:ODY458765 NTV458765:NUC458765 NJZ458765:NKG458765 NAD458765:NAK458765 MQH458765:MQO458765 MGL458765:MGS458765 LWP458765:LWW458765 LMT458765:LNA458765 LCX458765:LDE458765 KTB458765:KTI458765 KJF458765:KJM458765 JZJ458765:JZQ458765 JPN458765:JPU458765 JFR458765:JFY458765 IVV458765:IWC458765 ILZ458765:IMG458765 ICD458765:ICK458765 HSH458765:HSO458765 HIL458765:HIS458765 GYP458765:GYW458765 GOT458765:GPA458765 GEX458765:GFE458765 FVB458765:FVI458765 FLF458765:FLM458765 FBJ458765:FBQ458765 ERN458765:ERU458765 EHR458765:EHY458765 DXV458765:DYC458765 DNZ458765:DOG458765 DED458765:DEK458765 CUH458765:CUO458765 CKL458765:CKS458765 CAP458765:CAW458765 BQT458765:BRA458765 BGX458765:BHE458765 AXB458765:AXI458765 ANF458765:ANM458765 ADJ458765:ADQ458765 TN458765:TU458765 JR458765:JY458765 U458765:AC458765 WWD393229:WWK393229 WMH393229:WMO393229 WCL393229:WCS393229 VSP393229:VSW393229 VIT393229:VJA393229 UYX393229:UZE393229 UPB393229:UPI393229 UFF393229:UFM393229 TVJ393229:TVQ393229 TLN393229:TLU393229 TBR393229:TBY393229 SRV393229:SSC393229 SHZ393229:SIG393229 RYD393229:RYK393229 ROH393229:ROO393229 REL393229:RES393229 QUP393229:QUW393229 QKT393229:QLA393229 QAX393229:QBE393229 PRB393229:PRI393229 PHF393229:PHM393229 OXJ393229:OXQ393229 ONN393229:ONU393229 ODR393229:ODY393229 NTV393229:NUC393229 NJZ393229:NKG393229 NAD393229:NAK393229 MQH393229:MQO393229 MGL393229:MGS393229 LWP393229:LWW393229 LMT393229:LNA393229 LCX393229:LDE393229 KTB393229:KTI393229 KJF393229:KJM393229 JZJ393229:JZQ393229 JPN393229:JPU393229 JFR393229:JFY393229 IVV393229:IWC393229 ILZ393229:IMG393229 ICD393229:ICK393229 HSH393229:HSO393229 HIL393229:HIS393229 GYP393229:GYW393229 GOT393229:GPA393229 GEX393229:GFE393229 FVB393229:FVI393229 FLF393229:FLM393229 FBJ393229:FBQ393229 ERN393229:ERU393229 EHR393229:EHY393229 DXV393229:DYC393229 DNZ393229:DOG393229 DED393229:DEK393229 CUH393229:CUO393229 CKL393229:CKS393229 CAP393229:CAW393229 BQT393229:BRA393229 BGX393229:BHE393229 AXB393229:AXI393229 ANF393229:ANM393229 ADJ393229:ADQ393229 TN393229:TU393229 JR393229:JY393229 U393229:AC393229 WWD327693:WWK327693 WMH327693:WMO327693 WCL327693:WCS327693 VSP327693:VSW327693 VIT327693:VJA327693 UYX327693:UZE327693 UPB327693:UPI327693 UFF327693:UFM327693 TVJ327693:TVQ327693 TLN327693:TLU327693 TBR327693:TBY327693 SRV327693:SSC327693 SHZ327693:SIG327693 RYD327693:RYK327693 ROH327693:ROO327693 REL327693:RES327693 QUP327693:QUW327693 QKT327693:QLA327693 QAX327693:QBE327693 PRB327693:PRI327693 PHF327693:PHM327693 OXJ327693:OXQ327693 ONN327693:ONU327693 ODR327693:ODY327693 NTV327693:NUC327693 NJZ327693:NKG327693 NAD327693:NAK327693 MQH327693:MQO327693 MGL327693:MGS327693 LWP327693:LWW327693 LMT327693:LNA327693 LCX327693:LDE327693 KTB327693:KTI327693 KJF327693:KJM327693 JZJ327693:JZQ327693 JPN327693:JPU327693 JFR327693:JFY327693 IVV327693:IWC327693 ILZ327693:IMG327693 ICD327693:ICK327693 HSH327693:HSO327693 HIL327693:HIS327693 GYP327693:GYW327693 GOT327693:GPA327693 GEX327693:GFE327693 FVB327693:FVI327693 FLF327693:FLM327693 FBJ327693:FBQ327693 ERN327693:ERU327693 EHR327693:EHY327693 DXV327693:DYC327693 DNZ327693:DOG327693 DED327693:DEK327693 CUH327693:CUO327693 CKL327693:CKS327693 CAP327693:CAW327693 BQT327693:BRA327693 BGX327693:BHE327693 AXB327693:AXI327693 ANF327693:ANM327693 ADJ327693:ADQ327693 TN327693:TU327693 JR327693:JY327693 U327693:AC327693 WWD262157:WWK262157 WMH262157:WMO262157 WCL262157:WCS262157 VSP262157:VSW262157 VIT262157:VJA262157 UYX262157:UZE262157 UPB262157:UPI262157 UFF262157:UFM262157 TVJ262157:TVQ262157 TLN262157:TLU262157 TBR262157:TBY262157 SRV262157:SSC262157 SHZ262157:SIG262157 RYD262157:RYK262157 ROH262157:ROO262157 REL262157:RES262157 QUP262157:QUW262157 QKT262157:QLA262157 QAX262157:QBE262157 PRB262157:PRI262157 PHF262157:PHM262157 OXJ262157:OXQ262157 ONN262157:ONU262157 ODR262157:ODY262157 NTV262157:NUC262157 NJZ262157:NKG262157 NAD262157:NAK262157 MQH262157:MQO262157 MGL262157:MGS262157 LWP262157:LWW262157 LMT262157:LNA262157 LCX262157:LDE262157 KTB262157:KTI262157 KJF262157:KJM262157 JZJ262157:JZQ262157 JPN262157:JPU262157 JFR262157:JFY262157 IVV262157:IWC262157 ILZ262157:IMG262157 ICD262157:ICK262157 HSH262157:HSO262157 HIL262157:HIS262157 GYP262157:GYW262157 GOT262157:GPA262157 GEX262157:GFE262157 FVB262157:FVI262157 FLF262157:FLM262157 FBJ262157:FBQ262157 ERN262157:ERU262157 EHR262157:EHY262157 DXV262157:DYC262157 DNZ262157:DOG262157 DED262157:DEK262157 CUH262157:CUO262157 CKL262157:CKS262157 CAP262157:CAW262157 BQT262157:BRA262157 BGX262157:BHE262157 AXB262157:AXI262157 ANF262157:ANM262157 ADJ262157:ADQ262157 TN262157:TU262157 JR262157:JY262157 U262157:AC262157 WWD196621:WWK196621 WMH196621:WMO196621 WCL196621:WCS196621 VSP196621:VSW196621 VIT196621:VJA196621 UYX196621:UZE196621 UPB196621:UPI196621 UFF196621:UFM196621 TVJ196621:TVQ196621 TLN196621:TLU196621 TBR196621:TBY196621 SRV196621:SSC196621 SHZ196621:SIG196621 RYD196621:RYK196621 ROH196621:ROO196621 REL196621:RES196621 QUP196621:QUW196621 QKT196621:QLA196621 QAX196621:QBE196621 PRB196621:PRI196621 PHF196621:PHM196621 OXJ196621:OXQ196621 ONN196621:ONU196621 ODR196621:ODY196621 NTV196621:NUC196621 NJZ196621:NKG196621 NAD196621:NAK196621 MQH196621:MQO196621 MGL196621:MGS196621 LWP196621:LWW196621 LMT196621:LNA196621 LCX196621:LDE196621 KTB196621:KTI196621 KJF196621:KJM196621 JZJ196621:JZQ196621 JPN196621:JPU196621 JFR196621:JFY196621 IVV196621:IWC196621 ILZ196621:IMG196621 ICD196621:ICK196621 HSH196621:HSO196621 HIL196621:HIS196621 GYP196621:GYW196621 GOT196621:GPA196621 GEX196621:GFE196621 FVB196621:FVI196621 FLF196621:FLM196621 FBJ196621:FBQ196621 ERN196621:ERU196621 EHR196621:EHY196621 DXV196621:DYC196621 DNZ196621:DOG196621 DED196621:DEK196621 CUH196621:CUO196621 CKL196621:CKS196621 CAP196621:CAW196621 BQT196621:BRA196621 BGX196621:BHE196621 AXB196621:AXI196621 ANF196621:ANM196621 ADJ196621:ADQ196621 TN196621:TU196621 JR196621:JY196621 U196621:AC196621 WWD131085:WWK131085 WMH131085:WMO131085 WCL131085:WCS131085 VSP131085:VSW131085 VIT131085:VJA131085 UYX131085:UZE131085 UPB131085:UPI131085 UFF131085:UFM131085 TVJ131085:TVQ131085 TLN131085:TLU131085 TBR131085:TBY131085 SRV131085:SSC131085 SHZ131085:SIG131085 RYD131085:RYK131085 ROH131085:ROO131085 REL131085:RES131085 QUP131085:QUW131085 QKT131085:QLA131085 QAX131085:QBE131085 PRB131085:PRI131085 PHF131085:PHM131085 OXJ131085:OXQ131085 ONN131085:ONU131085 ODR131085:ODY131085 NTV131085:NUC131085 NJZ131085:NKG131085 NAD131085:NAK131085 MQH131085:MQO131085 MGL131085:MGS131085 LWP131085:LWW131085 LMT131085:LNA131085 LCX131085:LDE131085 KTB131085:KTI131085 KJF131085:KJM131085 JZJ131085:JZQ131085 JPN131085:JPU131085 JFR131085:JFY131085 IVV131085:IWC131085 ILZ131085:IMG131085 ICD131085:ICK131085 HSH131085:HSO131085 HIL131085:HIS131085 GYP131085:GYW131085 GOT131085:GPA131085 GEX131085:GFE131085 FVB131085:FVI131085 FLF131085:FLM131085 FBJ131085:FBQ131085 ERN131085:ERU131085 EHR131085:EHY131085 DXV131085:DYC131085 DNZ131085:DOG131085 DED131085:DEK131085 CUH131085:CUO131085 CKL131085:CKS131085 CAP131085:CAW131085 BQT131085:BRA131085 BGX131085:BHE131085 AXB131085:AXI131085 ANF131085:ANM131085 ADJ131085:ADQ131085 TN131085:TU131085 JR131085:JY131085 U131085:AC131085 WWD65549:WWK65549 WMH65549:WMO65549 WCL65549:WCS65549 VSP65549:VSW65549 VIT65549:VJA65549 UYX65549:UZE65549 UPB65549:UPI65549 UFF65549:UFM65549 TVJ65549:TVQ65549 TLN65549:TLU65549 TBR65549:TBY65549 SRV65549:SSC65549 SHZ65549:SIG65549 RYD65549:RYK65549 ROH65549:ROO65549 REL65549:RES65549 QUP65549:QUW65549 QKT65549:QLA65549 QAX65549:QBE65549 PRB65549:PRI65549 PHF65549:PHM65549 OXJ65549:OXQ65549 ONN65549:ONU65549 ODR65549:ODY65549 NTV65549:NUC65549 NJZ65549:NKG65549 NAD65549:NAK65549 MQH65549:MQO65549 MGL65549:MGS65549 LWP65549:LWW65549 LMT65549:LNA65549 LCX65549:LDE65549 KTB65549:KTI65549 KJF65549:KJM65549 JZJ65549:JZQ65549 JPN65549:JPU65549 JFR65549:JFY65549 IVV65549:IWC65549 ILZ65549:IMG65549 ICD65549:ICK65549 HSH65549:HSO65549 HIL65549:HIS65549 GYP65549:GYW65549 GOT65549:GPA65549 GEX65549:GFE65549 FVB65549:FVI65549 FLF65549:FLM65549 FBJ65549:FBQ65549 ERN65549:ERU65549 EHR65549:EHY65549 DXV65549:DYC65549 DNZ65549:DOG65549 DED65549:DEK65549 CUH65549:CUO65549 CKL65549:CKS65549 CAP65549:CAW65549 BQT65549:BRA65549 BGX65549:BHE65549 AXB65549:AXI65549 ANF65549:ANM65549 ADJ65549:ADQ65549 TN65549:TU65549 JR65549:JY65549 U65549:AC65549 WWD13:WWK13 WMH13:WMO13 WCL13:WCS13 VSP13:VSW13 VIT13:VJA13 UYX13:UZE13 UPB13:UPI13 UFF13:UFM13 TVJ13:TVQ13 TLN13:TLU13 TBR13:TBY13 SRV13:SSC13 SHZ13:SIG13 RYD13:RYK13 ROH13:ROO13 REL13:RES13 QUP13:QUW13 QKT13:QLA13 QAX13:QBE13 PRB13:PRI13 PHF13:PHM13 OXJ13:OXQ13 ONN13:ONU13 ODR13:ODY13 NTV13:NUC13 NJZ13:NKG13 NAD13:NAK13 MQH13:MQO13 MGL13:MGS13 LWP13:LWW13 LMT13:LNA13 LCX13:LDE13 KTB13:KTI13 KJF13:KJM13 JZJ13:JZQ13 JPN13:JPU13 JFR13:JFY13 IVV13:IWC13 ILZ13:IMG13 ICD13:ICK13 HSH13:HSO13 HIL13:HIS13 GYP13:GYW13 GOT13:GPA13 GEX13:GFE13 FVB13:FVI13 FLF13:FLM13 FBJ13:FBQ13 ERN13:ERU13 EHR13:EHY13 DXV13:DYC13 DNZ13:DOG13 DED13:DEK13 CUH13:CUO13 CKL13:CKS13 CAP13:CAW13 BQT13:BRA13 BGX13:BHE13 AXB13:AXI13 ANF13:ANM13 ADJ13:ADQ13 TN13:TU13 JR13:JY13">
      <formula1>$BL$11:$BL$20</formula1>
    </dataValidation>
    <dataValidation type="list" allowBlank="1" showInputMessage="1" showErrorMessage="1" sqref="G18:I23 WVP983058:WVR983063 WLT983058:WLV983063 WBX983058:WBZ983063 VSB983058:VSD983063 VIF983058:VIH983063 UYJ983058:UYL983063 UON983058:UOP983063 UER983058:UET983063 TUV983058:TUX983063 TKZ983058:TLB983063 TBD983058:TBF983063 SRH983058:SRJ983063 SHL983058:SHN983063 RXP983058:RXR983063 RNT983058:RNV983063 RDX983058:RDZ983063 QUB983058:QUD983063 QKF983058:QKH983063 QAJ983058:QAL983063 PQN983058:PQP983063 PGR983058:PGT983063 OWV983058:OWX983063 OMZ983058:ONB983063 ODD983058:ODF983063 NTH983058:NTJ983063 NJL983058:NJN983063 MZP983058:MZR983063 MPT983058:MPV983063 MFX983058:MFZ983063 LWB983058:LWD983063 LMF983058:LMH983063 LCJ983058:LCL983063 KSN983058:KSP983063 KIR983058:KIT983063 JYV983058:JYX983063 JOZ983058:JPB983063 JFD983058:JFF983063 IVH983058:IVJ983063 ILL983058:ILN983063 IBP983058:IBR983063 HRT983058:HRV983063 HHX983058:HHZ983063 GYB983058:GYD983063 GOF983058:GOH983063 GEJ983058:GEL983063 FUN983058:FUP983063 FKR983058:FKT983063 FAV983058:FAX983063 EQZ983058:ERB983063 EHD983058:EHF983063 DXH983058:DXJ983063 DNL983058:DNN983063 DDP983058:DDR983063 CTT983058:CTV983063 CJX983058:CJZ983063 CAB983058:CAD983063 BQF983058:BQH983063 BGJ983058:BGL983063 AWN983058:AWP983063 AMR983058:AMT983063 ACV983058:ACX983063 SZ983058:TB983063 JD983058:JF983063 G983058:I983063 WVP917522:WVR917527 WLT917522:WLV917527 WBX917522:WBZ917527 VSB917522:VSD917527 VIF917522:VIH917527 UYJ917522:UYL917527 UON917522:UOP917527 UER917522:UET917527 TUV917522:TUX917527 TKZ917522:TLB917527 TBD917522:TBF917527 SRH917522:SRJ917527 SHL917522:SHN917527 RXP917522:RXR917527 RNT917522:RNV917527 RDX917522:RDZ917527 QUB917522:QUD917527 QKF917522:QKH917527 QAJ917522:QAL917527 PQN917522:PQP917527 PGR917522:PGT917527 OWV917522:OWX917527 OMZ917522:ONB917527 ODD917522:ODF917527 NTH917522:NTJ917527 NJL917522:NJN917527 MZP917522:MZR917527 MPT917522:MPV917527 MFX917522:MFZ917527 LWB917522:LWD917527 LMF917522:LMH917527 LCJ917522:LCL917527 KSN917522:KSP917527 KIR917522:KIT917527 JYV917522:JYX917527 JOZ917522:JPB917527 JFD917522:JFF917527 IVH917522:IVJ917527 ILL917522:ILN917527 IBP917522:IBR917527 HRT917522:HRV917527 HHX917522:HHZ917527 GYB917522:GYD917527 GOF917522:GOH917527 GEJ917522:GEL917527 FUN917522:FUP917527 FKR917522:FKT917527 FAV917522:FAX917527 EQZ917522:ERB917527 EHD917522:EHF917527 DXH917522:DXJ917527 DNL917522:DNN917527 DDP917522:DDR917527 CTT917522:CTV917527 CJX917522:CJZ917527 CAB917522:CAD917527 BQF917522:BQH917527 BGJ917522:BGL917527 AWN917522:AWP917527 AMR917522:AMT917527 ACV917522:ACX917527 SZ917522:TB917527 JD917522:JF917527 G917522:I917527 WVP851986:WVR851991 WLT851986:WLV851991 WBX851986:WBZ851991 VSB851986:VSD851991 VIF851986:VIH851991 UYJ851986:UYL851991 UON851986:UOP851991 UER851986:UET851991 TUV851986:TUX851991 TKZ851986:TLB851991 TBD851986:TBF851991 SRH851986:SRJ851991 SHL851986:SHN851991 RXP851986:RXR851991 RNT851986:RNV851991 RDX851986:RDZ851991 QUB851986:QUD851991 QKF851986:QKH851991 QAJ851986:QAL851991 PQN851986:PQP851991 PGR851986:PGT851991 OWV851986:OWX851991 OMZ851986:ONB851991 ODD851986:ODF851991 NTH851986:NTJ851991 NJL851986:NJN851991 MZP851986:MZR851991 MPT851986:MPV851991 MFX851986:MFZ851991 LWB851986:LWD851991 LMF851986:LMH851991 LCJ851986:LCL851991 KSN851986:KSP851991 KIR851986:KIT851991 JYV851986:JYX851991 JOZ851986:JPB851991 JFD851986:JFF851991 IVH851986:IVJ851991 ILL851986:ILN851991 IBP851986:IBR851991 HRT851986:HRV851991 HHX851986:HHZ851991 GYB851986:GYD851991 GOF851986:GOH851991 GEJ851986:GEL851991 FUN851986:FUP851991 FKR851986:FKT851991 FAV851986:FAX851991 EQZ851986:ERB851991 EHD851986:EHF851991 DXH851986:DXJ851991 DNL851986:DNN851991 DDP851986:DDR851991 CTT851986:CTV851991 CJX851986:CJZ851991 CAB851986:CAD851991 BQF851986:BQH851991 BGJ851986:BGL851991 AWN851986:AWP851991 AMR851986:AMT851991 ACV851986:ACX851991 SZ851986:TB851991 JD851986:JF851991 G851986:I851991 WVP786450:WVR786455 WLT786450:WLV786455 WBX786450:WBZ786455 VSB786450:VSD786455 VIF786450:VIH786455 UYJ786450:UYL786455 UON786450:UOP786455 UER786450:UET786455 TUV786450:TUX786455 TKZ786450:TLB786455 TBD786450:TBF786455 SRH786450:SRJ786455 SHL786450:SHN786455 RXP786450:RXR786455 RNT786450:RNV786455 RDX786450:RDZ786455 QUB786450:QUD786455 QKF786450:QKH786455 QAJ786450:QAL786455 PQN786450:PQP786455 PGR786450:PGT786455 OWV786450:OWX786455 OMZ786450:ONB786455 ODD786450:ODF786455 NTH786450:NTJ786455 NJL786450:NJN786455 MZP786450:MZR786455 MPT786450:MPV786455 MFX786450:MFZ786455 LWB786450:LWD786455 LMF786450:LMH786455 LCJ786450:LCL786455 KSN786450:KSP786455 KIR786450:KIT786455 JYV786450:JYX786455 JOZ786450:JPB786455 JFD786450:JFF786455 IVH786450:IVJ786455 ILL786450:ILN786455 IBP786450:IBR786455 HRT786450:HRV786455 HHX786450:HHZ786455 GYB786450:GYD786455 GOF786450:GOH786455 GEJ786450:GEL786455 FUN786450:FUP786455 FKR786450:FKT786455 FAV786450:FAX786455 EQZ786450:ERB786455 EHD786450:EHF786455 DXH786450:DXJ786455 DNL786450:DNN786455 DDP786450:DDR786455 CTT786450:CTV786455 CJX786450:CJZ786455 CAB786450:CAD786455 BQF786450:BQH786455 BGJ786450:BGL786455 AWN786450:AWP786455 AMR786450:AMT786455 ACV786450:ACX786455 SZ786450:TB786455 JD786450:JF786455 G786450:I786455 WVP720914:WVR720919 WLT720914:WLV720919 WBX720914:WBZ720919 VSB720914:VSD720919 VIF720914:VIH720919 UYJ720914:UYL720919 UON720914:UOP720919 UER720914:UET720919 TUV720914:TUX720919 TKZ720914:TLB720919 TBD720914:TBF720919 SRH720914:SRJ720919 SHL720914:SHN720919 RXP720914:RXR720919 RNT720914:RNV720919 RDX720914:RDZ720919 QUB720914:QUD720919 QKF720914:QKH720919 QAJ720914:QAL720919 PQN720914:PQP720919 PGR720914:PGT720919 OWV720914:OWX720919 OMZ720914:ONB720919 ODD720914:ODF720919 NTH720914:NTJ720919 NJL720914:NJN720919 MZP720914:MZR720919 MPT720914:MPV720919 MFX720914:MFZ720919 LWB720914:LWD720919 LMF720914:LMH720919 LCJ720914:LCL720919 KSN720914:KSP720919 KIR720914:KIT720919 JYV720914:JYX720919 JOZ720914:JPB720919 JFD720914:JFF720919 IVH720914:IVJ720919 ILL720914:ILN720919 IBP720914:IBR720919 HRT720914:HRV720919 HHX720914:HHZ720919 GYB720914:GYD720919 GOF720914:GOH720919 GEJ720914:GEL720919 FUN720914:FUP720919 FKR720914:FKT720919 FAV720914:FAX720919 EQZ720914:ERB720919 EHD720914:EHF720919 DXH720914:DXJ720919 DNL720914:DNN720919 DDP720914:DDR720919 CTT720914:CTV720919 CJX720914:CJZ720919 CAB720914:CAD720919 BQF720914:BQH720919 BGJ720914:BGL720919 AWN720914:AWP720919 AMR720914:AMT720919 ACV720914:ACX720919 SZ720914:TB720919 JD720914:JF720919 G720914:I720919 WVP655378:WVR655383 WLT655378:WLV655383 WBX655378:WBZ655383 VSB655378:VSD655383 VIF655378:VIH655383 UYJ655378:UYL655383 UON655378:UOP655383 UER655378:UET655383 TUV655378:TUX655383 TKZ655378:TLB655383 TBD655378:TBF655383 SRH655378:SRJ655383 SHL655378:SHN655383 RXP655378:RXR655383 RNT655378:RNV655383 RDX655378:RDZ655383 QUB655378:QUD655383 QKF655378:QKH655383 QAJ655378:QAL655383 PQN655378:PQP655383 PGR655378:PGT655383 OWV655378:OWX655383 OMZ655378:ONB655383 ODD655378:ODF655383 NTH655378:NTJ655383 NJL655378:NJN655383 MZP655378:MZR655383 MPT655378:MPV655383 MFX655378:MFZ655383 LWB655378:LWD655383 LMF655378:LMH655383 LCJ655378:LCL655383 KSN655378:KSP655383 KIR655378:KIT655383 JYV655378:JYX655383 JOZ655378:JPB655383 JFD655378:JFF655383 IVH655378:IVJ655383 ILL655378:ILN655383 IBP655378:IBR655383 HRT655378:HRV655383 HHX655378:HHZ655383 GYB655378:GYD655383 GOF655378:GOH655383 GEJ655378:GEL655383 FUN655378:FUP655383 FKR655378:FKT655383 FAV655378:FAX655383 EQZ655378:ERB655383 EHD655378:EHF655383 DXH655378:DXJ655383 DNL655378:DNN655383 DDP655378:DDR655383 CTT655378:CTV655383 CJX655378:CJZ655383 CAB655378:CAD655383 BQF655378:BQH655383 BGJ655378:BGL655383 AWN655378:AWP655383 AMR655378:AMT655383 ACV655378:ACX655383 SZ655378:TB655383 JD655378:JF655383 G655378:I655383 WVP589842:WVR589847 WLT589842:WLV589847 WBX589842:WBZ589847 VSB589842:VSD589847 VIF589842:VIH589847 UYJ589842:UYL589847 UON589842:UOP589847 UER589842:UET589847 TUV589842:TUX589847 TKZ589842:TLB589847 TBD589842:TBF589847 SRH589842:SRJ589847 SHL589842:SHN589847 RXP589842:RXR589847 RNT589842:RNV589847 RDX589842:RDZ589847 QUB589842:QUD589847 QKF589842:QKH589847 QAJ589842:QAL589847 PQN589842:PQP589847 PGR589842:PGT589847 OWV589842:OWX589847 OMZ589842:ONB589847 ODD589842:ODF589847 NTH589842:NTJ589847 NJL589842:NJN589847 MZP589842:MZR589847 MPT589842:MPV589847 MFX589842:MFZ589847 LWB589842:LWD589847 LMF589842:LMH589847 LCJ589842:LCL589847 KSN589842:KSP589847 KIR589842:KIT589847 JYV589842:JYX589847 JOZ589842:JPB589847 JFD589842:JFF589847 IVH589842:IVJ589847 ILL589842:ILN589847 IBP589842:IBR589847 HRT589842:HRV589847 HHX589842:HHZ589847 GYB589842:GYD589847 GOF589842:GOH589847 GEJ589842:GEL589847 FUN589842:FUP589847 FKR589842:FKT589847 FAV589842:FAX589847 EQZ589842:ERB589847 EHD589842:EHF589847 DXH589842:DXJ589847 DNL589842:DNN589847 DDP589842:DDR589847 CTT589842:CTV589847 CJX589842:CJZ589847 CAB589842:CAD589847 BQF589842:BQH589847 BGJ589842:BGL589847 AWN589842:AWP589847 AMR589842:AMT589847 ACV589842:ACX589847 SZ589842:TB589847 JD589842:JF589847 G589842:I589847 WVP524306:WVR524311 WLT524306:WLV524311 WBX524306:WBZ524311 VSB524306:VSD524311 VIF524306:VIH524311 UYJ524306:UYL524311 UON524306:UOP524311 UER524306:UET524311 TUV524306:TUX524311 TKZ524306:TLB524311 TBD524306:TBF524311 SRH524306:SRJ524311 SHL524306:SHN524311 RXP524306:RXR524311 RNT524306:RNV524311 RDX524306:RDZ524311 QUB524306:QUD524311 QKF524306:QKH524311 QAJ524306:QAL524311 PQN524306:PQP524311 PGR524306:PGT524311 OWV524306:OWX524311 OMZ524306:ONB524311 ODD524306:ODF524311 NTH524306:NTJ524311 NJL524306:NJN524311 MZP524306:MZR524311 MPT524306:MPV524311 MFX524306:MFZ524311 LWB524306:LWD524311 LMF524306:LMH524311 LCJ524306:LCL524311 KSN524306:KSP524311 KIR524306:KIT524311 JYV524306:JYX524311 JOZ524306:JPB524311 JFD524306:JFF524311 IVH524306:IVJ524311 ILL524306:ILN524311 IBP524306:IBR524311 HRT524306:HRV524311 HHX524306:HHZ524311 GYB524306:GYD524311 GOF524306:GOH524311 GEJ524306:GEL524311 FUN524306:FUP524311 FKR524306:FKT524311 FAV524306:FAX524311 EQZ524306:ERB524311 EHD524306:EHF524311 DXH524306:DXJ524311 DNL524306:DNN524311 DDP524306:DDR524311 CTT524306:CTV524311 CJX524306:CJZ524311 CAB524306:CAD524311 BQF524306:BQH524311 BGJ524306:BGL524311 AWN524306:AWP524311 AMR524306:AMT524311 ACV524306:ACX524311 SZ524306:TB524311 JD524306:JF524311 G524306:I524311 WVP458770:WVR458775 WLT458770:WLV458775 WBX458770:WBZ458775 VSB458770:VSD458775 VIF458770:VIH458775 UYJ458770:UYL458775 UON458770:UOP458775 UER458770:UET458775 TUV458770:TUX458775 TKZ458770:TLB458775 TBD458770:TBF458775 SRH458770:SRJ458775 SHL458770:SHN458775 RXP458770:RXR458775 RNT458770:RNV458775 RDX458770:RDZ458775 QUB458770:QUD458775 QKF458770:QKH458775 QAJ458770:QAL458775 PQN458770:PQP458775 PGR458770:PGT458775 OWV458770:OWX458775 OMZ458770:ONB458775 ODD458770:ODF458775 NTH458770:NTJ458775 NJL458770:NJN458775 MZP458770:MZR458775 MPT458770:MPV458775 MFX458770:MFZ458775 LWB458770:LWD458775 LMF458770:LMH458775 LCJ458770:LCL458775 KSN458770:KSP458775 KIR458770:KIT458775 JYV458770:JYX458775 JOZ458770:JPB458775 JFD458770:JFF458775 IVH458770:IVJ458775 ILL458770:ILN458775 IBP458770:IBR458775 HRT458770:HRV458775 HHX458770:HHZ458775 GYB458770:GYD458775 GOF458770:GOH458775 GEJ458770:GEL458775 FUN458770:FUP458775 FKR458770:FKT458775 FAV458770:FAX458775 EQZ458770:ERB458775 EHD458770:EHF458775 DXH458770:DXJ458775 DNL458770:DNN458775 DDP458770:DDR458775 CTT458770:CTV458775 CJX458770:CJZ458775 CAB458770:CAD458775 BQF458770:BQH458775 BGJ458770:BGL458775 AWN458770:AWP458775 AMR458770:AMT458775 ACV458770:ACX458775 SZ458770:TB458775 JD458770:JF458775 G458770:I458775 WVP393234:WVR393239 WLT393234:WLV393239 WBX393234:WBZ393239 VSB393234:VSD393239 VIF393234:VIH393239 UYJ393234:UYL393239 UON393234:UOP393239 UER393234:UET393239 TUV393234:TUX393239 TKZ393234:TLB393239 TBD393234:TBF393239 SRH393234:SRJ393239 SHL393234:SHN393239 RXP393234:RXR393239 RNT393234:RNV393239 RDX393234:RDZ393239 QUB393234:QUD393239 QKF393234:QKH393239 QAJ393234:QAL393239 PQN393234:PQP393239 PGR393234:PGT393239 OWV393234:OWX393239 OMZ393234:ONB393239 ODD393234:ODF393239 NTH393234:NTJ393239 NJL393234:NJN393239 MZP393234:MZR393239 MPT393234:MPV393239 MFX393234:MFZ393239 LWB393234:LWD393239 LMF393234:LMH393239 LCJ393234:LCL393239 KSN393234:KSP393239 KIR393234:KIT393239 JYV393234:JYX393239 JOZ393234:JPB393239 JFD393234:JFF393239 IVH393234:IVJ393239 ILL393234:ILN393239 IBP393234:IBR393239 HRT393234:HRV393239 HHX393234:HHZ393239 GYB393234:GYD393239 GOF393234:GOH393239 GEJ393234:GEL393239 FUN393234:FUP393239 FKR393234:FKT393239 FAV393234:FAX393239 EQZ393234:ERB393239 EHD393234:EHF393239 DXH393234:DXJ393239 DNL393234:DNN393239 DDP393234:DDR393239 CTT393234:CTV393239 CJX393234:CJZ393239 CAB393234:CAD393239 BQF393234:BQH393239 BGJ393234:BGL393239 AWN393234:AWP393239 AMR393234:AMT393239 ACV393234:ACX393239 SZ393234:TB393239 JD393234:JF393239 G393234:I393239 WVP327698:WVR327703 WLT327698:WLV327703 WBX327698:WBZ327703 VSB327698:VSD327703 VIF327698:VIH327703 UYJ327698:UYL327703 UON327698:UOP327703 UER327698:UET327703 TUV327698:TUX327703 TKZ327698:TLB327703 TBD327698:TBF327703 SRH327698:SRJ327703 SHL327698:SHN327703 RXP327698:RXR327703 RNT327698:RNV327703 RDX327698:RDZ327703 QUB327698:QUD327703 QKF327698:QKH327703 QAJ327698:QAL327703 PQN327698:PQP327703 PGR327698:PGT327703 OWV327698:OWX327703 OMZ327698:ONB327703 ODD327698:ODF327703 NTH327698:NTJ327703 NJL327698:NJN327703 MZP327698:MZR327703 MPT327698:MPV327703 MFX327698:MFZ327703 LWB327698:LWD327703 LMF327698:LMH327703 LCJ327698:LCL327703 KSN327698:KSP327703 KIR327698:KIT327703 JYV327698:JYX327703 JOZ327698:JPB327703 JFD327698:JFF327703 IVH327698:IVJ327703 ILL327698:ILN327703 IBP327698:IBR327703 HRT327698:HRV327703 HHX327698:HHZ327703 GYB327698:GYD327703 GOF327698:GOH327703 GEJ327698:GEL327703 FUN327698:FUP327703 FKR327698:FKT327703 FAV327698:FAX327703 EQZ327698:ERB327703 EHD327698:EHF327703 DXH327698:DXJ327703 DNL327698:DNN327703 DDP327698:DDR327703 CTT327698:CTV327703 CJX327698:CJZ327703 CAB327698:CAD327703 BQF327698:BQH327703 BGJ327698:BGL327703 AWN327698:AWP327703 AMR327698:AMT327703 ACV327698:ACX327703 SZ327698:TB327703 JD327698:JF327703 G327698:I327703 WVP262162:WVR262167 WLT262162:WLV262167 WBX262162:WBZ262167 VSB262162:VSD262167 VIF262162:VIH262167 UYJ262162:UYL262167 UON262162:UOP262167 UER262162:UET262167 TUV262162:TUX262167 TKZ262162:TLB262167 TBD262162:TBF262167 SRH262162:SRJ262167 SHL262162:SHN262167 RXP262162:RXR262167 RNT262162:RNV262167 RDX262162:RDZ262167 QUB262162:QUD262167 QKF262162:QKH262167 QAJ262162:QAL262167 PQN262162:PQP262167 PGR262162:PGT262167 OWV262162:OWX262167 OMZ262162:ONB262167 ODD262162:ODF262167 NTH262162:NTJ262167 NJL262162:NJN262167 MZP262162:MZR262167 MPT262162:MPV262167 MFX262162:MFZ262167 LWB262162:LWD262167 LMF262162:LMH262167 LCJ262162:LCL262167 KSN262162:KSP262167 KIR262162:KIT262167 JYV262162:JYX262167 JOZ262162:JPB262167 JFD262162:JFF262167 IVH262162:IVJ262167 ILL262162:ILN262167 IBP262162:IBR262167 HRT262162:HRV262167 HHX262162:HHZ262167 GYB262162:GYD262167 GOF262162:GOH262167 GEJ262162:GEL262167 FUN262162:FUP262167 FKR262162:FKT262167 FAV262162:FAX262167 EQZ262162:ERB262167 EHD262162:EHF262167 DXH262162:DXJ262167 DNL262162:DNN262167 DDP262162:DDR262167 CTT262162:CTV262167 CJX262162:CJZ262167 CAB262162:CAD262167 BQF262162:BQH262167 BGJ262162:BGL262167 AWN262162:AWP262167 AMR262162:AMT262167 ACV262162:ACX262167 SZ262162:TB262167 JD262162:JF262167 G262162:I262167 WVP196626:WVR196631 WLT196626:WLV196631 WBX196626:WBZ196631 VSB196626:VSD196631 VIF196626:VIH196631 UYJ196626:UYL196631 UON196626:UOP196631 UER196626:UET196631 TUV196626:TUX196631 TKZ196626:TLB196631 TBD196626:TBF196631 SRH196626:SRJ196631 SHL196626:SHN196631 RXP196626:RXR196631 RNT196626:RNV196631 RDX196626:RDZ196631 QUB196626:QUD196631 QKF196626:QKH196631 QAJ196626:QAL196631 PQN196626:PQP196631 PGR196626:PGT196631 OWV196626:OWX196631 OMZ196626:ONB196631 ODD196626:ODF196631 NTH196626:NTJ196631 NJL196626:NJN196631 MZP196626:MZR196631 MPT196626:MPV196631 MFX196626:MFZ196631 LWB196626:LWD196631 LMF196626:LMH196631 LCJ196626:LCL196631 KSN196626:KSP196631 KIR196626:KIT196631 JYV196626:JYX196631 JOZ196626:JPB196631 JFD196626:JFF196631 IVH196626:IVJ196631 ILL196626:ILN196631 IBP196626:IBR196631 HRT196626:HRV196631 HHX196626:HHZ196631 GYB196626:GYD196631 GOF196626:GOH196631 GEJ196626:GEL196631 FUN196626:FUP196631 FKR196626:FKT196631 FAV196626:FAX196631 EQZ196626:ERB196631 EHD196626:EHF196631 DXH196626:DXJ196631 DNL196626:DNN196631 DDP196626:DDR196631 CTT196626:CTV196631 CJX196626:CJZ196631 CAB196626:CAD196631 BQF196626:BQH196631 BGJ196626:BGL196631 AWN196626:AWP196631 AMR196626:AMT196631 ACV196626:ACX196631 SZ196626:TB196631 JD196626:JF196631 G196626:I196631 WVP131090:WVR131095 WLT131090:WLV131095 WBX131090:WBZ131095 VSB131090:VSD131095 VIF131090:VIH131095 UYJ131090:UYL131095 UON131090:UOP131095 UER131090:UET131095 TUV131090:TUX131095 TKZ131090:TLB131095 TBD131090:TBF131095 SRH131090:SRJ131095 SHL131090:SHN131095 RXP131090:RXR131095 RNT131090:RNV131095 RDX131090:RDZ131095 QUB131090:QUD131095 QKF131090:QKH131095 QAJ131090:QAL131095 PQN131090:PQP131095 PGR131090:PGT131095 OWV131090:OWX131095 OMZ131090:ONB131095 ODD131090:ODF131095 NTH131090:NTJ131095 NJL131090:NJN131095 MZP131090:MZR131095 MPT131090:MPV131095 MFX131090:MFZ131095 LWB131090:LWD131095 LMF131090:LMH131095 LCJ131090:LCL131095 KSN131090:KSP131095 KIR131090:KIT131095 JYV131090:JYX131095 JOZ131090:JPB131095 JFD131090:JFF131095 IVH131090:IVJ131095 ILL131090:ILN131095 IBP131090:IBR131095 HRT131090:HRV131095 HHX131090:HHZ131095 GYB131090:GYD131095 GOF131090:GOH131095 GEJ131090:GEL131095 FUN131090:FUP131095 FKR131090:FKT131095 FAV131090:FAX131095 EQZ131090:ERB131095 EHD131090:EHF131095 DXH131090:DXJ131095 DNL131090:DNN131095 DDP131090:DDR131095 CTT131090:CTV131095 CJX131090:CJZ131095 CAB131090:CAD131095 BQF131090:BQH131095 BGJ131090:BGL131095 AWN131090:AWP131095 AMR131090:AMT131095 ACV131090:ACX131095 SZ131090:TB131095 JD131090:JF131095 G131090:I131095 WVP65554:WVR65559 WLT65554:WLV65559 WBX65554:WBZ65559 VSB65554:VSD65559 VIF65554:VIH65559 UYJ65554:UYL65559 UON65554:UOP65559 UER65554:UET65559 TUV65554:TUX65559 TKZ65554:TLB65559 TBD65554:TBF65559 SRH65554:SRJ65559 SHL65554:SHN65559 RXP65554:RXR65559 RNT65554:RNV65559 RDX65554:RDZ65559 QUB65554:QUD65559 QKF65554:QKH65559 QAJ65554:QAL65559 PQN65554:PQP65559 PGR65554:PGT65559 OWV65554:OWX65559 OMZ65554:ONB65559 ODD65554:ODF65559 NTH65554:NTJ65559 NJL65554:NJN65559 MZP65554:MZR65559 MPT65554:MPV65559 MFX65554:MFZ65559 LWB65554:LWD65559 LMF65554:LMH65559 LCJ65554:LCL65559 KSN65554:KSP65559 KIR65554:KIT65559 JYV65554:JYX65559 JOZ65554:JPB65559 JFD65554:JFF65559 IVH65554:IVJ65559 ILL65554:ILN65559 IBP65554:IBR65559 HRT65554:HRV65559 HHX65554:HHZ65559 GYB65554:GYD65559 GOF65554:GOH65559 GEJ65554:GEL65559 FUN65554:FUP65559 FKR65554:FKT65559 FAV65554:FAX65559 EQZ65554:ERB65559 EHD65554:EHF65559 DXH65554:DXJ65559 DNL65554:DNN65559 DDP65554:DDR65559 CTT65554:CTV65559 CJX65554:CJZ65559 CAB65554:CAD65559 BQF65554:BQH65559 BGJ65554:BGL65559 AWN65554:AWP65559 AMR65554:AMT65559 ACV65554:ACX65559 SZ65554:TB65559 JD65554:JF65559 G65554:I65559 WVP18:WVR23 WLT18:WLV23 WBX18:WBZ23 VSB18:VSD23 VIF18:VIH23 UYJ18:UYL23 UON18:UOP23 UER18:UET23 TUV18:TUX23 TKZ18:TLB23 TBD18:TBF23 SRH18:SRJ23 SHL18:SHN23 RXP18:RXR23 RNT18:RNV23 RDX18:RDZ23 QUB18:QUD23 QKF18:QKH23 QAJ18:QAL23 PQN18:PQP23 PGR18:PGT23 OWV18:OWX23 OMZ18:ONB23 ODD18:ODF23 NTH18:NTJ23 NJL18:NJN23 MZP18:MZR23 MPT18:MPV23 MFX18:MFZ23 LWB18:LWD23 LMF18:LMH23 LCJ18:LCL23 KSN18:KSP23 KIR18:KIT23 JYV18:JYX23 JOZ18:JPB23 JFD18:JFF23 IVH18:IVJ23 ILL18:ILN23 IBP18:IBR23 HRT18:HRV23 HHX18:HHZ23 GYB18:GYD23 GOF18:GOH23 GEJ18:GEL23 FUN18:FUP23 FKR18:FKT23 FAV18:FAX23 EQZ18:ERB23 EHD18:EHF23 DXH18:DXJ23 DNL18:DNN23 DDP18:DDR23 CTT18:CTV23 CJX18:CJZ23 CAB18:CAD23 BQF18:BQH23 BGJ18:BGL23 AWN18:AWP23 AMR18:AMT23 ACV18:ACX23 SZ18:TB23 JD18:JF23">
      <formula1>$BJ$18:$BJ$19</formula1>
    </dataValidation>
    <dataValidation type="list" allowBlank="1" showInputMessage="1" showErrorMessage="1" sqref="WWD983054:WWK983054 WMH983054:WMO983054 WCL983054:WCS983054 VSP983054:VSW983054 VIT983054:VJA983054 UYX983054:UZE983054 UPB983054:UPI983054 UFF983054:UFM983054 TVJ983054:TVQ983054 TLN983054:TLU983054 TBR983054:TBY983054 SRV983054:SSC983054 SHZ983054:SIG983054 RYD983054:RYK983054 ROH983054:ROO983054 REL983054:RES983054 QUP983054:QUW983054 QKT983054:QLA983054 QAX983054:QBE983054 PRB983054:PRI983054 PHF983054:PHM983054 OXJ983054:OXQ983054 ONN983054:ONU983054 ODR983054:ODY983054 NTV983054:NUC983054 NJZ983054:NKG983054 NAD983054:NAK983054 MQH983054:MQO983054 MGL983054:MGS983054 LWP983054:LWW983054 LMT983054:LNA983054 LCX983054:LDE983054 KTB983054:KTI983054 KJF983054:KJM983054 JZJ983054:JZQ983054 JPN983054:JPU983054 JFR983054:JFY983054 IVV983054:IWC983054 ILZ983054:IMG983054 ICD983054:ICK983054 HSH983054:HSO983054 HIL983054:HIS983054 GYP983054:GYW983054 GOT983054:GPA983054 GEX983054:GFE983054 FVB983054:FVI983054 FLF983054:FLM983054 FBJ983054:FBQ983054 ERN983054:ERU983054 EHR983054:EHY983054 DXV983054:DYC983054 DNZ983054:DOG983054 DED983054:DEK983054 CUH983054:CUO983054 CKL983054:CKS983054 CAP983054:CAW983054 BQT983054:BRA983054 BGX983054:BHE983054 AXB983054:AXI983054 ANF983054:ANM983054 ADJ983054:ADQ983054 TN983054:TU983054 JR983054:JY983054 U983054:AC983054 WWD917518:WWK917518 WMH917518:WMO917518 WCL917518:WCS917518 VSP917518:VSW917518 VIT917518:VJA917518 UYX917518:UZE917518 UPB917518:UPI917518 UFF917518:UFM917518 TVJ917518:TVQ917518 TLN917518:TLU917518 TBR917518:TBY917518 SRV917518:SSC917518 SHZ917518:SIG917518 RYD917518:RYK917518 ROH917518:ROO917518 REL917518:RES917518 QUP917518:QUW917518 QKT917518:QLA917518 QAX917518:QBE917518 PRB917518:PRI917518 PHF917518:PHM917518 OXJ917518:OXQ917518 ONN917518:ONU917518 ODR917518:ODY917518 NTV917518:NUC917518 NJZ917518:NKG917518 NAD917518:NAK917518 MQH917518:MQO917518 MGL917518:MGS917518 LWP917518:LWW917518 LMT917518:LNA917518 LCX917518:LDE917518 KTB917518:KTI917518 KJF917518:KJM917518 JZJ917518:JZQ917518 JPN917518:JPU917518 JFR917518:JFY917518 IVV917518:IWC917518 ILZ917518:IMG917518 ICD917518:ICK917518 HSH917518:HSO917518 HIL917518:HIS917518 GYP917518:GYW917518 GOT917518:GPA917518 GEX917518:GFE917518 FVB917518:FVI917518 FLF917518:FLM917518 FBJ917518:FBQ917518 ERN917518:ERU917518 EHR917518:EHY917518 DXV917518:DYC917518 DNZ917518:DOG917518 DED917518:DEK917518 CUH917518:CUO917518 CKL917518:CKS917518 CAP917518:CAW917518 BQT917518:BRA917518 BGX917518:BHE917518 AXB917518:AXI917518 ANF917518:ANM917518 ADJ917518:ADQ917518 TN917518:TU917518 JR917518:JY917518 U917518:AC917518 WWD851982:WWK851982 WMH851982:WMO851982 WCL851982:WCS851982 VSP851982:VSW851982 VIT851982:VJA851982 UYX851982:UZE851982 UPB851982:UPI851982 UFF851982:UFM851982 TVJ851982:TVQ851982 TLN851982:TLU851982 TBR851982:TBY851982 SRV851982:SSC851982 SHZ851982:SIG851982 RYD851982:RYK851982 ROH851982:ROO851982 REL851982:RES851982 QUP851982:QUW851982 QKT851982:QLA851982 QAX851982:QBE851982 PRB851982:PRI851982 PHF851982:PHM851982 OXJ851982:OXQ851982 ONN851982:ONU851982 ODR851982:ODY851982 NTV851982:NUC851982 NJZ851982:NKG851982 NAD851982:NAK851982 MQH851982:MQO851982 MGL851982:MGS851982 LWP851982:LWW851982 LMT851982:LNA851982 LCX851982:LDE851982 KTB851982:KTI851982 KJF851982:KJM851982 JZJ851982:JZQ851982 JPN851982:JPU851982 JFR851982:JFY851982 IVV851982:IWC851982 ILZ851982:IMG851982 ICD851982:ICK851982 HSH851982:HSO851982 HIL851982:HIS851982 GYP851982:GYW851982 GOT851982:GPA851982 GEX851982:GFE851982 FVB851982:FVI851982 FLF851982:FLM851982 FBJ851982:FBQ851982 ERN851982:ERU851982 EHR851982:EHY851982 DXV851982:DYC851982 DNZ851982:DOG851982 DED851982:DEK851982 CUH851982:CUO851982 CKL851982:CKS851982 CAP851982:CAW851982 BQT851982:BRA851982 BGX851982:BHE851982 AXB851982:AXI851982 ANF851982:ANM851982 ADJ851982:ADQ851982 TN851982:TU851982 JR851982:JY851982 U851982:AC851982 WWD786446:WWK786446 WMH786446:WMO786446 WCL786446:WCS786446 VSP786446:VSW786446 VIT786446:VJA786446 UYX786446:UZE786446 UPB786446:UPI786446 UFF786446:UFM786446 TVJ786446:TVQ786446 TLN786446:TLU786446 TBR786446:TBY786446 SRV786446:SSC786446 SHZ786446:SIG786446 RYD786446:RYK786446 ROH786446:ROO786446 REL786446:RES786446 QUP786446:QUW786446 QKT786446:QLA786446 QAX786446:QBE786446 PRB786446:PRI786446 PHF786446:PHM786446 OXJ786446:OXQ786446 ONN786446:ONU786446 ODR786446:ODY786446 NTV786446:NUC786446 NJZ786446:NKG786446 NAD786446:NAK786446 MQH786446:MQO786446 MGL786446:MGS786446 LWP786446:LWW786446 LMT786446:LNA786446 LCX786446:LDE786446 KTB786446:KTI786446 KJF786446:KJM786446 JZJ786446:JZQ786446 JPN786446:JPU786446 JFR786446:JFY786446 IVV786446:IWC786446 ILZ786446:IMG786446 ICD786446:ICK786446 HSH786446:HSO786446 HIL786446:HIS786446 GYP786446:GYW786446 GOT786446:GPA786446 GEX786446:GFE786446 FVB786446:FVI786446 FLF786446:FLM786446 FBJ786446:FBQ786446 ERN786446:ERU786446 EHR786446:EHY786446 DXV786446:DYC786446 DNZ786446:DOG786446 DED786446:DEK786446 CUH786446:CUO786446 CKL786446:CKS786446 CAP786446:CAW786446 BQT786446:BRA786446 BGX786446:BHE786446 AXB786446:AXI786446 ANF786446:ANM786446 ADJ786446:ADQ786446 TN786446:TU786446 JR786446:JY786446 U786446:AC786446 WWD720910:WWK720910 WMH720910:WMO720910 WCL720910:WCS720910 VSP720910:VSW720910 VIT720910:VJA720910 UYX720910:UZE720910 UPB720910:UPI720910 UFF720910:UFM720910 TVJ720910:TVQ720910 TLN720910:TLU720910 TBR720910:TBY720910 SRV720910:SSC720910 SHZ720910:SIG720910 RYD720910:RYK720910 ROH720910:ROO720910 REL720910:RES720910 QUP720910:QUW720910 QKT720910:QLA720910 QAX720910:QBE720910 PRB720910:PRI720910 PHF720910:PHM720910 OXJ720910:OXQ720910 ONN720910:ONU720910 ODR720910:ODY720910 NTV720910:NUC720910 NJZ720910:NKG720910 NAD720910:NAK720910 MQH720910:MQO720910 MGL720910:MGS720910 LWP720910:LWW720910 LMT720910:LNA720910 LCX720910:LDE720910 KTB720910:KTI720910 KJF720910:KJM720910 JZJ720910:JZQ720910 JPN720910:JPU720910 JFR720910:JFY720910 IVV720910:IWC720910 ILZ720910:IMG720910 ICD720910:ICK720910 HSH720910:HSO720910 HIL720910:HIS720910 GYP720910:GYW720910 GOT720910:GPA720910 GEX720910:GFE720910 FVB720910:FVI720910 FLF720910:FLM720910 FBJ720910:FBQ720910 ERN720910:ERU720910 EHR720910:EHY720910 DXV720910:DYC720910 DNZ720910:DOG720910 DED720910:DEK720910 CUH720910:CUO720910 CKL720910:CKS720910 CAP720910:CAW720910 BQT720910:BRA720910 BGX720910:BHE720910 AXB720910:AXI720910 ANF720910:ANM720910 ADJ720910:ADQ720910 TN720910:TU720910 JR720910:JY720910 U720910:AC720910 WWD655374:WWK655374 WMH655374:WMO655374 WCL655374:WCS655374 VSP655374:VSW655374 VIT655374:VJA655374 UYX655374:UZE655374 UPB655374:UPI655374 UFF655374:UFM655374 TVJ655374:TVQ655374 TLN655374:TLU655374 TBR655374:TBY655374 SRV655374:SSC655374 SHZ655374:SIG655374 RYD655374:RYK655374 ROH655374:ROO655374 REL655374:RES655374 QUP655374:QUW655374 QKT655374:QLA655374 QAX655374:QBE655374 PRB655374:PRI655374 PHF655374:PHM655374 OXJ655374:OXQ655374 ONN655374:ONU655374 ODR655374:ODY655374 NTV655374:NUC655374 NJZ655374:NKG655374 NAD655374:NAK655374 MQH655374:MQO655374 MGL655374:MGS655374 LWP655374:LWW655374 LMT655374:LNA655374 LCX655374:LDE655374 KTB655374:KTI655374 KJF655374:KJM655374 JZJ655374:JZQ655374 JPN655374:JPU655374 JFR655374:JFY655374 IVV655374:IWC655374 ILZ655374:IMG655374 ICD655374:ICK655374 HSH655374:HSO655374 HIL655374:HIS655374 GYP655374:GYW655374 GOT655374:GPA655374 GEX655374:GFE655374 FVB655374:FVI655374 FLF655374:FLM655374 FBJ655374:FBQ655374 ERN655374:ERU655374 EHR655374:EHY655374 DXV655374:DYC655374 DNZ655374:DOG655374 DED655374:DEK655374 CUH655374:CUO655374 CKL655374:CKS655374 CAP655374:CAW655374 BQT655374:BRA655374 BGX655374:BHE655374 AXB655374:AXI655374 ANF655374:ANM655374 ADJ655374:ADQ655374 TN655374:TU655374 JR655374:JY655374 U655374:AC655374 WWD589838:WWK589838 WMH589838:WMO589838 WCL589838:WCS589838 VSP589838:VSW589838 VIT589838:VJA589838 UYX589838:UZE589838 UPB589838:UPI589838 UFF589838:UFM589838 TVJ589838:TVQ589838 TLN589838:TLU589838 TBR589838:TBY589838 SRV589838:SSC589838 SHZ589838:SIG589838 RYD589838:RYK589838 ROH589838:ROO589838 REL589838:RES589838 QUP589838:QUW589838 QKT589838:QLA589838 QAX589838:QBE589838 PRB589838:PRI589838 PHF589838:PHM589838 OXJ589838:OXQ589838 ONN589838:ONU589838 ODR589838:ODY589838 NTV589838:NUC589838 NJZ589838:NKG589838 NAD589838:NAK589838 MQH589838:MQO589838 MGL589838:MGS589838 LWP589838:LWW589838 LMT589838:LNA589838 LCX589838:LDE589838 KTB589838:KTI589838 KJF589838:KJM589838 JZJ589838:JZQ589838 JPN589838:JPU589838 JFR589838:JFY589838 IVV589838:IWC589838 ILZ589838:IMG589838 ICD589838:ICK589838 HSH589838:HSO589838 HIL589838:HIS589838 GYP589838:GYW589838 GOT589838:GPA589838 GEX589838:GFE589838 FVB589838:FVI589838 FLF589838:FLM589838 FBJ589838:FBQ589838 ERN589838:ERU589838 EHR589838:EHY589838 DXV589838:DYC589838 DNZ589838:DOG589838 DED589838:DEK589838 CUH589838:CUO589838 CKL589838:CKS589838 CAP589838:CAW589838 BQT589838:BRA589838 BGX589838:BHE589838 AXB589838:AXI589838 ANF589838:ANM589838 ADJ589838:ADQ589838 TN589838:TU589838 JR589838:JY589838 U589838:AC589838 WWD524302:WWK524302 WMH524302:WMO524302 WCL524302:WCS524302 VSP524302:VSW524302 VIT524302:VJA524302 UYX524302:UZE524302 UPB524302:UPI524302 UFF524302:UFM524302 TVJ524302:TVQ524302 TLN524302:TLU524302 TBR524302:TBY524302 SRV524302:SSC524302 SHZ524302:SIG524302 RYD524302:RYK524302 ROH524302:ROO524302 REL524302:RES524302 QUP524302:QUW524302 QKT524302:QLA524302 QAX524302:QBE524302 PRB524302:PRI524302 PHF524302:PHM524302 OXJ524302:OXQ524302 ONN524302:ONU524302 ODR524302:ODY524302 NTV524302:NUC524302 NJZ524302:NKG524302 NAD524302:NAK524302 MQH524302:MQO524302 MGL524302:MGS524302 LWP524302:LWW524302 LMT524302:LNA524302 LCX524302:LDE524302 KTB524302:KTI524302 KJF524302:KJM524302 JZJ524302:JZQ524302 JPN524302:JPU524302 JFR524302:JFY524302 IVV524302:IWC524302 ILZ524302:IMG524302 ICD524302:ICK524302 HSH524302:HSO524302 HIL524302:HIS524302 GYP524302:GYW524302 GOT524302:GPA524302 GEX524302:GFE524302 FVB524302:FVI524302 FLF524302:FLM524302 FBJ524302:FBQ524302 ERN524302:ERU524302 EHR524302:EHY524302 DXV524302:DYC524302 DNZ524302:DOG524302 DED524302:DEK524302 CUH524302:CUO524302 CKL524302:CKS524302 CAP524302:CAW524302 BQT524302:BRA524302 BGX524302:BHE524302 AXB524302:AXI524302 ANF524302:ANM524302 ADJ524302:ADQ524302 TN524302:TU524302 JR524302:JY524302 U524302:AC524302 WWD458766:WWK458766 WMH458766:WMO458766 WCL458766:WCS458766 VSP458766:VSW458766 VIT458766:VJA458766 UYX458766:UZE458766 UPB458766:UPI458766 UFF458766:UFM458766 TVJ458766:TVQ458766 TLN458766:TLU458766 TBR458766:TBY458766 SRV458766:SSC458766 SHZ458766:SIG458766 RYD458766:RYK458766 ROH458766:ROO458766 REL458766:RES458766 QUP458766:QUW458766 QKT458766:QLA458766 QAX458766:QBE458766 PRB458766:PRI458766 PHF458766:PHM458766 OXJ458766:OXQ458766 ONN458766:ONU458766 ODR458766:ODY458766 NTV458766:NUC458766 NJZ458766:NKG458766 NAD458766:NAK458766 MQH458766:MQO458766 MGL458766:MGS458766 LWP458766:LWW458766 LMT458766:LNA458766 LCX458766:LDE458766 KTB458766:KTI458766 KJF458766:KJM458766 JZJ458766:JZQ458766 JPN458766:JPU458766 JFR458766:JFY458766 IVV458766:IWC458766 ILZ458766:IMG458766 ICD458766:ICK458766 HSH458766:HSO458766 HIL458766:HIS458766 GYP458766:GYW458766 GOT458766:GPA458766 GEX458766:GFE458766 FVB458766:FVI458766 FLF458766:FLM458766 FBJ458766:FBQ458766 ERN458766:ERU458766 EHR458766:EHY458766 DXV458766:DYC458766 DNZ458766:DOG458766 DED458766:DEK458766 CUH458766:CUO458766 CKL458766:CKS458766 CAP458766:CAW458766 BQT458766:BRA458766 BGX458766:BHE458766 AXB458766:AXI458766 ANF458766:ANM458766 ADJ458766:ADQ458766 TN458766:TU458766 JR458766:JY458766 U458766:AC458766 WWD393230:WWK393230 WMH393230:WMO393230 WCL393230:WCS393230 VSP393230:VSW393230 VIT393230:VJA393230 UYX393230:UZE393230 UPB393230:UPI393230 UFF393230:UFM393230 TVJ393230:TVQ393230 TLN393230:TLU393230 TBR393230:TBY393230 SRV393230:SSC393230 SHZ393230:SIG393230 RYD393230:RYK393230 ROH393230:ROO393230 REL393230:RES393230 QUP393230:QUW393230 QKT393230:QLA393230 QAX393230:QBE393230 PRB393230:PRI393230 PHF393230:PHM393230 OXJ393230:OXQ393230 ONN393230:ONU393230 ODR393230:ODY393230 NTV393230:NUC393230 NJZ393230:NKG393230 NAD393230:NAK393230 MQH393230:MQO393230 MGL393230:MGS393230 LWP393230:LWW393230 LMT393230:LNA393230 LCX393230:LDE393230 KTB393230:KTI393230 KJF393230:KJM393230 JZJ393230:JZQ393230 JPN393230:JPU393230 JFR393230:JFY393230 IVV393230:IWC393230 ILZ393230:IMG393230 ICD393230:ICK393230 HSH393230:HSO393230 HIL393230:HIS393230 GYP393230:GYW393230 GOT393230:GPA393230 GEX393230:GFE393230 FVB393230:FVI393230 FLF393230:FLM393230 FBJ393230:FBQ393230 ERN393230:ERU393230 EHR393230:EHY393230 DXV393230:DYC393230 DNZ393230:DOG393230 DED393230:DEK393230 CUH393230:CUO393230 CKL393230:CKS393230 CAP393230:CAW393230 BQT393230:BRA393230 BGX393230:BHE393230 AXB393230:AXI393230 ANF393230:ANM393230 ADJ393230:ADQ393230 TN393230:TU393230 JR393230:JY393230 U393230:AC393230 WWD327694:WWK327694 WMH327694:WMO327694 WCL327694:WCS327694 VSP327694:VSW327694 VIT327694:VJA327694 UYX327694:UZE327694 UPB327694:UPI327694 UFF327694:UFM327694 TVJ327694:TVQ327694 TLN327694:TLU327694 TBR327694:TBY327694 SRV327694:SSC327694 SHZ327694:SIG327694 RYD327694:RYK327694 ROH327694:ROO327694 REL327694:RES327694 QUP327694:QUW327694 QKT327694:QLA327694 QAX327694:QBE327694 PRB327694:PRI327694 PHF327694:PHM327694 OXJ327694:OXQ327694 ONN327694:ONU327694 ODR327694:ODY327694 NTV327694:NUC327694 NJZ327694:NKG327694 NAD327694:NAK327694 MQH327694:MQO327694 MGL327694:MGS327694 LWP327694:LWW327694 LMT327694:LNA327694 LCX327694:LDE327694 KTB327694:KTI327694 KJF327694:KJM327694 JZJ327694:JZQ327694 JPN327694:JPU327694 JFR327694:JFY327694 IVV327694:IWC327694 ILZ327694:IMG327694 ICD327694:ICK327694 HSH327694:HSO327694 HIL327694:HIS327694 GYP327694:GYW327694 GOT327694:GPA327694 GEX327694:GFE327694 FVB327694:FVI327694 FLF327694:FLM327694 FBJ327694:FBQ327694 ERN327694:ERU327694 EHR327694:EHY327694 DXV327694:DYC327694 DNZ327694:DOG327694 DED327694:DEK327694 CUH327694:CUO327694 CKL327694:CKS327694 CAP327694:CAW327694 BQT327694:BRA327694 BGX327694:BHE327694 AXB327694:AXI327694 ANF327694:ANM327694 ADJ327694:ADQ327694 TN327694:TU327694 JR327694:JY327694 U327694:AC327694 WWD262158:WWK262158 WMH262158:WMO262158 WCL262158:WCS262158 VSP262158:VSW262158 VIT262158:VJA262158 UYX262158:UZE262158 UPB262158:UPI262158 UFF262158:UFM262158 TVJ262158:TVQ262158 TLN262158:TLU262158 TBR262158:TBY262158 SRV262158:SSC262158 SHZ262158:SIG262158 RYD262158:RYK262158 ROH262158:ROO262158 REL262158:RES262158 QUP262158:QUW262158 QKT262158:QLA262158 QAX262158:QBE262158 PRB262158:PRI262158 PHF262158:PHM262158 OXJ262158:OXQ262158 ONN262158:ONU262158 ODR262158:ODY262158 NTV262158:NUC262158 NJZ262158:NKG262158 NAD262158:NAK262158 MQH262158:MQO262158 MGL262158:MGS262158 LWP262158:LWW262158 LMT262158:LNA262158 LCX262158:LDE262158 KTB262158:KTI262158 KJF262158:KJM262158 JZJ262158:JZQ262158 JPN262158:JPU262158 JFR262158:JFY262158 IVV262158:IWC262158 ILZ262158:IMG262158 ICD262158:ICK262158 HSH262158:HSO262158 HIL262158:HIS262158 GYP262158:GYW262158 GOT262158:GPA262158 GEX262158:GFE262158 FVB262158:FVI262158 FLF262158:FLM262158 FBJ262158:FBQ262158 ERN262158:ERU262158 EHR262158:EHY262158 DXV262158:DYC262158 DNZ262158:DOG262158 DED262158:DEK262158 CUH262158:CUO262158 CKL262158:CKS262158 CAP262158:CAW262158 BQT262158:BRA262158 BGX262158:BHE262158 AXB262158:AXI262158 ANF262158:ANM262158 ADJ262158:ADQ262158 TN262158:TU262158 JR262158:JY262158 U262158:AC262158 WWD196622:WWK196622 WMH196622:WMO196622 WCL196622:WCS196622 VSP196622:VSW196622 VIT196622:VJA196622 UYX196622:UZE196622 UPB196622:UPI196622 UFF196622:UFM196622 TVJ196622:TVQ196622 TLN196622:TLU196622 TBR196622:TBY196622 SRV196622:SSC196622 SHZ196622:SIG196622 RYD196622:RYK196622 ROH196622:ROO196622 REL196622:RES196622 QUP196622:QUW196622 QKT196622:QLA196622 QAX196622:QBE196622 PRB196622:PRI196622 PHF196622:PHM196622 OXJ196622:OXQ196622 ONN196622:ONU196622 ODR196622:ODY196622 NTV196622:NUC196622 NJZ196622:NKG196622 NAD196622:NAK196622 MQH196622:MQO196622 MGL196622:MGS196622 LWP196622:LWW196622 LMT196622:LNA196622 LCX196622:LDE196622 KTB196622:KTI196622 KJF196622:KJM196622 JZJ196622:JZQ196622 JPN196622:JPU196622 JFR196622:JFY196622 IVV196622:IWC196622 ILZ196622:IMG196622 ICD196622:ICK196622 HSH196622:HSO196622 HIL196622:HIS196622 GYP196622:GYW196622 GOT196622:GPA196622 GEX196622:GFE196622 FVB196622:FVI196622 FLF196622:FLM196622 FBJ196622:FBQ196622 ERN196622:ERU196622 EHR196622:EHY196622 DXV196622:DYC196622 DNZ196622:DOG196622 DED196622:DEK196622 CUH196622:CUO196622 CKL196622:CKS196622 CAP196622:CAW196622 BQT196622:BRA196622 BGX196622:BHE196622 AXB196622:AXI196622 ANF196622:ANM196622 ADJ196622:ADQ196622 TN196622:TU196622 JR196622:JY196622 U196622:AC196622 WWD131086:WWK131086 WMH131086:WMO131086 WCL131086:WCS131086 VSP131086:VSW131086 VIT131086:VJA131086 UYX131086:UZE131086 UPB131086:UPI131086 UFF131086:UFM131086 TVJ131086:TVQ131086 TLN131086:TLU131086 TBR131086:TBY131086 SRV131086:SSC131086 SHZ131086:SIG131086 RYD131086:RYK131086 ROH131086:ROO131086 REL131086:RES131086 QUP131086:QUW131086 QKT131086:QLA131086 QAX131086:QBE131086 PRB131086:PRI131086 PHF131086:PHM131086 OXJ131086:OXQ131086 ONN131086:ONU131086 ODR131086:ODY131086 NTV131086:NUC131086 NJZ131086:NKG131086 NAD131086:NAK131086 MQH131086:MQO131086 MGL131086:MGS131086 LWP131086:LWW131086 LMT131086:LNA131086 LCX131086:LDE131086 KTB131086:KTI131086 KJF131086:KJM131086 JZJ131086:JZQ131086 JPN131086:JPU131086 JFR131086:JFY131086 IVV131086:IWC131086 ILZ131086:IMG131086 ICD131086:ICK131086 HSH131086:HSO131086 HIL131086:HIS131086 GYP131086:GYW131086 GOT131086:GPA131086 GEX131086:GFE131086 FVB131086:FVI131086 FLF131086:FLM131086 FBJ131086:FBQ131086 ERN131086:ERU131086 EHR131086:EHY131086 DXV131086:DYC131086 DNZ131086:DOG131086 DED131086:DEK131086 CUH131086:CUO131086 CKL131086:CKS131086 CAP131086:CAW131086 BQT131086:BRA131086 BGX131086:BHE131086 AXB131086:AXI131086 ANF131086:ANM131086 ADJ131086:ADQ131086 TN131086:TU131086 JR131086:JY131086 U131086:AC131086 WWD65550:WWK65550 WMH65550:WMO65550 WCL65550:WCS65550 VSP65550:VSW65550 VIT65550:VJA65550 UYX65550:UZE65550 UPB65550:UPI65550 UFF65550:UFM65550 TVJ65550:TVQ65550 TLN65550:TLU65550 TBR65550:TBY65550 SRV65550:SSC65550 SHZ65550:SIG65550 RYD65550:RYK65550 ROH65550:ROO65550 REL65550:RES65550 QUP65550:QUW65550 QKT65550:QLA65550 QAX65550:QBE65550 PRB65550:PRI65550 PHF65550:PHM65550 OXJ65550:OXQ65550 ONN65550:ONU65550 ODR65550:ODY65550 NTV65550:NUC65550 NJZ65550:NKG65550 NAD65550:NAK65550 MQH65550:MQO65550 MGL65550:MGS65550 LWP65550:LWW65550 LMT65550:LNA65550 LCX65550:LDE65550 KTB65550:KTI65550 KJF65550:KJM65550 JZJ65550:JZQ65550 JPN65550:JPU65550 JFR65550:JFY65550 IVV65550:IWC65550 ILZ65550:IMG65550 ICD65550:ICK65550 HSH65550:HSO65550 HIL65550:HIS65550 GYP65550:GYW65550 GOT65550:GPA65550 GEX65550:GFE65550 FVB65550:FVI65550 FLF65550:FLM65550 FBJ65550:FBQ65550 ERN65550:ERU65550 EHR65550:EHY65550 DXV65550:DYC65550 DNZ65550:DOG65550 DED65550:DEK65550 CUH65550:CUO65550 CKL65550:CKS65550 CAP65550:CAW65550 BQT65550:BRA65550 BGX65550:BHE65550 AXB65550:AXI65550 ANF65550:ANM65550 ADJ65550:ADQ65550 TN65550:TU65550 JR65550:JY65550 U65550:AC65550 WWD14:WWK14 WMH14:WMO14 WCL14:WCS14 VSP14:VSW14 VIT14:VJA14 UYX14:UZE14 UPB14:UPI14 UFF14:UFM14 TVJ14:TVQ14 TLN14:TLU14 TBR14:TBY14 SRV14:SSC14 SHZ14:SIG14 RYD14:RYK14 ROH14:ROO14 REL14:RES14 QUP14:QUW14 QKT14:QLA14 QAX14:QBE14 PRB14:PRI14 PHF14:PHM14 OXJ14:OXQ14 ONN14:ONU14 ODR14:ODY14 NTV14:NUC14 NJZ14:NKG14 NAD14:NAK14 MQH14:MQO14 MGL14:MGS14 LWP14:LWW14 LMT14:LNA14 LCX14:LDE14 KTB14:KTI14 KJF14:KJM14 JZJ14:JZQ14 JPN14:JPU14 JFR14:JFY14 IVV14:IWC14 ILZ14:IMG14 ICD14:ICK14 HSH14:HSO14 HIL14:HIS14 GYP14:GYW14 GOT14:GPA14 GEX14:GFE14 FVB14:FVI14 FLF14:FLM14 FBJ14:FBQ14 ERN14:ERU14 EHR14:EHY14 DXV14:DYC14 DNZ14:DOG14 DED14:DEK14 CUH14:CUO14 CKL14:CKS14 CAP14:CAW14 BQT14:BRA14 BGX14:BHE14 AXB14:AXI14 ANF14:ANM14 ADJ14:ADQ14 TN14:TU14 JR14:JY14">
      <formula1>$BP$11:$BP$14</formula1>
    </dataValidation>
    <dataValidation type="list" allowBlank="1" showInputMessage="1" showErrorMessage="1" sqref="WVS983053:WVY983053 WLW983053:WMC983053 WCA983053:WCG983053 VSE983053:VSK983053 VII983053:VIO983053 UYM983053:UYS983053 UOQ983053:UOW983053 UEU983053:UFA983053 TUY983053:TVE983053 TLC983053:TLI983053 TBG983053:TBM983053 SRK983053:SRQ983053 SHO983053:SHU983053 RXS983053:RXY983053 RNW983053:ROC983053 REA983053:REG983053 QUE983053:QUK983053 QKI983053:QKO983053 QAM983053:QAS983053 PQQ983053:PQW983053 PGU983053:PHA983053 OWY983053:OXE983053 ONC983053:ONI983053 ODG983053:ODM983053 NTK983053:NTQ983053 NJO983053:NJU983053 MZS983053:MZY983053 MPW983053:MQC983053 MGA983053:MGG983053 LWE983053:LWK983053 LMI983053:LMO983053 LCM983053:LCS983053 KSQ983053:KSW983053 KIU983053:KJA983053 JYY983053:JZE983053 JPC983053:JPI983053 JFG983053:JFM983053 IVK983053:IVQ983053 ILO983053:ILU983053 IBS983053:IBY983053 HRW983053:HSC983053 HIA983053:HIG983053 GYE983053:GYK983053 GOI983053:GOO983053 GEM983053:GES983053 FUQ983053:FUW983053 FKU983053:FLA983053 FAY983053:FBE983053 ERC983053:ERI983053 EHG983053:EHM983053 DXK983053:DXQ983053 DNO983053:DNU983053 DDS983053:DDY983053 CTW983053:CUC983053 CKA983053:CKG983053 CAE983053:CAK983053 BQI983053:BQO983053 BGM983053:BGS983053 AWQ983053:AWW983053 AMU983053:ANA983053 ACY983053:ADE983053 TC983053:TI983053 JG983053:JM983053 J983053:P983053 WVS917517:WVY917517 WLW917517:WMC917517 WCA917517:WCG917517 VSE917517:VSK917517 VII917517:VIO917517 UYM917517:UYS917517 UOQ917517:UOW917517 UEU917517:UFA917517 TUY917517:TVE917517 TLC917517:TLI917517 TBG917517:TBM917517 SRK917517:SRQ917517 SHO917517:SHU917517 RXS917517:RXY917517 RNW917517:ROC917517 REA917517:REG917517 QUE917517:QUK917517 QKI917517:QKO917517 QAM917517:QAS917517 PQQ917517:PQW917517 PGU917517:PHA917517 OWY917517:OXE917517 ONC917517:ONI917517 ODG917517:ODM917517 NTK917517:NTQ917517 NJO917517:NJU917517 MZS917517:MZY917517 MPW917517:MQC917517 MGA917517:MGG917517 LWE917517:LWK917517 LMI917517:LMO917517 LCM917517:LCS917517 KSQ917517:KSW917517 KIU917517:KJA917517 JYY917517:JZE917517 JPC917517:JPI917517 JFG917517:JFM917517 IVK917517:IVQ917517 ILO917517:ILU917517 IBS917517:IBY917517 HRW917517:HSC917517 HIA917517:HIG917517 GYE917517:GYK917517 GOI917517:GOO917517 GEM917517:GES917517 FUQ917517:FUW917517 FKU917517:FLA917517 FAY917517:FBE917517 ERC917517:ERI917517 EHG917517:EHM917517 DXK917517:DXQ917517 DNO917517:DNU917517 DDS917517:DDY917517 CTW917517:CUC917517 CKA917517:CKG917517 CAE917517:CAK917517 BQI917517:BQO917517 BGM917517:BGS917517 AWQ917517:AWW917517 AMU917517:ANA917517 ACY917517:ADE917517 TC917517:TI917517 JG917517:JM917517 J917517:P917517 WVS851981:WVY851981 WLW851981:WMC851981 WCA851981:WCG851981 VSE851981:VSK851981 VII851981:VIO851981 UYM851981:UYS851981 UOQ851981:UOW851981 UEU851981:UFA851981 TUY851981:TVE851981 TLC851981:TLI851981 TBG851981:TBM851981 SRK851981:SRQ851981 SHO851981:SHU851981 RXS851981:RXY851981 RNW851981:ROC851981 REA851981:REG851981 QUE851981:QUK851981 QKI851981:QKO851981 QAM851981:QAS851981 PQQ851981:PQW851981 PGU851981:PHA851981 OWY851981:OXE851981 ONC851981:ONI851981 ODG851981:ODM851981 NTK851981:NTQ851981 NJO851981:NJU851981 MZS851981:MZY851981 MPW851981:MQC851981 MGA851981:MGG851981 LWE851981:LWK851981 LMI851981:LMO851981 LCM851981:LCS851981 KSQ851981:KSW851981 KIU851981:KJA851981 JYY851981:JZE851981 JPC851981:JPI851981 JFG851981:JFM851981 IVK851981:IVQ851981 ILO851981:ILU851981 IBS851981:IBY851981 HRW851981:HSC851981 HIA851981:HIG851981 GYE851981:GYK851981 GOI851981:GOO851981 GEM851981:GES851981 FUQ851981:FUW851981 FKU851981:FLA851981 FAY851981:FBE851981 ERC851981:ERI851981 EHG851981:EHM851981 DXK851981:DXQ851981 DNO851981:DNU851981 DDS851981:DDY851981 CTW851981:CUC851981 CKA851981:CKG851981 CAE851981:CAK851981 BQI851981:BQO851981 BGM851981:BGS851981 AWQ851981:AWW851981 AMU851981:ANA851981 ACY851981:ADE851981 TC851981:TI851981 JG851981:JM851981 J851981:P851981 WVS786445:WVY786445 WLW786445:WMC786445 WCA786445:WCG786445 VSE786445:VSK786445 VII786445:VIO786445 UYM786445:UYS786445 UOQ786445:UOW786445 UEU786445:UFA786445 TUY786445:TVE786445 TLC786445:TLI786445 TBG786445:TBM786445 SRK786445:SRQ786445 SHO786445:SHU786445 RXS786445:RXY786445 RNW786445:ROC786445 REA786445:REG786445 QUE786445:QUK786445 QKI786445:QKO786445 QAM786445:QAS786445 PQQ786445:PQW786445 PGU786445:PHA786445 OWY786445:OXE786445 ONC786445:ONI786445 ODG786445:ODM786445 NTK786445:NTQ786445 NJO786445:NJU786445 MZS786445:MZY786445 MPW786445:MQC786445 MGA786445:MGG786445 LWE786445:LWK786445 LMI786445:LMO786445 LCM786445:LCS786445 KSQ786445:KSW786445 KIU786445:KJA786445 JYY786445:JZE786445 JPC786445:JPI786445 JFG786445:JFM786445 IVK786445:IVQ786445 ILO786445:ILU786445 IBS786445:IBY786445 HRW786445:HSC786445 HIA786445:HIG786445 GYE786445:GYK786445 GOI786445:GOO786445 GEM786445:GES786445 FUQ786445:FUW786445 FKU786445:FLA786445 FAY786445:FBE786445 ERC786445:ERI786445 EHG786445:EHM786445 DXK786445:DXQ786445 DNO786445:DNU786445 DDS786445:DDY786445 CTW786445:CUC786445 CKA786445:CKG786445 CAE786445:CAK786445 BQI786445:BQO786445 BGM786445:BGS786445 AWQ786445:AWW786445 AMU786445:ANA786445 ACY786445:ADE786445 TC786445:TI786445 JG786445:JM786445 J786445:P786445 WVS720909:WVY720909 WLW720909:WMC720909 WCA720909:WCG720909 VSE720909:VSK720909 VII720909:VIO720909 UYM720909:UYS720909 UOQ720909:UOW720909 UEU720909:UFA720909 TUY720909:TVE720909 TLC720909:TLI720909 TBG720909:TBM720909 SRK720909:SRQ720909 SHO720909:SHU720909 RXS720909:RXY720909 RNW720909:ROC720909 REA720909:REG720909 QUE720909:QUK720909 QKI720909:QKO720909 QAM720909:QAS720909 PQQ720909:PQW720909 PGU720909:PHA720909 OWY720909:OXE720909 ONC720909:ONI720909 ODG720909:ODM720909 NTK720909:NTQ720909 NJO720909:NJU720909 MZS720909:MZY720909 MPW720909:MQC720909 MGA720909:MGG720909 LWE720909:LWK720909 LMI720909:LMO720909 LCM720909:LCS720909 KSQ720909:KSW720909 KIU720909:KJA720909 JYY720909:JZE720909 JPC720909:JPI720909 JFG720909:JFM720909 IVK720909:IVQ720909 ILO720909:ILU720909 IBS720909:IBY720909 HRW720909:HSC720909 HIA720909:HIG720909 GYE720909:GYK720909 GOI720909:GOO720909 GEM720909:GES720909 FUQ720909:FUW720909 FKU720909:FLA720909 FAY720909:FBE720909 ERC720909:ERI720909 EHG720909:EHM720909 DXK720909:DXQ720909 DNO720909:DNU720909 DDS720909:DDY720909 CTW720909:CUC720909 CKA720909:CKG720909 CAE720909:CAK720909 BQI720909:BQO720909 BGM720909:BGS720909 AWQ720909:AWW720909 AMU720909:ANA720909 ACY720909:ADE720909 TC720909:TI720909 JG720909:JM720909 J720909:P720909 WVS655373:WVY655373 WLW655373:WMC655373 WCA655373:WCG655373 VSE655373:VSK655373 VII655373:VIO655373 UYM655373:UYS655373 UOQ655373:UOW655373 UEU655373:UFA655373 TUY655373:TVE655373 TLC655373:TLI655373 TBG655373:TBM655373 SRK655373:SRQ655373 SHO655373:SHU655373 RXS655373:RXY655373 RNW655373:ROC655373 REA655373:REG655373 QUE655373:QUK655373 QKI655373:QKO655373 QAM655373:QAS655373 PQQ655373:PQW655373 PGU655373:PHA655373 OWY655373:OXE655373 ONC655373:ONI655373 ODG655373:ODM655373 NTK655373:NTQ655373 NJO655373:NJU655373 MZS655373:MZY655373 MPW655373:MQC655373 MGA655373:MGG655373 LWE655373:LWK655373 LMI655373:LMO655373 LCM655373:LCS655373 KSQ655373:KSW655373 KIU655373:KJA655373 JYY655373:JZE655373 JPC655373:JPI655373 JFG655373:JFM655373 IVK655373:IVQ655373 ILO655373:ILU655373 IBS655373:IBY655373 HRW655373:HSC655373 HIA655373:HIG655373 GYE655373:GYK655373 GOI655373:GOO655373 GEM655373:GES655373 FUQ655373:FUW655373 FKU655373:FLA655373 FAY655373:FBE655373 ERC655373:ERI655373 EHG655373:EHM655373 DXK655373:DXQ655373 DNO655373:DNU655373 DDS655373:DDY655373 CTW655373:CUC655373 CKA655373:CKG655373 CAE655373:CAK655373 BQI655373:BQO655373 BGM655373:BGS655373 AWQ655373:AWW655373 AMU655373:ANA655373 ACY655373:ADE655373 TC655373:TI655373 JG655373:JM655373 J655373:P655373 WVS589837:WVY589837 WLW589837:WMC589837 WCA589837:WCG589837 VSE589837:VSK589837 VII589837:VIO589837 UYM589837:UYS589837 UOQ589837:UOW589837 UEU589837:UFA589837 TUY589837:TVE589837 TLC589837:TLI589837 TBG589837:TBM589837 SRK589837:SRQ589837 SHO589837:SHU589837 RXS589837:RXY589837 RNW589837:ROC589837 REA589837:REG589837 QUE589837:QUK589837 QKI589837:QKO589837 QAM589837:QAS589837 PQQ589837:PQW589837 PGU589837:PHA589837 OWY589837:OXE589837 ONC589837:ONI589837 ODG589837:ODM589837 NTK589837:NTQ589837 NJO589837:NJU589837 MZS589837:MZY589837 MPW589837:MQC589837 MGA589837:MGG589837 LWE589837:LWK589837 LMI589837:LMO589837 LCM589837:LCS589837 KSQ589837:KSW589837 KIU589837:KJA589837 JYY589837:JZE589837 JPC589837:JPI589837 JFG589837:JFM589837 IVK589837:IVQ589837 ILO589837:ILU589837 IBS589837:IBY589837 HRW589837:HSC589837 HIA589837:HIG589837 GYE589837:GYK589837 GOI589837:GOO589837 GEM589837:GES589837 FUQ589837:FUW589837 FKU589837:FLA589837 FAY589837:FBE589837 ERC589837:ERI589837 EHG589837:EHM589837 DXK589837:DXQ589837 DNO589837:DNU589837 DDS589837:DDY589837 CTW589837:CUC589837 CKA589837:CKG589837 CAE589837:CAK589837 BQI589837:BQO589837 BGM589837:BGS589837 AWQ589837:AWW589837 AMU589837:ANA589837 ACY589837:ADE589837 TC589837:TI589837 JG589837:JM589837 J589837:P589837 WVS524301:WVY524301 WLW524301:WMC524301 WCA524301:WCG524301 VSE524301:VSK524301 VII524301:VIO524301 UYM524301:UYS524301 UOQ524301:UOW524301 UEU524301:UFA524301 TUY524301:TVE524301 TLC524301:TLI524301 TBG524301:TBM524301 SRK524301:SRQ524301 SHO524301:SHU524301 RXS524301:RXY524301 RNW524301:ROC524301 REA524301:REG524301 QUE524301:QUK524301 QKI524301:QKO524301 QAM524301:QAS524301 PQQ524301:PQW524301 PGU524301:PHA524301 OWY524301:OXE524301 ONC524301:ONI524301 ODG524301:ODM524301 NTK524301:NTQ524301 NJO524301:NJU524301 MZS524301:MZY524301 MPW524301:MQC524301 MGA524301:MGG524301 LWE524301:LWK524301 LMI524301:LMO524301 LCM524301:LCS524301 KSQ524301:KSW524301 KIU524301:KJA524301 JYY524301:JZE524301 JPC524301:JPI524301 JFG524301:JFM524301 IVK524301:IVQ524301 ILO524301:ILU524301 IBS524301:IBY524301 HRW524301:HSC524301 HIA524301:HIG524301 GYE524301:GYK524301 GOI524301:GOO524301 GEM524301:GES524301 FUQ524301:FUW524301 FKU524301:FLA524301 FAY524301:FBE524301 ERC524301:ERI524301 EHG524301:EHM524301 DXK524301:DXQ524301 DNO524301:DNU524301 DDS524301:DDY524301 CTW524301:CUC524301 CKA524301:CKG524301 CAE524301:CAK524301 BQI524301:BQO524301 BGM524301:BGS524301 AWQ524301:AWW524301 AMU524301:ANA524301 ACY524301:ADE524301 TC524301:TI524301 JG524301:JM524301 J524301:P524301 WVS458765:WVY458765 WLW458765:WMC458765 WCA458765:WCG458765 VSE458765:VSK458765 VII458765:VIO458765 UYM458765:UYS458765 UOQ458765:UOW458765 UEU458765:UFA458765 TUY458765:TVE458765 TLC458765:TLI458765 TBG458765:TBM458765 SRK458765:SRQ458765 SHO458765:SHU458765 RXS458765:RXY458765 RNW458765:ROC458765 REA458765:REG458765 QUE458765:QUK458765 QKI458765:QKO458765 QAM458765:QAS458765 PQQ458765:PQW458765 PGU458765:PHA458765 OWY458765:OXE458765 ONC458765:ONI458765 ODG458765:ODM458765 NTK458765:NTQ458765 NJO458765:NJU458765 MZS458765:MZY458765 MPW458765:MQC458765 MGA458765:MGG458765 LWE458765:LWK458765 LMI458765:LMO458765 LCM458765:LCS458765 KSQ458765:KSW458765 KIU458765:KJA458765 JYY458765:JZE458765 JPC458765:JPI458765 JFG458765:JFM458765 IVK458765:IVQ458765 ILO458765:ILU458765 IBS458765:IBY458765 HRW458765:HSC458765 HIA458765:HIG458765 GYE458765:GYK458765 GOI458765:GOO458765 GEM458765:GES458765 FUQ458765:FUW458765 FKU458765:FLA458765 FAY458765:FBE458765 ERC458765:ERI458765 EHG458765:EHM458765 DXK458765:DXQ458765 DNO458765:DNU458765 DDS458765:DDY458765 CTW458765:CUC458765 CKA458765:CKG458765 CAE458765:CAK458765 BQI458765:BQO458765 BGM458765:BGS458765 AWQ458765:AWW458765 AMU458765:ANA458765 ACY458765:ADE458765 TC458765:TI458765 JG458765:JM458765 J458765:P458765 WVS393229:WVY393229 WLW393229:WMC393229 WCA393229:WCG393229 VSE393229:VSK393229 VII393229:VIO393229 UYM393229:UYS393229 UOQ393229:UOW393229 UEU393229:UFA393229 TUY393229:TVE393229 TLC393229:TLI393229 TBG393229:TBM393229 SRK393229:SRQ393229 SHO393229:SHU393229 RXS393229:RXY393229 RNW393229:ROC393229 REA393229:REG393229 QUE393229:QUK393229 QKI393229:QKO393229 QAM393229:QAS393229 PQQ393229:PQW393229 PGU393229:PHA393229 OWY393229:OXE393229 ONC393229:ONI393229 ODG393229:ODM393229 NTK393229:NTQ393229 NJO393229:NJU393229 MZS393229:MZY393229 MPW393229:MQC393229 MGA393229:MGG393229 LWE393229:LWK393229 LMI393229:LMO393229 LCM393229:LCS393229 KSQ393229:KSW393229 KIU393229:KJA393229 JYY393229:JZE393229 JPC393229:JPI393229 JFG393229:JFM393229 IVK393229:IVQ393229 ILO393229:ILU393229 IBS393229:IBY393229 HRW393229:HSC393229 HIA393229:HIG393229 GYE393229:GYK393229 GOI393229:GOO393229 GEM393229:GES393229 FUQ393229:FUW393229 FKU393229:FLA393229 FAY393229:FBE393229 ERC393229:ERI393229 EHG393229:EHM393229 DXK393229:DXQ393229 DNO393229:DNU393229 DDS393229:DDY393229 CTW393229:CUC393229 CKA393229:CKG393229 CAE393229:CAK393229 BQI393229:BQO393229 BGM393229:BGS393229 AWQ393229:AWW393229 AMU393229:ANA393229 ACY393229:ADE393229 TC393229:TI393229 JG393229:JM393229 J393229:P393229 WVS327693:WVY327693 WLW327693:WMC327693 WCA327693:WCG327693 VSE327693:VSK327693 VII327693:VIO327693 UYM327693:UYS327693 UOQ327693:UOW327693 UEU327693:UFA327693 TUY327693:TVE327693 TLC327693:TLI327693 TBG327693:TBM327693 SRK327693:SRQ327693 SHO327693:SHU327693 RXS327693:RXY327693 RNW327693:ROC327693 REA327693:REG327693 QUE327693:QUK327693 QKI327693:QKO327693 QAM327693:QAS327693 PQQ327693:PQW327693 PGU327693:PHA327693 OWY327693:OXE327693 ONC327693:ONI327693 ODG327693:ODM327693 NTK327693:NTQ327693 NJO327693:NJU327693 MZS327693:MZY327693 MPW327693:MQC327693 MGA327693:MGG327693 LWE327693:LWK327693 LMI327693:LMO327693 LCM327693:LCS327693 KSQ327693:KSW327693 KIU327693:KJA327693 JYY327693:JZE327693 JPC327693:JPI327693 JFG327693:JFM327693 IVK327693:IVQ327693 ILO327693:ILU327693 IBS327693:IBY327693 HRW327693:HSC327693 HIA327693:HIG327693 GYE327693:GYK327693 GOI327693:GOO327693 GEM327693:GES327693 FUQ327693:FUW327693 FKU327693:FLA327693 FAY327693:FBE327693 ERC327693:ERI327693 EHG327693:EHM327693 DXK327693:DXQ327693 DNO327693:DNU327693 DDS327693:DDY327693 CTW327693:CUC327693 CKA327693:CKG327693 CAE327693:CAK327693 BQI327693:BQO327693 BGM327693:BGS327693 AWQ327693:AWW327693 AMU327693:ANA327693 ACY327693:ADE327693 TC327693:TI327693 JG327693:JM327693 J327693:P327693 WVS262157:WVY262157 WLW262157:WMC262157 WCA262157:WCG262157 VSE262157:VSK262157 VII262157:VIO262157 UYM262157:UYS262157 UOQ262157:UOW262157 UEU262157:UFA262157 TUY262157:TVE262157 TLC262157:TLI262157 TBG262157:TBM262157 SRK262157:SRQ262157 SHO262157:SHU262157 RXS262157:RXY262157 RNW262157:ROC262157 REA262157:REG262157 QUE262157:QUK262157 QKI262157:QKO262157 QAM262157:QAS262157 PQQ262157:PQW262157 PGU262157:PHA262157 OWY262157:OXE262157 ONC262157:ONI262157 ODG262157:ODM262157 NTK262157:NTQ262157 NJO262157:NJU262157 MZS262157:MZY262157 MPW262157:MQC262157 MGA262157:MGG262157 LWE262157:LWK262157 LMI262157:LMO262157 LCM262157:LCS262157 KSQ262157:KSW262157 KIU262157:KJA262157 JYY262157:JZE262157 JPC262157:JPI262157 JFG262157:JFM262157 IVK262157:IVQ262157 ILO262157:ILU262157 IBS262157:IBY262157 HRW262157:HSC262157 HIA262157:HIG262157 GYE262157:GYK262157 GOI262157:GOO262157 GEM262157:GES262157 FUQ262157:FUW262157 FKU262157:FLA262157 FAY262157:FBE262157 ERC262157:ERI262157 EHG262157:EHM262157 DXK262157:DXQ262157 DNO262157:DNU262157 DDS262157:DDY262157 CTW262157:CUC262157 CKA262157:CKG262157 CAE262157:CAK262157 BQI262157:BQO262157 BGM262157:BGS262157 AWQ262157:AWW262157 AMU262157:ANA262157 ACY262157:ADE262157 TC262157:TI262157 JG262157:JM262157 J262157:P262157 WVS196621:WVY196621 WLW196621:WMC196621 WCA196621:WCG196621 VSE196621:VSK196621 VII196621:VIO196621 UYM196621:UYS196621 UOQ196621:UOW196621 UEU196621:UFA196621 TUY196621:TVE196621 TLC196621:TLI196621 TBG196621:TBM196621 SRK196621:SRQ196621 SHO196621:SHU196621 RXS196621:RXY196621 RNW196621:ROC196621 REA196621:REG196621 QUE196621:QUK196621 QKI196621:QKO196621 QAM196621:QAS196621 PQQ196621:PQW196621 PGU196621:PHA196621 OWY196621:OXE196621 ONC196621:ONI196621 ODG196621:ODM196621 NTK196621:NTQ196621 NJO196621:NJU196621 MZS196621:MZY196621 MPW196621:MQC196621 MGA196621:MGG196621 LWE196621:LWK196621 LMI196621:LMO196621 LCM196621:LCS196621 KSQ196621:KSW196621 KIU196621:KJA196621 JYY196621:JZE196621 JPC196621:JPI196621 JFG196621:JFM196621 IVK196621:IVQ196621 ILO196621:ILU196621 IBS196621:IBY196621 HRW196621:HSC196621 HIA196621:HIG196621 GYE196621:GYK196621 GOI196621:GOO196621 GEM196621:GES196621 FUQ196621:FUW196621 FKU196621:FLA196621 FAY196621:FBE196621 ERC196621:ERI196621 EHG196621:EHM196621 DXK196621:DXQ196621 DNO196621:DNU196621 DDS196621:DDY196621 CTW196621:CUC196621 CKA196621:CKG196621 CAE196621:CAK196621 BQI196621:BQO196621 BGM196621:BGS196621 AWQ196621:AWW196621 AMU196621:ANA196621 ACY196621:ADE196621 TC196621:TI196621 JG196621:JM196621 J196621:P196621 WVS131085:WVY131085 WLW131085:WMC131085 WCA131085:WCG131085 VSE131085:VSK131085 VII131085:VIO131085 UYM131085:UYS131085 UOQ131085:UOW131085 UEU131085:UFA131085 TUY131085:TVE131085 TLC131085:TLI131085 TBG131085:TBM131085 SRK131085:SRQ131085 SHO131085:SHU131085 RXS131085:RXY131085 RNW131085:ROC131085 REA131085:REG131085 QUE131085:QUK131085 QKI131085:QKO131085 QAM131085:QAS131085 PQQ131085:PQW131085 PGU131085:PHA131085 OWY131085:OXE131085 ONC131085:ONI131085 ODG131085:ODM131085 NTK131085:NTQ131085 NJO131085:NJU131085 MZS131085:MZY131085 MPW131085:MQC131085 MGA131085:MGG131085 LWE131085:LWK131085 LMI131085:LMO131085 LCM131085:LCS131085 KSQ131085:KSW131085 KIU131085:KJA131085 JYY131085:JZE131085 JPC131085:JPI131085 JFG131085:JFM131085 IVK131085:IVQ131085 ILO131085:ILU131085 IBS131085:IBY131085 HRW131085:HSC131085 HIA131085:HIG131085 GYE131085:GYK131085 GOI131085:GOO131085 GEM131085:GES131085 FUQ131085:FUW131085 FKU131085:FLA131085 FAY131085:FBE131085 ERC131085:ERI131085 EHG131085:EHM131085 DXK131085:DXQ131085 DNO131085:DNU131085 DDS131085:DDY131085 CTW131085:CUC131085 CKA131085:CKG131085 CAE131085:CAK131085 BQI131085:BQO131085 BGM131085:BGS131085 AWQ131085:AWW131085 AMU131085:ANA131085 ACY131085:ADE131085 TC131085:TI131085 JG131085:JM131085 J131085:P131085 WVS65549:WVY65549 WLW65549:WMC65549 WCA65549:WCG65549 VSE65549:VSK65549 VII65549:VIO65549 UYM65549:UYS65549 UOQ65549:UOW65549 UEU65549:UFA65549 TUY65549:TVE65549 TLC65549:TLI65549 TBG65549:TBM65549 SRK65549:SRQ65549 SHO65549:SHU65549 RXS65549:RXY65549 RNW65549:ROC65549 REA65549:REG65549 QUE65549:QUK65549 QKI65549:QKO65549 QAM65549:QAS65549 PQQ65549:PQW65549 PGU65549:PHA65549 OWY65549:OXE65549 ONC65549:ONI65549 ODG65549:ODM65549 NTK65549:NTQ65549 NJO65549:NJU65549 MZS65549:MZY65549 MPW65549:MQC65549 MGA65549:MGG65549 LWE65549:LWK65549 LMI65549:LMO65549 LCM65549:LCS65549 KSQ65549:KSW65549 KIU65549:KJA65549 JYY65549:JZE65549 JPC65549:JPI65549 JFG65549:JFM65549 IVK65549:IVQ65549 ILO65549:ILU65549 IBS65549:IBY65549 HRW65549:HSC65549 HIA65549:HIG65549 GYE65549:GYK65549 GOI65549:GOO65549 GEM65549:GES65549 FUQ65549:FUW65549 FKU65549:FLA65549 FAY65549:FBE65549 ERC65549:ERI65549 EHG65549:EHM65549 DXK65549:DXQ65549 DNO65549:DNU65549 DDS65549:DDY65549 CTW65549:CUC65549 CKA65549:CKG65549 CAE65549:CAK65549 BQI65549:BQO65549 BGM65549:BGS65549 AWQ65549:AWW65549 AMU65549:ANA65549 ACY65549:ADE65549 TC65549:TI65549 JG65549:JM65549 J65549:P65549 WVS13:WVY13 WLW13:WMC13 WCA13:WCG13 VSE13:VSK13 VII13:VIO13 UYM13:UYS13 UOQ13:UOW13 UEU13:UFA13 TUY13:TVE13 TLC13:TLI13 TBG13:TBM13 SRK13:SRQ13 SHO13:SHU13 RXS13:RXY13 RNW13:ROC13 REA13:REG13 QUE13:QUK13 QKI13:QKO13 QAM13:QAS13 PQQ13:PQW13 PGU13:PHA13 OWY13:OXE13 ONC13:ONI13 ODG13:ODM13 NTK13:NTQ13 NJO13:NJU13 MZS13:MZY13 MPW13:MQC13 MGA13:MGG13 LWE13:LWK13 LMI13:LMO13 LCM13:LCS13 KSQ13:KSW13 KIU13:KJA13 JYY13:JZE13 JPC13:JPI13 JFG13:JFM13 IVK13:IVQ13 ILO13:ILU13 IBS13:IBY13 HRW13:HSC13 HIA13:HIG13 GYE13:GYK13 GOI13:GOO13 GEM13:GES13 FUQ13:FUW13 FKU13:FLA13 FAY13:FBE13 ERC13:ERI13 EHG13:EHM13 DXK13:DXQ13 DNO13:DNU13 DDS13:DDY13 CTW13:CUC13 CKA13:CKG13 CAE13:CAK13 BQI13:BQO13 BGM13:BGS13 AWQ13:AWW13 AMU13:ANA13 ACY13:ADE13 TC13:TI13 JG13:JM13">
      <formula1>$BP$17:$BP$21</formula1>
    </dataValidation>
    <dataValidation type="list" allowBlank="1" showInputMessage="1" showErrorMessage="1" sqref="J13:P13">
      <formula1>$BP$17:$BP$24</formula1>
    </dataValidation>
    <dataValidation type="list" allowBlank="1" showInputMessage="1" showErrorMessage="1" sqref="U13:AC13">
      <formula1>$BL$11:$BL$15</formula1>
    </dataValidation>
    <dataValidation type="list" allowBlank="1" showInputMessage="1" showErrorMessage="1" sqref="U14:AC14">
      <formula1>$BP$11:$BP$16</formula1>
    </dataValidation>
  </dataValidations>
  <hyperlinks>
    <hyperlink ref="B1:E1" location="はじめに!A1" display="「はじめに」戻る"/>
  </hyperlinks>
  <printOptions horizontalCentered="1"/>
  <pageMargins left="0.23622047244094491" right="0.23622047244094491" top="0.74803149606299213" bottom="0.74803149606299213" header="0.31496062992125984" footer="0.31496062992125984"/>
  <pageSetup paperSize="9" scale="71"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L102"/>
  <sheetViews>
    <sheetView showGridLines="0" view="pageBreakPreview" zoomScaleNormal="85" zoomScaleSheetLayoutView="100" workbookViewId="0">
      <selection activeCell="A2" sqref="A2"/>
    </sheetView>
  </sheetViews>
  <sheetFormatPr defaultRowHeight="13.5"/>
  <cols>
    <col min="1" max="1" width="3.625" style="196" customWidth="1"/>
    <col min="2" max="2" width="14" style="196" customWidth="1"/>
    <col min="3" max="4" width="20.75" style="196" customWidth="1"/>
    <col min="5" max="5" width="11.125" style="196" customWidth="1"/>
    <col min="6" max="6" width="20.75" style="196" customWidth="1"/>
    <col min="7" max="7" width="20.625" style="196" customWidth="1"/>
    <col min="8" max="16384" width="9" style="196"/>
  </cols>
  <sheetData>
    <row r="1" spans="2:12" s="193" customFormat="1" ht="15.75" customHeight="1">
      <c r="B1" s="1006" t="s">
        <v>0</v>
      </c>
      <c r="C1"/>
      <c r="D1" s="86"/>
      <c r="E1" s="191"/>
      <c r="F1" s="191"/>
      <c r="G1" s="191"/>
      <c r="H1" s="191"/>
      <c r="I1" s="191"/>
      <c r="J1" s="191"/>
      <c r="K1" s="191"/>
      <c r="L1" s="192"/>
    </row>
    <row r="2" spans="2:12" ht="88.5" customHeight="1">
      <c r="B2" s="1976" t="s">
        <v>1432</v>
      </c>
      <c r="C2" s="1976"/>
      <c r="D2" s="1976"/>
      <c r="E2" s="1976"/>
      <c r="F2" s="1976"/>
      <c r="G2" s="194"/>
      <c r="H2" s="195"/>
    </row>
    <row r="3" spans="2:12">
      <c r="B3" s="197"/>
      <c r="C3" s="197"/>
      <c r="D3" s="197"/>
      <c r="E3" s="197"/>
      <c r="F3" s="197"/>
      <c r="G3" s="194"/>
      <c r="H3" s="195"/>
    </row>
    <row r="4" spans="2:12">
      <c r="B4" s="198" t="s">
        <v>685</v>
      </c>
      <c r="C4" s="198"/>
      <c r="D4" s="198"/>
      <c r="E4" s="198"/>
      <c r="F4" s="198"/>
      <c r="G4" s="195"/>
      <c r="H4" s="195"/>
    </row>
    <row r="5" spans="2:12">
      <c r="B5" s="1973" t="s">
        <v>684</v>
      </c>
      <c r="C5" s="1973"/>
      <c r="D5" s="1973"/>
      <c r="E5" s="1973"/>
      <c r="F5" s="1973"/>
      <c r="G5" s="195"/>
      <c r="H5" s="195"/>
    </row>
    <row r="6" spans="2:12">
      <c r="B6" s="198"/>
      <c r="C6" s="198"/>
      <c r="D6" s="198"/>
      <c r="E6" s="199"/>
      <c r="F6" s="200" t="s">
        <v>683</v>
      </c>
      <c r="G6" s="195"/>
      <c r="H6" s="195"/>
    </row>
    <row r="7" spans="2:12" ht="39" customHeight="1">
      <c r="B7" s="201" t="s">
        <v>682</v>
      </c>
      <c r="C7" s="202" t="s">
        <v>1323</v>
      </c>
      <c r="D7" s="202" t="s">
        <v>681</v>
      </c>
      <c r="E7" s="203" t="s">
        <v>680</v>
      </c>
      <c r="F7" s="203" t="s">
        <v>679</v>
      </c>
      <c r="G7" s="206"/>
      <c r="H7" s="195"/>
    </row>
    <row r="8" spans="2:12" ht="40.5" customHeight="1">
      <c r="B8" s="205" t="s">
        <v>678</v>
      </c>
      <c r="C8" s="1381"/>
      <c r="D8" s="1381"/>
      <c r="E8" s="1974" t="s">
        <v>1248</v>
      </c>
      <c r="F8" s="1383">
        <f>ROUNDDOWN(D8/3,0)</f>
        <v>0</v>
      </c>
      <c r="G8" s="206" t="s">
        <v>676</v>
      </c>
      <c r="H8" s="195"/>
    </row>
    <row r="9" spans="2:12" ht="40.5" customHeight="1">
      <c r="B9" s="205" t="s">
        <v>677</v>
      </c>
      <c r="C9" s="1381"/>
      <c r="D9" s="1381"/>
      <c r="E9" s="1975"/>
      <c r="F9" s="1384">
        <f>ROUNDDOWN(D9/3,0)</f>
        <v>0</v>
      </c>
      <c r="G9" s="206" t="s">
        <v>676</v>
      </c>
      <c r="H9" s="195"/>
    </row>
    <row r="10" spans="2:12" ht="40.5" customHeight="1">
      <c r="B10" s="201" t="s">
        <v>675</v>
      </c>
      <c r="C10" s="1382">
        <f>C8+C9</f>
        <v>0</v>
      </c>
      <c r="D10" s="1382">
        <f>D8+D9</f>
        <v>0</v>
      </c>
      <c r="E10" s="207"/>
      <c r="F10" s="1382">
        <f>F8+F9</f>
        <v>0</v>
      </c>
      <c r="G10" s="219" t="s">
        <v>674</v>
      </c>
      <c r="H10" s="195"/>
    </row>
    <row r="11" spans="2:12">
      <c r="C11" s="195"/>
      <c r="D11" s="208"/>
      <c r="F11" s="204"/>
      <c r="G11" s="209"/>
      <c r="H11" s="195"/>
      <c r="I11" s="195"/>
    </row>
    <row r="12" spans="2:12">
      <c r="B12" s="210" t="s">
        <v>673</v>
      </c>
      <c r="C12" s="195"/>
      <c r="D12" s="208"/>
      <c r="F12" s="204"/>
      <c r="G12" s="209"/>
      <c r="H12" s="195"/>
      <c r="I12" s="195"/>
    </row>
    <row r="13" spans="2:12">
      <c r="C13" s="195"/>
      <c r="D13" s="208"/>
      <c r="F13" s="204"/>
      <c r="G13" s="209"/>
      <c r="H13" s="195"/>
      <c r="I13" s="195"/>
    </row>
    <row r="14" spans="2:12">
      <c r="C14" s="195"/>
      <c r="D14" s="208"/>
      <c r="F14" s="204"/>
      <c r="G14" s="209"/>
      <c r="H14" s="195"/>
      <c r="I14" s="195"/>
    </row>
    <row r="15" spans="2:12" ht="14.25">
      <c r="C15" s="211"/>
      <c r="D15" s="212"/>
      <c r="E15" s="617" t="s">
        <v>672</v>
      </c>
      <c r="F15" s="211"/>
      <c r="G15" s="206"/>
      <c r="H15" s="195"/>
      <c r="I15" s="195"/>
    </row>
    <row r="16" spans="2:12">
      <c r="C16" s="211"/>
      <c r="D16" s="213"/>
      <c r="E16" s="616" t="s">
        <v>671</v>
      </c>
      <c r="F16" s="211"/>
      <c r="G16" s="195"/>
      <c r="H16" s="195"/>
      <c r="I16" s="195"/>
    </row>
    <row r="17" spans="2:9">
      <c r="C17" s="211"/>
      <c r="D17" s="211"/>
      <c r="E17" s="213"/>
      <c r="F17" s="211"/>
      <c r="G17" s="195"/>
      <c r="H17" s="195"/>
      <c r="I17" s="195"/>
    </row>
    <row r="18" spans="2:9">
      <c r="B18" s="615" t="s">
        <v>670</v>
      </c>
      <c r="C18" s="211"/>
      <c r="D18" s="211"/>
      <c r="E18" s="211"/>
      <c r="F18" s="211"/>
      <c r="G18" s="195"/>
      <c r="H18" s="195"/>
      <c r="I18" s="195"/>
    </row>
    <row r="19" spans="2:9">
      <c r="B19" s="615" t="s">
        <v>669</v>
      </c>
      <c r="C19" s="215"/>
      <c r="D19" s="195"/>
      <c r="E19" s="216"/>
      <c r="F19" s="195"/>
      <c r="G19" s="195"/>
      <c r="H19" s="195"/>
      <c r="I19" s="195"/>
    </row>
    <row r="20" spans="2:9">
      <c r="B20" s="615" t="s">
        <v>668</v>
      </c>
      <c r="C20" s="217"/>
      <c r="D20" s="195"/>
      <c r="E20" s="195"/>
      <c r="F20" s="195"/>
      <c r="G20" s="195"/>
      <c r="H20" s="195"/>
      <c r="I20" s="195"/>
    </row>
    <row r="21" spans="2:9">
      <c r="C21" s="217"/>
      <c r="D21" s="195"/>
      <c r="E21" s="195"/>
      <c r="F21" s="195"/>
      <c r="G21" s="195"/>
      <c r="H21" s="195"/>
      <c r="I21" s="195"/>
    </row>
    <row r="22" spans="2:9">
      <c r="C22" s="195"/>
      <c r="D22" s="195"/>
      <c r="E22" s="195"/>
      <c r="F22" s="195"/>
      <c r="G22" s="195"/>
      <c r="H22" s="195"/>
      <c r="I22" s="195"/>
    </row>
    <row r="23" spans="2:9">
      <c r="C23" s="195"/>
      <c r="D23" s="195"/>
      <c r="E23" s="195"/>
      <c r="F23" s="195"/>
      <c r="G23" s="195"/>
      <c r="H23" s="195"/>
      <c r="I23" s="195"/>
    </row>
    <row r="24" spans="2:9">
      <c r="C24" s="195"/>
      <c r="D24" s="195"/>
      <c r="E24" s="195"/>
      <c r="F24" s="195"/>
      <c r="G24" s="195"/>
      <c r="H24" s="195"/>
      <c r="I24" s="195"/>
    </row>
    <row r="25" spans="2:9">
      <c r="C25" s="195"/>
      <c r="D25" s="195"/>
      <c r="E25" s="195"/>
      <c r="F25" s="195"/>
      <c r="G25" s="195"/>
      <c r="H25" s="195"/>
      <c r="I25" s="195"/>
    </row>
    <row r="26" spans="2:9">
      <c r="C26" s="195"/>
      <c r="D26" s="195"/>
      <c r="E26" s="195"/>
      <c r="F26" s="195"/>
      <c r="G26" s="195"/>
      <c r="H26" s="195"/>
      <c r="I26" s="195"/>
    </row>
    <row r="27" spans="2:9">
      <c r="C27" s="195"/>
      <c r="D27" s="195"/>
      <c r="E27" s="195"/>
      <c r="F27" s="195"/>
      <c r="G27" s="195"/>
      <c r="H27" s="195"/>
      <c r="I27" s="195"/>
    </row>
    <row r="28" spans="2:9">
      <c r="C28" s="195"/>
      <c r="D28" s="195"/>
      <c r="E28" s="195"/>
      <c r="F28" s="195"/>
      <c r="G28" s="195"/>
      <c r="H28" s="195"/>
      <c r="I28" s="195"/>
    </row>
    <row r="29" spans="2:9">
      <c r="C29" s="195"/>
      <c r="D29" s="195"/>
      <c r="E29" s="195"/>
      <c r="F29" s="195"/>
      <c r="G29" s="195"/>
      <c r="H29" s="195"/>
      <c r="I29" s="195"/>
    </row>
    <row r="30" spans="2:9">
      <c r="C30" s="195"/>
      <c r="D30" s="195"/>
      <c r="E30" s="195"/>
      <c r="F30" s="195"/>
      <c r="G30" s="195"/>
      <c r="H30" s="195"/>
      <c r="I30" s="195"/>
    </row>
    <row r="31" spans="2:9">
      <c r="C31" s="195"/>
      <c r="D31" s="195"/>
      <c r="E31" s="195"/>
      <c r="F31" s="195"/>
      <c r="G31" s="195"/>
      <c r="H31" s="195"/>
      <c r="I31" s="195"/>
    </row>
    <row r="32" spans="2:9">
      <c r="C32" s="195"/>
      <c r="D32" s="195"/>
      <c r="E32" s="195"/>
      <c r="F32" s="195"/>
      <c r="G32" s="195"/>
      <c r="H32" s="195"/>
      <c r="I32" s="195"/>
    </row>
    <row r="33" spans="3:9">
      <c r="C33" s="195"/>
      <c r="D33" s="195"/>
      <c r="E33" s="195"/>
      <c r="F33" s="195"/>
      <c r="G33" s="195"/>
      <c r="H33" s="195"/>
      <c r="I33" s="195"/>
    </row>
    <row r="34" spans="3:9">
      <c r="C34" s="195"/>
      <c r="D34" s="195"/>
      <c r="E34" s="195"/>
      <c r="F34" s="195"/>
      <c r="G34" s="195"/>
      <c r="H34" s="195"/>
      <c r="I34" s="195"/>
    </row>
    <row r="35" spans="3:9">
      <c r="C35" s="195"/>
      <c r="D35" s="195"/>
      <c r="E35" s="195"/>
      <c r="F35" s="195"/>
      <c r="G35" s="195"/>
      <c r="H35" s="195"/>
      <c r="I35" s="195"/>
    </row>
    <row r="36" spans="3:9">
      <c r="C36" s="195"/>
      <c r="D36" s="195"/>
      <c r="E36" s="195"/>
      <c r="F36" s="195"/>
      <c r="G36" s="195"/>
      <c r="H36" s="195"/>
      <c r="I36" s="195"/>
    </row>
    <row r="102" spans="5:5">
      <c r="E102" s="218"/>
    </row>
  </sheetData>
  <sheetProtection sheet="1" objects="1" scenarios="1" formatCells="0"/>
  <mergeCells count="3">
    <mergeCell ref="B5:F5"/>
    <mergeCell ref="E8:E9"/>
    <mergeCell ref="B2:F2"/>
  </mergeCells>
  <phoneticPr fontId="3"/>
  <hyperlinks>
    <hyperlink ref="B1" location="はじめに!A1" display="「はじめに」戻る"/>
  </hyperlinks>
  <pageMargins left="0.7" right="0.7" top="0.75" bottom="0.75" header="0.3" footer="0.3"/>
  <pageSetup paperSize="9" scale="97"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FW240"/>
  <sheetViews>
    <sheetView showGridLines="0" view="pageBreakPreview" zoomScale="80" zoomScaleNormal="95" zoomScaleSheetLayoutView="80" workbookViewId="0">
      <selection activeCell="G10" sqref="G10:S10"/>
    </sheetView>
  </sheetViews>
  <sheetFormatPr defaultColWidth="2.625" defaultRowHeight="13.5"/>
  <cols>
    <col min="1" max="1" width="2.625" style="236"/>
    <col min="2" max="2" width="1.5" style="236" customWidth="1"/>
    <col min="3" max="5" width="2.625" style="236"/>
    <col min="6" max="6" width="2.5" style="236" customWidth="1"/>
    <col min="7" max="7" width="2.625" style="236" customWidth="1"/>
    <col min="8" max="8" width="2.625" style="236"/>
    <col min="9" max="9" width="3" style="236" bestFit="1" customWidth="1"/>
    <col min="10" max="11" width="2.625" style="236"/>
    <col min="12" max="12" width="2.625" style="236" customWidth="1"/>
    <col min="13" max="13" width="2.5" style="236" customWidth="1"/>
    <col min="14" max="16" width="2.625" style="236"/>
    <col min="17" max="17" width="2.625" style="236" customWidth="1"/>
    <col min="18" max="18" width="3" style="236" bestFit="1" customWidth="1"/>
    <col min="19" max="19" width="2.625" style="236" customWidth="1"/>
    <col min="20" max="20" width="2.25" style="236" customWidth="1"/>
    <col min="21" max="23" width="2.625" style="236"/>
    <col min="24" max="27" width="2.625" style="236" customWidth="1"/>
    <col min="28" max="29" width="2.625" style="236"/>
    <col min="30" max="30" width="2.625" style="236" customWidth="1"/>
    <col min="31" max="31" width="3" style="236" customWidth="1"/>
    <col min="32" max="32" width="2.625" style="236" customWidth="1"/>
    <col min="33" max="36" width="2.625" style="236"/>
    <col min="37" max="37" width="2.625" style="236" customWidth="1"/>
    <col min="38" max="38" width="2.75" style="236" customWidth="1"/>
    <col min="39" max="40" width="2.625" style="236"/>
    <col min="41" max="41" width="2.5" style="236" customWidth="1"/>
    <col min="42" max="42" width="2.625" style="236"/>
    <col min="43" max="43" width="2.5" style="236" customWidth="1"/>
    <col min="44" max="44" width="2.625" style="236"/>
    <col min="45" max="45" width="2.625" style="236" customWidth="1"/>
    <col min="46" max="46" width="2.875" style="236" bestFit="1" customWidth="1"/>
    <col min="47" max="48" width="2.625" style="236"/>
    <col min="49" max="49" width="3" style="236" bestFit="1" customWidth="1"/>
    <col min="50" max="50" width="2.625" style="236"/>
    <col min="51" max="51" width="2.625" style="236" customWidth="1"/>
    <col min="52" max="52" width="3" style="236" customWidth="1"/>
    <col min="53" max="53" width="2.625" style="236" customWidth="1"/>
    <col min="54" max="54" width="2.625" style="236"/>
    <col min="55" max="55" width="2.625" style="236" customWidth="1"/>
    <col min="56" max="57" width="2.625" style="236"/>
    <col min="58" max="61" width="2.625" style="236" customWidth="1"/>
    <col min="62" max="62" width="2.625" style="236"/>
    <col min="63" max="64" width="2.625" style="236" customWidth="1"/>
    <col min="65" max="65" width="2.625" style="236"/>
    <col min="66" max="66" width="2.625" style="236" customWidth="1"/>
    <col min="67" max="67" width="2.625" style="236"/>
    <col min="68" max="68" width="2.75" style="236" customWidth="1"/>
    <col min="69" max="69" width="2.625" style="236"/>
    <col min="70" max="71" width="2.625" style="236" customWidth="1"/>
    <col min="72" max="72" width="2.625" style="236"/>
    <col min="73" max="75" width="2.625" style="236" customWidth="1"/>
    <col min="76" max="76" width="2.625" style="236"/>
    <col min="77" max="77" width="2.625" style="236" customWidth="1"/>
    <col min="78" max="81" width="2.625" style="236"/>
    <col min="82" max="83" width="2.625" style="236" customWidth="1"/>
    <col min="84" max="88" width="2.625" style="196"/>
    <col min="89" max="89" width="6.5" style="196" bestFit="1" customWidth="1"/>
    <col min="90" max="93" width="2.625" style="196"/>
    <col min="94" max="94" width="7.625" style="196" bestFit="1" customWidth="1"/>
    <col min="95" max="130" width="2.625" style="196"/>
    <col min="131" max="16384" width="2.625" style="236"/>
  </cols>
  <sheetData>
    <row r="1" spans="1:179" ht="21" customHeight="1">
      <c r="C1" s="2165" t="s">
        <v>0</v>
      </c>
      <c r="D1" s="2165"/>
      <c r="E1" s="2165"/>
      <c r="F1" s="2165"/>
      <c r="G1" s="2165"/>
      <c r="H1" s="2165"/>
      <c r="I1" s="2165"/>
      <c r="J1" s="2165"/>
    </row>
    <row r="2" spans="1:179" ht="83.25" customHeight="1">
      <c r="C2" s="2166" t="s">
        <v>1433</v>
      </c>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6"/>
      <c r="BF2" s="2166"/>
      <c r="BG2" s="2166"/>
      <c r="BH2" s="2166"/>
      <c r="BI2" s="2166"/>
    </row>
    <row r="3" spans="1:179" ht="21.75" customHeight="1">
      <c r="C3" s="2"/>
      <c r="D3" s="497"/>
      <c r="E3" s="497"/>
      <c r="F3" s="497"/>
      <c r="G3" s="497"/>
      <c r="H3" s="497"/>
      <c r="I3" s="497"/>
      <c r="J3" s="497"/>
      <c r="K3" s="497"/>
      <c r="L3" s="497"/>
      <c r="M3" s="497" t="s">
        <v>414</v>
      </c>
      <c r="N3" s="497"/>
      <c r="O3" s="2"/>
      <c r="P3" s="497"/>
      <c r="Q3" s="497"/>
      <c r="R3" s="2"/>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c r="CC3" s="497"/>
      <c r="CD3" s="497"/>
      <c r="CE3" s="1985" t="s">
        <v>415</v>
      </c>
      <c r="CV3" s="236"/>
      <c r="CW3" s="341"/>
      <c r="CX3" s="341"/>
      <c r="CY3" s="341"/>
      <c r="CZ3" s="341"/>
      <c r="DA3" s="341"/>
      <c r="DB3" s="341"/>
      <c r="DC3" s="341"/>
      <c r="DD3" s="341"/>
      <c r="DE3" s="341"/>
      <c r="DF3" s="341" t="s">
        <v>414</v>
      </c>
      <c r="DG3" s="341"/>
      <c r="DH3" s="236"/>
      <c r="DI3" s="341"/>
      <c r="DJ3" s="341"/>
      <c r="DK3" s="236"/>
      <c r="DL3" s="341"/>
      <c r="DM3" s="341"/>
      <c r="DN3" s="341"/>
      <c r="DO3" s="341"/>
      <c r="DP3" s="341"/>
      <c r="DQ3" s="341"/>
      <c r="DR3" s="341"/>
      <c r="DS3" s="341"/>
      <c r="DT3" s="341"/>
      <c r="DU3" s="341"/>
      <c r="DV3" s="341"/>
      <c r="DW3" s="341"/>
      <c r="DX3" s="341"/>
      <c r="DY3" s="341"/>
      <c r="DZ3" s="341"/>
      <c r="EA3" s="341"/>
      <c r="EB3" s="341"/>
      <c r="EC3" s="341"/>
      <c r="ED3" s="341"/>
      <c r="EE3" s="341"/>
      <c r="EF3" s="341"/>
      <c r="EG3" s="341"/>
      <c r="EH3" s="341"/>
      <c r="EI3" s="341"/>
      <c r="EJ3" s="341"/>
      <c r="EK3" s="341"/>
      <c r="EL3" s="341"/>
      <c r="EM3" s="341"/>
      <c r="EN3" s="341"/>
      <c r="EO3" s="341"/>
      <c r="EP3" s="341"/>
      <c r="EQ3" s="341"/>
      <c r="ER3" s="341"/>
      <c r="ES3" s="341"/>
      <c r="ET3" s="341"/>
      <c r="EU3" s="341"/>
      <c r="EV3" s="341"/>
      <c r="EW3" s="341"/>
      <c r="EX3" s="341"/>
      <c r="EY3" s="341"/>
      <c r="EZ3" s="341"/>
      <c r="FA3" s="341"/>
      <c r="FB3" s="341"/>
      <c r="FC3" s="341"/>
      <c r="FD3" s="341"/>
      <c r="FE3" s="341"/>
      <c r="FF3" s="341"/>
      <c r="FG3" s="341"/>
      <c r="FH3" s="341"/>
      <c r="FI3" s="341"/>
      <c r="FJ3" s="341"/>
      <c r="FK3" s="341"/>
      <c r="FL3" s="341"/>
      <c r="FM3" s="341"/>
      <c r="FN3" s="341"/>
      <c r="FO3" s="341"/>
      <c r="FP3" s="341"/>
      <c r="FQ3" s="341"/>
      <c r="FR3" s="341"/>
      <c r="FS3" s="341"/>
      <c r="FT3" s="341"/>
      <c r="FU3" s="341"/>
      <c r="FV3" s="341"/>
      <c r="FW3" s="341"/>
    </row>
    <row r="4" spans="1:179" ht="15" customHeight="1">
      <c r="C4" s="1977" t="s">
        <v>155</v>
      </c>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9"/>
      <c r="AL4" s="345" t="s">
        <v>171</v>
      </c>
      <c r="AM4" s="346"/>
      <c r="AN4" s="346"/>
      <c r="AO4" s="346"/>
      <c r="AP4" s="346"/>
      <c r="AQ4" s="346"/>
      <c r="AR4" s="346"/>
      <c r="AS4" s="346"/>
      <c r="AT4" s="346"/>
      <c r="AU4" s="346"/>
      <c r="AV4" s="346"/>
      <c r="AW4" s="346"/>
      <c r="AX4" s="346"/>
      <c r="AY4" s="346"/>
      <c r="AZ4" s="346"/>
      <c r="BA4" s="346"/>
      <c r="BB4" s="346"/>
      <c r="BC4" s="346"/>
      <c r="BD4" s="346"/>
      <c r="BE4" s="346"/>
      <c r="BF4" s="346"/>
      <c r="BG4" s="346"/>
      <c r="BH4" s="346"/>
      <c r="BI4" s="347"/>
      <c r="BJ4" s="348" t="s">
        <v>210</v>
      </c>
      <c r="BK4" s="346"/>
      <c r="BL4" s="346"/>
      <c r="BM4" s="346"/>
      <c r="BN4" s="346"/>
      <c r="BO4" s="346"/>
      <c r="BP4" s="346"/>
      <c r="BQ4" s="346"/>
      <c r="BR4" s="346"/>
      <c r="BS4" s="346"/>
      <c r="BT4" s="346"/>
      <c r="BU4" s="346"/>
      <c r="BV4" s="346"/>
      <c r="BW4" s="346"/>
      <c r="BX4" s="346"/>
      <c r="BY4" s="346"/>
      <c r="BZ4" s="346"/>
      <c r="CA4" s="346"/>
      <c r="CB4" s="346"/>
      <c r="CC4" s="346"/>
      <c r="CD4" s="349"/>
      <c r="CE4" s="1985"/>
      <c r="CV4" s="342" t="s">
        <v>155</v>
      </c>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4"/>
      <c r="EE4" s="345" t="s">
        <v>171</v>
      </c>
      <c r="EF4" s="346"/>
      <c r="EG4" s="346"/>
      <c r="EH4" s="346"/>
      <c r="EI4" s="346"/>
      <c r="EJ4" s="346"/>
      <c r="EK4" s="346"/>
      <c r="EL4" s="346"/>
      <c r="EM4" s="346"/>
      <c r="EN4" s="346"/>
      <c r="EO4" s="346"/>
      <c r="EP4" s="346"/>
      <c r="EQ4" s="346"/>
      <c r="ER4" s="346"/>
      <c r="ES4" s="346"/>
      <c r="ET4" s="346"/>
      <c r="EU4" s="346"/>
      <c r="EV4" s="346"/>
      <c r="EW4" s="346"/>
      <c r="EX4" s="346"/>
      <c r="EY4" s="346"/>
      <c r="EZ4" s="346"/>
      <c r="FA4" s="346"/>
      <c r="FB4" s="347"/>
      <c r="FC4" s="348" t="s">
        <v>210</v>
      </c>
      <c r="FD4" s="346"/>
      <c r="FE4" s="346"/>
      <c r="FF4" s="346"/>
      <c r="FG4" s="346"/>
      <c r="FH4" s="346"/>
      <c r="FI4" s="346"/>
      <c r="FJ4" s="346"/>
      <c r="FK4" s="346"/>
      <c r="FL4" s="346"/>
      <c r="FM4" s="346"/>
      <c r="FN4" s="346"/>
      <c r="FO4" s="346"/>
      <c r="FP4" s="346"/>
      <c r="FQ4" s="346"/>
      <c r="FR4" s="346"/>
      <c r="FS4" s="346"/>
      <c r="FT4" s="346"/>
      <c r="FU4" s="346"/>
      <c r="FV4" s="346"/>
      <c r="FW4" s="349"/>
    </row>
    <row r="5" spans="1:179" ht="15" customHeight="1">
      <c r="C5" s="2167" t="s">
        <v>1</v>
      </c>
      <c r="D5" s="2168"/>
      <c r="E5" s="2168"/>
      <c r="F5" s="2168"/>
      <c r="G5" s="1991">
        <f>'交付申請書（本文）'!$J$12</f>
        <v>0</v>
      </c>
      <c r="H5" s="1992"/>
      <c r="I5" s="1992"/>
      <c r="J5" s="1992"/>
      <c r="K5" s="1992"/>
      <c r="L5" s="1992"/>
      <c r="M5" s="1992"/>
      <c r="N5" s="1992"/>
      <c r="O5" s="1992"/>
      <c r="P5" s="1992"/>
      <c r="Q5" s="1992"/>
      <c r="R5" s="1992"/>
      <c r="S5" s="1993"/>
      <c r="T5" s="2067" t="s">
        <v>144</v>
      </c>
      <c r="U5" s="2067"/>
      <c r="V5" s="2067"/>
      <c r="W5" s="2068"/>
      <c r="X5" s="1991">
        <f>'交付申請書（本文）'!$U$14</f>
        <v>0</v>
      </c>
      <c r="Y5" s="1992"/>
      <c r="Z5" s="1992"/>
      <c r="AA5" s="1992"/>
      <c r="AB5" s="1992"/>
      <c r="AC5" s="1992"/>
      <c r="AD5" s="1992"/>
      <c r="AE5" s="1992"/>
      <c r="AF5" s="1992"/>
      <c r="AG5" s="1992"/>
      <c r="AH5" s="1992"/>
      <c r="AI5" s="1992"/>
      <c r="AJ5" s="2199"/>
      <c r="AL5" s="350"/>
      <c r="AM5" s="1567"/>
      <c r="AN5" s="1568"/>
      <c r="AO5" s="1568"/>
      <c r="AP5" s="1568"/>
      <c r="AQ5" s="1568"/>
      <c r="AR5" s="1568"/>
      <c r="AS5" s="1568"/>
      <c r="AT5" s="1568"/>
      <c r="AU5" s="1983">
        <f>G5</f>
        <v>0</v>
      </c>
      <c r="AV5" s="1983"/>
      <c r="AW5" s="1983"/>
      <c r="AX5" s="1983"/>
      <c r="AY5" s="1983"/>
      <c r="AZ5" s="1568"/>
      <c r="BA5" s="1568"/>
      <c r="BB5" s="1984" t="s">
        <v>1310</v>
      </c>
      <c r="BC5" s="1984"/>
      <c r="BD5" s="1984"/>
      <c r="BE5" s="1984"/>
      <c r="BF5" s="343"/>
      <c r="BG5" s="344"/>
      <c r="BI5" s="352"/>
      <c r="BK5" s="1567"/>
      <c r="BL5" s="1568"/>
      <c r="BM5" s="1568"/>
      <c r="BN5" s="1568"/>
      <c r="BO5" s="1568"/>
      <c r="BP5" s="1568"/>
      <c r="BQ5" s="1983">
        <f>G5</f>
        <v>0</v>
      </c>
      <c r="BR5" s="1983"/>
      <c r="BS5" s="1983"/>
      <c r="BT5" s="1983"/>
      <c r="BU5" s="1983"/>
      <c r="BV5" s="1568"/>
      <c r="BW5" s="1984" t="s">
        <v>1311</v>
      </c>
      <c r="BX5" s="1984"/>
      <c r="BY5" s="1984"/>
      <c r="BZ5" s="1984"/>
      <c r="CA5" s="343"/>
      <c r="CB5" s="344"/>
      <c r="CD5" s="353"/>
      <c r="CE5" s="1985"/>
      <c r="CV5" s="2167" t="s">
        <v>1</v>
      </c>
      <c r="CW5" s="2168"/>
      <c r="CX5" s="2168"/>
      <c r="CY5" s="2168"/>
      <c r="CZ5" s="2450" t="s">
        <v>1242</v>
      </c>
      <c r="DA5" s="2451"/>
      <c r="DB5" s="2451"/>
      <c r="DC5" s="2451"/>
      <c r="DD5" s="2451"/>
      <c r="DE5" s="2451"/>
      <c r="DF5" s="2451"/>
      <c r="DG5" s="2451"/>
      <c r="DH5" s="2451"/>
      <c r="DI5" s="2451"/>
      <c r="DJ5" s="2451"/>
      <c r="DK5" s="2451"/>
      <c r="DL5" s="2452"/>
      <c r="DM5" s="2067" t="s">
        <v>144</v>
      </c>
      <c r="DN5" s="2067"/>
      <c r="DO5" s="2067"/>
      <c r="DP5" s="2068"/>
      <c r="DQ5" s="2340" t="s">
        <v>1231</v>
      </c>
      <c r="DR5" s="2341"/>
      <c r="DS5" s="2341"/>
      <c r="DT5" s="2341"/>
      <c r="DU5" s="2341"/>
      <c r="DV5" s="2341"/>
      <c r="DW5" s="2341"/>
      <c r="DX5" s="2341"/>
      <c r="DY5" s="2341"/>
      <c r="DZ5" s="2341"/>
      <c r="EA5" s="2341"/>
      <c r="EB5" s="2341"/>
      <c r="EC5" s="2342"/>
      <c r="EE5" s="350"/>
      <c r="EF5" s="351"/>
      <c r="EG5" s="343"/>
      <c r="EH5" s="343"/>
      <c r="EI5" s="343"/>
      <c r="EJ5" s="343"/>
      <c r="EK5" s="343"/>
      <c r="EL5" s="343"/>
      <c r="EM5" s="343"/>
      <c r="EN5" s="343"/>
      <c r="EO5" s="2343" t="s">
        <v>1230</v>
      </c>
      <c r="EP5" s="2343"/>
      <c r="EQ5" s="2343"/>
      <c r="ER5" s="343"/>
      <c r="ES5" s="343"/>
      <c r="ET5" s="343"/>
      <c r="EU5" s="354" t="s">
        <v>175</v>
      </c>
      <c r="EV5" s="343"/>
      <c r="EW5" s="343"/>
      <c r="EX5" s="343"/>
      <c r="EY5" s="343"/>
      <c r="EZ5" s="344"/>
      <c r="FB5" s="352"/>
      <c r="FD5" s="351"/>
      <c r="FE5" s="343"/>
      <c r="FF5" s="343"/>
      <c r="FG5" s="343"/>
      <c r="FH5" s="343"/>
      <c r="FI5" s="343"/>
      <c r="FJ5" s="343"/>
      <c r="FK5" s="2420" t="s">
        <v>1230</v>
      </c>
      <c r="FL5" s="2420"/>
      <c r="FM5" s="2420"/>
      <c r="FN5" s="2420"/>
      <c r="FO5" s="343"/>
      <c r="FP5" s="2028" t="s">
        <v>175</v>
      </c>
      <c r="FQ5" s="2028"/>
      <c r="FR5" s="2028"/>
      <c r="FS5" s="2028"/>
      <c r="FT5" s="343"/>
      <c r="FU5" s="344"/>
      <c r="FW5" s="353"/>
    </row>
    <row r="6" spans="1:179" s="196" customFormat="1" ht="15" customHeight="1">
      <c r="A6" s="236"/>
      <c r="B6" s="236"/>
      <c r="C6" s="2119" t="s">
        <v>7</v>
      </c>
      <c r="D6" s="1994"/>
      <c r="E6" s="1994"/>
      <c r="F6" s="1995"/>
      <c r="G6" s="1988">
        <f>'交付申請書（本文）'!$U$13</f>
        <v>0</v>
      </c>
      <c r="H6" s="1989"/>
      <c r="I6" s="1989"/>
      <c r="J6" s="1989"/>
      <c r="K6" s="1989"/>
      <c r="L6" s="1989"/>
      <c r="M6" s="1989"/>
      <c r="N6" s="1989"/>
      <c r="O6" s="1989"/>
      <c r="P6" s="1989"/>
      <c r="Q6" s="1989"/>
      <c r="R6" s="1989"/>
      <c r="S6" s="1990"/>
      <c r="T6" s="1994" t="s">
        <v>419</v>
      </c>
      <c r="U6" s="1994"/>
      <c r="V6" s="1994"/>
      <c r="W6" s="1995"/>
      <c r="X6" s="2200" t="s">
        <v>340</v>
      </c>
      <c r="Y6" s="2201"/>
      <c r="Z6" s="2203" t="s">
        <v>1864</v>
      </c>
      <c r="AA6" s="2204"/>
      <c r="AB6" s="2203" t="s">
        <v>392</v>
      </c>
      <c r="AC6" s="2204"/>
      <c r="AD6" s="2203" t="s">
        <v>417</v>
      </c>
      <c r="AE6" s="2204"/>
      <c r="AF6" s="2203" t="s">
        <v>418</v>
      </c>
      <c r="AG6" s="2204"/>
      <c r="AH6" s="1031"/>
      <c r="AI6" s="1032"/>
      <c r="AJ6" s="1033"/>
      <c r="AK6" s="236"/>
      <c r="AL6" s="350"/>
      <c r="AM6" s="2174" t="s">
        <v>176</v>
      </c>
      <c r="AN6" s="2175"/>
      <c r="AO6" s="2175"/>
      <c r="AP6" s="2175"/>
      <c r="AQ6" s="2175"/>
      <c r="AR6" s="2175"/>
      <c r="AS6" s="2175"/>
      <c r="AT6" s="2175"/>
      <c r="AU6" s="2197">
        <f>IF('交付申請書（本文）'!J12="ZEB化推進",'実施計画書1-9'!T216,'実施計画書1-9'!W216)*100</f>
        <v>0</v>
      </c>
      <c r="AV6" s="2197"/>
      <c r="AW6" s="2197"/>
      <c r="AX6" s="2197"/>
      <c r="AY6" s="1569"/>
      <c r="AZ6" s="1569"/>
      <c r="BA6" s="1569"/>
      <c r="BB6" s="2197">
        <f>IF('交付申請書（本文）'!J12="BEMS単独導入",'実施計画書1-9'!$Z$216*100,0)</f>
        <v>0</v>
      </c>
      <c r="BC6" s="2197"/>
      <c r="BD6" s="2197"/>
      <c r="BE6" s="2197"/>
      <c r="BF6" s="346"/>
      <c r="BG6" s="349"/>
      <c r="BH6" s="236"/>
      <c r="BI6" s="352"/>
      <c r="BJ6" s="236"/>
      <c r="BK6" s="2229" t="s">
        <v>5</v>
      </c>
      <c r="BL6" s="2230"/>
      <c r="BM6" s="2230"/>
      <c r="BN6" s="2230"/>
      <c r="BO6" s="2230"/>
      <c r="BP6" s="2230"/>
      <c r="BQ6" s="2268" t="str">
        <f>IF('交付申請書（本文）'!J12="ZEB化推進",'実施計画書1-9'!T219,'実施計画書1-9'!W219)</f>
        <v>-</v>
      </c>
      <c r="BR6" s="2268"/>
      <c r="BS6" s="2268"/>
      <c r="BT6" s="2268"/>
      <c r="BU6" s="1737"/>
      <c r="BV6" s="1569"/>
      <c r="BW6" s="2268">
        <f>IF('交付申請書（本文）'!J12="BEMS単独導入",'実施計画書1-9'!$Z$219,0)</f>
        <v>0</v>
      </c>
      <c r="BX6" s="2268"/>
      <c r="BY6" s="2268"/>
      <c r="BZ6" s="2268"/>
      <c r="CA6" s="346"/>
      <c r="CB6" s="349"/>
      <c r="CC6" s="236"/>
      <c r="CD6" s="353"/>
      <c r="CE6" s="1985"/>
      <c r="CV6" s="2119" t="s">
        <v>7</v>
      </c>
      <c r="CW6" s="1994"/>
      <c r="CX6" s="1994"/>
      <c r="CY6" s="1995"/>
      <c r="CZ6" s="2421" t="s">
        <v>1232</v>
      </c>
      <c r="DA6" s="2422"/>
      <c r="DB6" s="2422"/>
      <c r="DC6" s="2422"/>
      <c r="DD6" s="2422"/>
      <c r="DE6" s="2422"/>
      <c r="DF6" s="2422"/>
      <c r="DG6" s="2422"/>
      <c r="DH6" s="2422"/>
      <c r="DI6" s="2422"/>
      <c r="DJ6" s="2422"/>
      <c r="DK6" s="2422"/>
      <c r="DL6" s="2423"/>
      <c r="DM6" s="1994" t="s">
        <v>419</v>
      </c>
      <c r="DN6" s="1994"/>
      <c r="DO6" s="1994"/>
      <c r="DP6" s="1995"/>
      <c r="DQ6" s="2424" t="s">
        <v>340</v>
      </c>
      <c r="DR6" s="2425"/>
      <c r="DS6" s="2426" t="s">
        <v>341</v>
      </c>
      <c r="DT6" s="2427"/>
      <c r="DU6" s="2426" t="s">
        <v>392</v>
      </c>
      <c r="DV6" s="2427"/>
      <c r="DW6" s="2426" t="s">
        <v>417</v>
      </c>
      <c r="DX6" s="2427"/>
      <c r="DY6" s="2426" t="s">
        <v>418</v>
      </c>
      <c r="DZ6" s="2427"/>
      <c r="EA6" s="356"/>
      <c r="EB6" s="357"/>
      <c r="EC6" s="355"/>
      <c r="ED6" s="236"/>
      <c r="EE6" s="350"/>
      <c r="EF6" s="2428" t="s">
        <v>176</v>
      </c>
      <c r="EG6" s="2429"/>
      <c r="EH6" s="2429"/>
      <c r="EI6" s="2429"/>
      <c r="EJ6" s="2429"/>
      <c r="EK6" s="2429"/>
      <c r="EL6" s="2429"/>
      <c r="EM6" s="2429"/>
      <c r="EN6" s="2430" t="s">
        <v>1054</v>
      </c>
      <c r="EO6" s="2430"/>
      <c r="EP6" s="2430"/>
      <c r="EQ6" s="2430"/>
      <c r="ER6" s="346"/>
      <c r="ES6" s="346"/>
      <c r="ET6" s="346"/>
      <c r="EU6" s="2432" t="s">
        <v>332</v>
      </c>
      <c r="EV6" s="2432"/>
      <c r="EW6" s="2432"/>
      <c r="EX6" s="2432"/>
      <c r="EY6" s="346"/>
      <c r="EZ6" s="349"/>
      <c r="FA6" s="236"/>
      <c r="FB6" s="352"/>
      <c r="FC6" s="236"/>
      <c r="FD6" s="2434" t="s">
        <v>5</v>
      </c>
      <c r="FE6" s="2435"/>
      <c r="FF6" s="2435"/>
      <c r="FG6" s="2435"/>
      <c r="FH6" s="2435"/>
      <c r="FI6" s="2435"/>
      <c r="FJ6" s="2438" t="s">
        <v>94</v>
      </c>
      <c r="FK6" s="2438"/>
      <c r="FL6" s="2438"/>
      <c r="FM6" s="2438"/>
      <c r="FN6" s="346"/>
      <c r="FO6" s="346"/>
      <c r="FP6" s="2440" t="s">
        <v>333</v>
      </c>
      <c r="FQ6" s="2440"/>
      <c r="FR6" s="2440"/>
      <c r="FS6" s="2440"/>
      <c r="FT6" s="346"/>
      <c r="FU6" s="349"/>
      <c r="FV6" s="236"/>
      <c r="FW6" s="353"/>
    </row>
    <row r="7" spans="1:179" s="196" customFormat="1" ht="15" customHeight="1">
      <c r="A7" s="236"/>
      <c r="B7" s="236"/>
      <c r="C7" s="2134" t="s">
        <v>2</v>
      </c>
      <c r="D7" s="2065"/>
      <c r="E7" s="2065"/>
      <c r="F7" s="2066"/>
      <c r="G7" s="2202">
        <f>'交付申請書（本文）'!$G$6</f>
        <v>0</v>
      </c>
      <c r="H7" s="2202"/>
      <c r="I7" s="2202"/>
      <c r="J7" s="2202"/>
      <c r="K7" s="2202"/>
      <c r="L7" s="2202"/>
      <c r="M7" s="2202"/>
      <c r="N7" s="2202"/>
      <c r="O7" s="2202"/>
      <c r="P7" s="2202"/>
      <c r="Q7" s="2202"/>
      <c r="R7" s="2202"/>
      <c r="S7" s="2202"/>
      <c r="T7" s="2065" t="s">
        <v>3</v>
      </c>
      <c r="U7" s="2065"/>
      <c r="V7" s="2065"/>
      <c r="W7" s="2066"/>
      <c r="X7" s="2185"/>
      <c r="Y7" s="2186"/>
      <c r="Z7" s="2186"/>
      <c r="AA7" s="2186"/>
      <c r="AB7" s="2186"/>
      <c r="AC7" s="2186"/>
      <c r="AD7" s="2186"/>
      <c r="AE7" s="2186"/>
      <c r="AF7" s="2186"/>
      <c r="AG7" s="2186"/>
      <c r="AH7" s="2186"/>
      <c r="AI7" s="2186"/>
      <c r="AJ7" s="2187"/>
      <c r="AK7" s="236"/>
      <c r="AL7" s="350"/>
      <c r="AM7" s="2172"/>
      <c r="AN7" s="2173"/>
      <c r="AO7" s="2173"/>
      <c r="AP7" s="2173"/>
      <c r="AQ7" s="2173"/>
      <c r="AR7" s="2173"/>
      <c r="AS7" s="2173"/>
      <c r="AT7" s="2173"/>
      <c r="AU7" s="2265"/>
      <c r="AV7" s="2265"/>
      <c r="AW7" s="2265"/>
      <c r="AX7" s="2265"/>
      <c r="AY7" s="1573" t="s">
        <v>4</v>
      </c>
      <c r="AZ7" s="1570"/>
      <c r="BA7" s="1570"/>
      <c r="BB7" s="2198"/>
      <c r="BC7" s="2198"/>
      <c r="BD7" s="2198"/>
      <c r="BE7" s="2198"/>
      <c r="BF7" s="358" t="s">
        <v>4</v>
      </c>
      <c r="BG7" s="359"/>
      <c r="BH7" s="236"/>
      <c r="BI7" s="360"/>
      <c r="BJ7" s="236"/>
      <c r="BK7" s="2231"/>
      <c r="BL7" s="2232"/>
      <c r="BM7" s="2232"/>
      <c r="BN7" s="2232"/>
      <c r="BO7" s="2232"/>
      <c r="BP7" s="2232"/>
      <c r="BQ7" s="2177"/>
      <c r="BR7" s="2177"/>
      <c r="BS7" s="2177"/>
      <c r="BT7" s="2177"/>
      <c r="BU7" s="1738" t="s">
        <v>1312</v>
      </c>
      <c r="BV7" s="1570"/>
      <c r="BW7" s="2177"/>
      <c r="BX7" s="2177"/>
      <c r="BY7" s="2177"/>
      <c r="BZ7" s="2177"/>
      <c r="CA7" s="361" t="s">
        <v>6</v>
      </c>
      <c r="CB7" s="362"/>
      <c r="CC7" s="363"/>
      <c r="CD7" s="353"/>
      <c r="CE7" s="1985"/>
      <c r="CV7" s="2134" t="s">
        <v>2</v>
      </c>
      <c r="CW7" s="2065"/>
      <c r="CX7" s="2065"/>
      <c r="CY7" s="2066"/>
      <c r="CZ7" s="2369" t="s">
        <v>1233</v>
      </c>
      <c r="DA7" s="2369"/>
      <c r="DB7" s="2369"/>
      <c r="DC7" s="2369"/>
      <c r="DD7" s="2369"/>
      <c r="DE7" s="2369"/>
      <c r="DF7" s="2369"/>
      <c r="DG7" s="2369"/>
      <c r="DH7" s="2369"/>
      <c r="DI7" s="2369"/>
      <c r="DJ7" s="2369"/>
      <c r="DK7" s="2369"/>
      <c r="DL7" s="2369"/>
      <c r="DM7" s="2065" t="s">
        <v>3</v>
      </c>
      <c r="DN7" s="2065"/>
      <c r="DO7" s="2065"/>
      <c r="DP7" s="2066"/>
      <c r="DQ7" s="2441" t="s">
        <v>1234</v>
      </c>
      <c r="DR7" s="2442"/>
      <c r="DS7" s="2442"/>
      <c r="DT7" s="2442"/>
      <c r="DU7" s="2442"/>
      <c r="DV7" s="2442"/>
      <c r="DW7" s="2442"/>
      <c r="DX7" s="2442"/>
      <c r="DY7" s="2442"/>
      <c r="DZ7" s="2442"/>
      <c r="EA7" s="2442"/>
      <c r="EB7" s="2442"/>
      <c r="EC7" s="2443"/>
      <c r="ED7" s="236"/>
      <c r="EE7" s="350"/>
      <c r="EF7" s="2350"/>
      <c r="EG7" s="2351"/>
      <c r="EH7" s="2351"/>
      <c r="EI7" s="2351"/>
      <c r="EJ7" s="2351"/>
      <c r="EK7" s="2351"/>
      <c r="EL7" s="2351"/>
      <c r="EM7" s="2351"/>
      <c r="EN7" s="2431"/>
      <c r="EO7" s="2431"/>
      <c r="EP7" s="2431"/>
      <c r="EQ7" s="2431"/>
      <c r="ER7" s="358" t="s">
        <v>4</v>
      </c>
      <c r="ES7" s="236"/>
      <c r="ET7" s="236"/>
      <c r="EU7" s="2433"/>
      <c r="EV7" s="2433"/>
      <c r="EW7" s="2433"/>
      <c r="EX7" s="2433"/>
      <c r="EY7" s="358" t="s">
        <v>4</v>
      </c>
      <c r="EZ7" s="359"/>
      <c r="FA7" s="236"/>
      <c r="FB7" s="360"/>
      <c r="FC7" s="236"/>
      <c r="FD7" s="2436"/>
      <c r="FE7" s="2437"/>
      <c r="FF7" s="2437"/>
      <c r="FG7" s="2437"/>
      <c r="FH7" s="2437"/>
      <c r="FI7" s="2437"/>
      <c r="FJ7" s="2439"/>
      <c r="FK7" s="2439"/>
      <c r="FL7" s="2439"/>
      <c r="FM7" s="2439"/>
      <c r="FN7" s="361" t="s">
        <v>6</v>
      </c>
      <c r="FO7" s="236"/>
      <c r="FP7" s="2353"/>
      <c r="FQ7" s="2353"/>
      <c r="FR7" s="2353"/>
      <c r="FS7" s="2353"/>
      <c r="FT7" s="361" t="s">
        <v>6</v>
      </c>
      <c r="FU7" s="362"/>
      <c r="FV7" s="363"/>
      <c r="FW7" s="353"/>
    </row>
    <row r="8" spans="1:179" s="196" customFormat="1" ht="15" customHeight="1">
      <c r="A8" s="236"/>
      <c r="B8" s="236"/>
      <c r="C8" s="2140"/>
      <c r="D8" s="2067"/>
      <c r="E8" s="2067"/>
      <c r="F8" s="2068"/>
      <c r="G8" s="2202"/>
      <c r="H8" s="2202"/>
      <c r="I8" s="2202"/>
      <c r="J8" s="2202"/>
      <c r="K8" s="2202"/>
      <c r="L8" s="2202"/>
      <c r="M8" s="2202"/>
      <c r="N8" s="2202"/>
      <c r="O8" s="2202"/>
      <c r="P8" s="2202"/>
      <c r="Q8" s="2202"/>
      <c r="R8" s="2202"/>
      <c r="S8" s="2202"/>
      <c r="T8" s="2136"/>
      <c r="U8" s="2136"/>
      <c r="V8" s="2136"/>
      <c r="W8" s="2194"/>
      <c r="X8" s="2188"/>
      <c r="Y8" s="2189"/>
      <c r="Z8" s="2189"/>
      <c r="AA8" s="2189"/>
      <c r="AB8" s="2189"/>
      <c r="AC8" s="2189"/>
      <c r="AD8" s="2189"/>
      <c r="AE8" s="2189"/>
      <c r="AF8" s="2189"/>
      <c r="AG8" s="2189"/>
      <c r="AH8" s="2189"/>
      <c r="AI8" s="2189"/>
      <c r="AJ8" s="2190"/>
      <c r="AK8" s="236"/>
      <c r="AL8" s="350"/>
      <c r="AM8" s="2170" t="s">
        <v>177</v>
      </c>
      <c r="AN8" s="2171"/>
      <c r="AO8" s="2171"/>
      <c r="AP8" s="2171"/>
      <c r="AQ8" s="2171"/>
      <c r="AR8" s="2171"/>
      <c r="AS8" s="2171"/>
      <c r="AT8" s="2171"/>
      <c r="AU8" s="2176">
        <f>IF('交付申請書（本文）'!J12="ZEB化推進",ROUNDDOWN('実施計画書1-9'!T215,0),ROUNDDOWN('実施計画書1-9'!W215,0))</f>
        <v>0</v>
      </c>
      <c r="AV8" s="2176"/>
      <c r="AW8" s="2176"/>
      <c r="AX8" s="2176"/>
      <c r="AY8" s="1571"/>
      <c r="AZ8" s="1571"/>
      <c r="BA8" s="1571"/>
      <c r="BB8" s="2176">
        <f>IF('交付申請書（本文）'!J12="BEMS単独導入",ROUNDDOWN('実施計画書1-9'!$Z$215,0),0)</f>
        <v>0</v>
      </c>
      <c r="BC8" s="2176"/>
      <c r="BD8" s="2176"/>
      <c r="BE8" s="2176"/>
      <c r="BF8" s="364"/>
      <c r="BG8" s="365"/>
      <c r="BH8" s="236"/>
      <c r="BI8" s="352"/>
      <c r="BJ8" s="236"/>
      <c r="BK8" s="2233" t="s">
        <v>11</v>
      </c>
      <c r="BL8" s="2234"/>
      <c r="BM8" s="2234"/>
      <c r="BN8" s="2234"/>
      <c r="BO8" s="2234"/>
      <c r="BP8" s="2234"/>
      <c r="BQ8" s="2176" t="str">
        <f>IF('交付申請書（本文）'!J12="ZEB化推進",'実施計画書1-9'!T220,'実施計画書1-9'!W220)</f>
        <v>-</v>
      </c>
      <c r="BR8" s="2176"/>
      <c r="BS8" s="2176"/>
      <c r="BT8" s="2176"/>
      <c r="BU8" s="1739"/>
      <c r="BV8" s="1571"/>
      <c r="BW8" s="2176">
        <f>IF('交付申請書（本文）'!J12="BEMS単独導入",'実施計画書1-9'!$Z$220,0)</f>
        <v>0</v>
      </c>
      <c r="BX8" s="2176"/>
      <c r="BY8" s="2176"/>
      <c r="BZ8" s="2176"/>
      <c r="CA8" s="366"/>
      <c r="CB8" s="365"/>
      <c r="CC8" s="236"/>
      <c r="CD8" s="362"/>
      <c r="CE8" s="341"/>
      <c r="CH8" s="922" t="s">
        <v>1179</v>
      </c>
      <c r="CV8" s="2140"/>
      <c r="CW8" s="2067"/>
      <c r="CX8" s="2067"/>
      <c r="CY8" s="2068"/>
      <c r="CZ8" s="2369"/>
      <c r="DA8" s="2369"/>
      <c r="DB8" s="2369"/>
      <c r="DC8" s="2369"/>
      <c r="DD8" s="2369"/>
      <c r="DE8" s="2369"/>
      <c r="DF8" s="2369"/>
      <c r="DG8" s="2369"/>
      <c r="DH8" s="2369"/>
      <c r="DI8" s="2369"/>
      <c r="DJ8" s="2369"/>
      <c r="DK8" s="2369"/>
      <c r="DL8" s="2369"/>
      <c r="DM8" s="2136"/>
      <c r="DN8" s="2136"/>
      <c r="DO8" s="2136"/>
      <c r="DP8" s="2194"/>
      <c r="DQ8" s="2444"/>
      <c r="DR8" s="2445"/>
      <c r="DS8" s="2445"/>
      <c r="DT8" s="2445"/>
      <c r="DU8" s="2445"/>
      <c r="DV8" s="2445"/>
      <c r="DW8" s="2445"/>
      <c r="DX8" s="2445"/>
      <c r="DY8" s="2445"/>
      <c r="DZ8" s="2445"/>
      <c r="EA8" s="2445"/>
      <c r="EB8" s="2445"/>
      <c r="EC8" s="2446"/>
      <c r="ED8" s="236"/>
      <c r="EE8" s="350"/>
      <c r="EF8" s="2348" t="s">
        <v>177</v>
      </c>
      <c r="EG8" s="2349"/>
      <c r="EH8" s="2349"/>
      <c r="EI8" s="2349"/>
      <c r="EJ8" s="2349"/>
      <c r="EK8" s="2349"/>
      <c r="EL8" s="2349"/>
      <c r="EM8" s="2349"/>
      <c r="EN8" s="2352" t="s">
        <v>237</v>
      </c>
      <c r="EO8" s="2352"/>
      <c r="EP8" s="2352"/>
      <c r="EQ8" s="2352"/>
      <c r="ER8" s="364"/>
      <c r="ES8" s="364"/>
      <c r="ET8" s="364"/>
      <c r="EU8" s="2263" t="s">
        <v>331</v>
      </c>
      <c r="EV8" s="2263"/>
      <c r="EW8" s="2263"/>
      <c r="EX8" s="2263"/>
      <c r="EY8" s="364"/>
      <c r="EZ8" s="365"/>
      <c r="FA8" s="236"/>
      <c r="FB8" s="352"/>
      <c r="FC8" s="236"/>
      <c r="FD8" s="2453" t="s">
        <v>11</v>
      </c>
      <c r="FE8" s="2454"/>
      <c r="FF8" s="2454"/>
      <c r="FG8" s="2454"/>
      <c r="FH8" s="2454"/>
      <c r="FI8" s="2454"/>
      <c r="FJ8" s="2263" t="s">
        <v>94</v>
      </c>
      <c r="FK8" s="2263"/>
      <c r="FL8" s="2263"/>
      <c r="FM8" s="2263"/>
      <c r="FN8" s="366"/>
      <c r="FO8" s="364"/>
      <c r="FP8" s="2263" t="s">
        <v>333</v>
      </c>
      <c r="FQ8" s="2263"/>
      <c r="FR8" s="2263"/>
      <c r="FS8" s="2263"/>
      <c r="FT8" s="366"/>
      <c r="FU8" s="365"/>
      <c r="FV8" s="236"/>
      <c r="FW8" s="362"/>
    </row>
    <row r="9" spans="1:179" s="196" customFormat="1" ht="15" customHeight="1">
      <c r="A9" s="236"/>
      <c r="B9" s="236"/>
      <c r="C9" s="2246" t="s">
        <v>19</v>
      </c>
      <c r="D9" s="2247"/>
      <c r="E9" s="2247"/>
      <c r="F9" s="2248"/>
      <c r="G9" s="2116">
        <f>'交付申請書（本文）'!$J$13</f>
        <v>0</v>
      </c>
      <c r="H9" s="2117"/>
      <c r="I9" s="2117"/>
      <c r="J9" s="2117"/>
      <c r="K9" s="2117"/>
      <c r="L9" s="2117"/>
      <c r="M9" s="2117"/>
      <c r="N9" s="2117"/>
      <c r="O9" s="2117"/>
      <c r="P9" s="2117"/>
      <c r="Q9" s="2117"/>
      <c r="R9" s="2117"/>
      <c r="S9" s="2118"/>
      <c r="T9" s="2067"/>
      <c r="U9" s="2067"/>
      <c r="V9" s="2067"/>
      <c r="W9" s="2068"/>
      <c r="X9" s="2191"/>
      <c r="Y9" s="2192"/>
      <c r="Z9" s="2192"/>
      <c r="AA9" s="2192"/>
      <c r="AB9" s="2192"/>
      <c r="AC9" s="2192"/>
      <c r="AD9" s="2192"/>
      <c r="AE9" s="2192"/>
      <c r="AF9" s="2192"/>
      <c r="AG9" s="2192"/>
      <c r="AH9" s="2192"/>
      <c r="AI9" s="2192"/>
      <c r="AJ9" s="2193"/>
      <c r="AK9" s="236"/>
      <c r="AL9" s="350"/>
      <c r="AM9" s="2172"/>
      <c r="AN9" s="2173"/>
      <c r="AO9" s="2173"/>
      <c r="AP9" s="2173"/>
      <c r="AQ9" s="2173"/>
      <c r="AR9" s="2173"/>
      <c r="AS9" s="2173"/>
      <c r="AT9" s="2173"/>
      <c r="AU9" s="2177"/>
      <c r="AV9" s="2177"/>
      <c r="AW9" s="2177"/>
      <c r="AX9" s="2177"/>
      <c r="AY9" s="1574" t="s">
        <v>9</v>
      </c>
      <c r="AZ9" s="1575"/>
      <c r="BA9" s="1575"/>
      <c r="BB9" s="2177"/>
      <c r="BC9" s="2177"/>
      <c r="BD9" s="2177"/>
      <c r="BE9" s="2177"/>
      <c r="BF9" s="367" t="s">
        <v>10</v>
      </c>
      <c r="BG9" s="369"/>
      <c r="BH9" s="236"/>
      <c r="BI9" s="370"/>
      <c r="BJ9" s="236"/>
      <c r="BK9" s="2235"/>
      <c r="BL9" s="2236"/>
      <c r="BM9" s="2236"/>
      <c r="BN9" s="2236"/>
      <c r="BO9" s="2236"/>
      <c r="BP9" s="2236"/>
      <c r="BQ9" s="2178"/>
      <c r="BR9" s="2178"/>
      <c r="BS9" s="2178"/>
      <c r="BT9" s="2178"/>
      <c r="BU9" s="1740" t="s">
        <v>6</v>
      </c>
      <c r="BV9" s="1572"/>
      <c r="BW9" s="2178"/>
      <c r="BX9" s="2178"/>
      <c r="BY9" s="2178"/>
      <c r="BZ9" s="2178"/>
      <c r="CA9" s="371" t="s">
        <v>6</v>
      </c>
      <c r="CB9" s="372"/>
      <c r="CC9" s="363"/>
      <c r="CD9" s="353"/>
      <c r="CE9" s="341"/>
      <c r="CV9" s="2246" t="s">
        <v>19</v>
      </c>
      <c r="CW9" s="2247"/>
      <c r="CX9" s="2247"/>
      <c r="CY9" s="2248"/>
      <c r="CZ9" s="2335" t="s">
        <v>660</v>
      </c>
      <c r="DA9" s="2336"/>
      <c r="DB9" s="2336"/>
      <c r="DC9" s="2336"/>
      <c r="DD9" s="2336"/>
      <c r="DE9" s="2336"/>
      <c r="DF9" s="2336"/>
      <c r="DG9" s="2336"/>
      <c r="DH9" s="2336"/>
      <c r="DI9" s="2336"/>
      <c r="DJ9" s="2336"/>
      <c r="DK9" s="2336"/>
      <c r="DL9" s="2467"/>
      <c r="DM9" s="2067"/>
      <c r="DN9" s="2067"/>
      <c r="DO9" s="2067"/>
      <c r="DP9" s="2068"/>
      <c r="DQ9" s="2447"/>
      <c r="DR9" s="2448"/>
      <c r="DS9" s="2448"/>
      <c r="DT9" s="2448"/>
      <c r="DU9" s="2448"/>
      <c r="DV9" s="2448"/>
      <c r="DW9" s="2448"/>
      <c r="DX9" s="2448"/>
      <c r="DY9" s="2448"/>
      <c r="DZ9" s="2448"/>
      <c r="EA9" s="2448"/>
      <c r="EB9" s="2448"/>
      <c r="EC9" s="2449"/>
      <c r="ED9" s="236"/>
      <c r="EE9" s="350"/>
      <c r="EF9" s="2350"/>
      <c r="EG9" s="2351"/>
      <c r="EH9" s="2351"/>
      <c r="EI9" s="2351"/>
      <c r="EJ9" s="2351"/>
      <c r="EK9" s="2351"/>
      <c r="EL9" s="2351"/>
      <c r="EM9" s="2351"/>
      <c r="EN9" s="2353"/>
      <c r="EO9" s="2353"/>
      <c r="EP9" s="2353"/>
      <c r="EQ9" s="2353"/>
      <c r="ER9" s="367" t="s">
        <v>9</v>
      </c>
      <c r="ES9" s="368"/>
      <c r="ET9" s="368"/>
      <c r="EU9" s="2353"/>
      <c r="EV9" s="2353"/>
      <c r="EW9" s="2353"/>
      <c r="EX9" s="2353"/>
      <c r="EY9" s="367" t="s">
        <v>10</v>
      </c>
      <c r="EZ9" s="369"/>
      <c r="FA9" s="236"/>
      <c r="FB9" s="370"/>
      <c r="FC9" s="236"/>
      <c r="FD9" s="2455"/>
      <c r="FE9" s="2456"/>
      <c r="FF9" s="2456"/>
      <c r="FG9" s="2456"/>
      <c r="FH9" s="2456"/>
      <c r="FI9" s="2456"/>
      <c r="FJ9" s="2264"/>
      <c r="FK9" s="2264"/>
      <c r="FL9" s="2264"/>
      <c r="FM9" s="2264"/>
      <c r="FN9" s="371" t="s">
        <v>6</v>
      </c>
      <c r="FO9" s="3"/>
      <c r="FP9" s="2264"/>
      <c r="FQ9" s="2264"/>
      <c r="FR9" s="2264"/>
      <c r="FS9" s="2264"/>
      <c r="FT9" s="371" t="s">
        <v>6</v>
      </c>
      <c r="FU9" s="372"/>
      <c r="FV9" s="363"/>
      <c r="FW9" s="353"/>
    </row>
    <row r="10" spans="1:179" s="196" customFormat="1" ht="15" customHeight="1">
      <c r="A10" s="236"/>
      <c r="B10" s="236"/>
      <c r="C10" s="2119" t="s">
        <v>1046</v>
      </c>
      <c r="D10" s="1994"/>
      <c r="E10" s="1994"/>
      <c r="F10" s="1995"/>
      <c r="G10" s="2183"/>
      <c r="H10" s="2183"/>
      <c r="I10" s="2183"/>
      <c r="J10" s="2183"/>
      <c r="K10" s="2183"/>
      <c r="L10" s="2183"/>
      <c r="M10" s="2183"/>
      <c r="N10" s="2183"/>
      <c r="O10" s="2183"/>
      <c r="P10" s="2183"/>
      <c r="Q10" s="2183"/>
      <c r="R10" s="2183"/>
      <c r="S10" s="2183"/>
      <c r="T10" s="1994" t="s">
        <v>1055</v>
      </c>
      <c r="U10" s="1994"/>
      <c r="V10" s="1994"/>
      <c r="W10" s="1995"/>
      <c r="X10" s="2183"/>
      <c r="Y10" s="2183"/>
      <c r="Z10" s="2183"/>
      <c r="AA10" s="2183"/>
      <c r="AB10" s="2183"/>
      <c r="AC10" s="2183"/>
      <c r="AD10" s="2183"/>
      <c r="AE10" s="2183"/>
      <c r="AF10" s="2183"/>
      <c r="AG10" s="2183"/>
      <c r="AH10" s="2183"/>
      <c r="AI10" s="2183"/>
      <c r="AJ10" s="2184"/>
      <c r="AK10" s="236"/>
      <c r="AL10" s="350"/>
      <c r="AM10" s="1576" t="s">
        <v>178</v>
      </c>
      <c r="AN10" s="1571"/>
      <c r="AO10" s="1571"/>
      <c r="AP10" s="1571"/>
      <c r="AQ10" s="1571"/>
      <c r="AR10" s="1571"/>
      <c r="AS10" s="1571"/>
      <c r="AT10" s="1571"/>
      <c r="AU10" s="2176" t="str">
        <f>IF('交付申請書（本文）'!J12="ZEB化推進",'実施計画書1-9'!T244,'実施計画書1-9'!W244)</f>
        <v>-</v>
      </c>
      <c r="AV10" s="2176"/>
      <c r="AW10" s="2176"/>
      <c r="AX10" s="2176"/>
      <c r="AY10" s="1571"/>
      <c r="AZ10" s="1571"/>
      <c r="BA10" s="1571"/>
      <c r="BB10" s="2176">
        <f>IF('交付申請書（本文）'!J12="BEMS単独導入",'実施計画書1-9'!$Z$244,0)</f>
        <v>0</v>
      </c>
      <c r="BC10" s="2176"/>
      <c r="BD10" s="2176"/>
      <c r="BE10" s="2176"/>
      <c r="BF10" s="364"/>
      <c r="BG10" s="365"/>
      <c r="BH10" s="236"/>
      <c r="BI10" s="352"/>
      <c r="BJ10" s="236"/>
      <c r="BK10" s="236"/>
      <c r="BL10" s="236"/>
      <c r="BM10" s="236"/>
      <c r="BN10" s="236"/>
      <c r="BO10" s="236"/>
      <c r="BP10" s="236"/>
      <c r="BQ10" s="236"/>
      <c r="BR10" s="236"/>
      <c r="BS10" s="236"/>
      <c r="BT10" s="236"/>
      <c r="BU10" s="236"/>
      <c r="BV10" s="236"/>
      <c r="BW10" s="236"/>
      <c r="BX10" s="236"/>
      <c r="BY10" s="236"/>
      <c r="BZ10" s="236"/>
      <c r="CA10" s="236"/>
      <c r="CB10" s="236"/>
      <c r="CC10" s="236"/>
      <c r="CD10" s="362"/>
      <c r="CE10" s="341"/>
      <c r="CV10" s="2119" t="s">
        <v>1046</v>
      </c>
      <c r="CW10" s="1994"/>
      <c r="CX10" s="1994"/>
      <c r="CY10" s="1995"/>
      <c r="CZ10" s="2285" t="s">
        <v>339</v>
      </c>
      <c r="DA10" s="2285"/>
      <c r="DB10" s="2285"/>
      <c r="DC10" s="2285"/>
      <c r="DD10" s="2285"/>
      <c r="DE10" s="2285"/>
      <c r="DF10" s="2285"/>
      <c r="DG10" s="2285"/>
      <c r="DH10" s="2285"/>
      <c r="DI10" s="2285"/>
      <c r="DJ10" s="2285"/>
      <c r="DK10" s="2285"/>
      <c r="DL10" s="2285"/>
      <c r="DM10" s="1994" t="s">
        <v>1055</v>
      </c>
      <c r="DN10" s="1994"/>
      <c r="DO10" s="1994"/>
      <c r="DP10" s="1995"/>
      <c r="DQ10" s="2285" t="s">
        <v>95</v>
      </c>
      <c r="DR10" s="2285"/>
      <c r="DS10" s="2285"/>
      <c r="DT10" s="2285"/>
      <c r="DU10" s="2285"/>
      <c r="DV10" s="2285"/>
      <c r="DW10" s="2285"/>
      <c r="DX10" s="2285"/>
      <c r="DY10" s="2285"/>
      <c r="DZ10" s="2285"/>
      <c r="EA10" s="2285"/>
      <c r="EB10" s="2285"/>
      <c r="EC10" s="2285"/>
      <c r="ED10" s="236"/>
      <c r="EE10" s="350"/>
      <c r="EF10" s="373" t="s">
        <v>178</v>
      </c>
      <c r="EG10" s="364"/>
      <c r="EH10" s="364"/>
      <c r="EI10" s="364"/>
      <c r="EJ10" s="364"/>
      <c r="EK10" s="364"/>
      <c r="EL10" s="364"/>
      <c r="EM10" s="364"/>
      <c r="EN10" s="2263" t="s">
        <v>238</v>
      </c>
      <c r="EO10" s="2263"/>
      <c r="EP10" s="2263"/>
      <c r="EQ10" s="2263"/>
      <c r="ER10" s="364"/>
      <c r="ES10" s="364"/>
      <c r="ET10" s="364"/>
      <c r="EU10" s="2263" t="s">
        <v>331</v>
      </c>
      <c r="EV10" s="2263"/>
      <c r="EW10" s="2263"/>
      <c r="EX10" s="2263"/>
      <c r="EY10" s="364"/>
      <c r="EZ10" s="365"/>
      <c r="FA10" s="236"/>
      <c r="FB10" s="352"/>
      <c r="FC10" s="236"/>
      <c r="FD10" s="236"/>
      <c r="FE10" s="236"/>
      <c r="FF10" s="236"/>
      <c r="FG10" s="236"/>
      <c r="FH10" s="236"/>
      <c r="FI10" s="236"/>
      <c r="FJ10" s="236"/>
      <c r="FK10" s="236"/>
      <c r="FL10" s="236"/>
      <c r="FM10" s="236"/>
      <c r="FN10" s="236"/>
      <c r="FO10" s="236"/>
      <c r="FP10" s="236"/>
      <c r="FQ10" s="236"/>
      <c r="FR10" s="236"/>
      <c r="FS10" s="236"/>
      <c r="FT10" s="236"/>
      <c r="FU10" s="236"/>
      <c r="FV10" s="236"/>
      <c r="FW10" s="362"/>
    </row>
    <row r="11" spans="1:179" s="196" customFormat="1" ht="15" customHeight="1" thickBot="1">
      <c r="A11" s="236"/>
      <c r="B11" s="236"/>
      <c r="C11" s="2134" t="s">
        <v>337</v>
      </c>
      <c r="D11" s="2065"/>
      <c r="E11" s="2065"/>
      <c r="F11" s="2066"/>
      <c r="G11" s="2182"/>
      <c r="H11" s="2182"/>
      <c r="I11" s="2182"/>
      <c r="J11" s="2182"/>
      <c r="K11" s="2182"/>
      <c r="L11" s="2182"/>
      <c r="M11" s="2182"/>
      <c r="N11" s="2182"/>
      <c r="O11" s="2182"/>
      <c r="P11" s="2182"/>
      <c r="Q11" s="2182"/>
      <c r="R11" s="2182"/>
      <c r="S11" s="2182"/>
      <c r="T11" s="2195" t="s">
        <v>36</v>
      </c>
      <c r="U11" s="2195"/>
      <c r="V11" s="2195"/>
      <c r="W11" s="2196"/>
      <c r="X11" s="2179"/>
      <c r="Y11" s="2180"/>
      <c r="Z11" s="2180"/>
      <c r="AA11" s="2180"/>
      <c r="AB11" s="2180"/>
      <c r="AC11" s="2180"/>
      <c r="AD11" s="2180"/>
      <c r="AE11" s="2180"/>
      <c r="AF11" s="2180"/>
      <c r="AG11" s="2180"/>
      <c r="AH11" s="2180"/>
      <c r="AI11" s="2180"/>
      <c r="AJ11" s="2181"/>
      <c r="AK11" s="236"/>
      <c r="AL11" s="350"/>
      <c r="AM11" s="1577" t="s">
        <v>179</v>
      </c>
      <c r="AN11" s="1578"/>
      <c r="AO11" s="1578"/>
      <c r="AP11" s="1578"/>
      <c r="AQ11" s="1579"/>
      <c r="AR11" s="1572"/>
      <c r="AS11" s="1572"/>
      <c r="AT11" s="1578"/>
      <c r="AU11" s="2178"/>
      <c r="AV11" s="2178"/>
      <c r="AW11" s="2178"/>
      <c r="AX11" s="2178"/>
      <c r="AY11" s="1580" t="s">
        <v>17</v>
      </c>
      <c r="AZ11" s="1572"/>
      <c r="BA11" s="1572"/>
      <c r="BB11" s="2178"/>
      <c r="BC11" s="2178"/>
      <c r="BD11" s="2178"/>
      <c r="BE11" s="2178"/>
      <c r="BF11" s="377" t="s">
        <v>18</v>
      </c>
      <c r="BG11" s="378"/>
      <c r="BH11" s="236"/>
      <c r="BI11" s="352"/>
      <c r="BJ11" s="236"/>
      <c r="BK11" s="236"/>
      <c r="BL11" s="236"/>
      <c r="BM11" s="2212"/>
      <c r="BN11" s="2212"/>
      <c r="BO11" s="2212"/>
      <c r="BP11" s="236"/>
      <c r="BQ11" s="236"/>
      <c r="BR11" s="236"/>
      <c r="BS11" s="236"/>
      <c r="BT11" s="379"/>
      <c r="BU11" s="236"/>
      <c r="BV11" s="236"/>
      <c r="BW11" s="236"/>
      <c r="BX11" s="236"/>
      <c r="BY11" s="236"/>
      <c r="BZ11" s="236"/>
      <c r="CA11" s="236"/>
      <c r="CB11" s="236"/>
      <c r="CC11" s="236"/>
      <c r="CD11" s="353"/>
      <c r="CE11" s="341"/>
      <c r="CV11" s="2134" t="s">
        <v>337</v>
      </c>
      <c r="CW11" s="2065"/>
      <c r="CX11" s="2065"/>
      <c r="CY11" s="2066"/>
      <c r="CZ11" s="2344" t="s">
        <v>338</v>
      </c>
      <c r="DA11" s="2344"/>
      <c r="DB11" s="2344"/>
      <c r="DC11" s="2344"/>
      <c r="DD11" s="2344"/>
      <c r="DE11" s="2344"/>
      <c r="DF11" s="2344"/>
      <c r="DG11" s="2344"/>
      <c r="DH11" s="2344"/>
      <c r="DI11" s="2344"/>
      <c r="DJ11" s="2344"/>
      <c r="DK11" s="2344"/>
      <c r="DL11" s="2344"/>
      <c r="DM11" s="2195" t="s">
        <v>36</v>
      </c>
      <c r="DN11" s="2195"/>
      <c r="DO11" s="2195"/>
      <c r="DP11" s="2196"/>
      <c r="DQ11" s="2345" t="s">
        <v>166</v>
      </c>
      <c r="DR11" s="2346"/>
      <c r="DS11" s="2346"/>
      <c r="DT11" s="2346"/>
      <c r="DU11" s="2346"/>
      <c r="DV11" s="2346"/>
      <c r="DW11" s="2346"/>
      <c r="DX11" s="2346"/>
      <c r="DY11" s="2346"/>
      <c r="DZ11" s="2346"/>
      <c r="EA11" s="2346"/>
      <c r="EB11" s="2346"/>
      <c r="EC11" s="2347"/>
      <c r="ED11" s="236"/>
      <c r="EE11" s="350"/>
      <c r="EF11" s="374" t="s">
        <v>179</v>
      </c>
      <c r="EG11" s="375"/>
      <c r="EH11" s="375"/>
      <c r="EI11" s="375"/>
      <c r="EJ11" s="376"/>
      <c r="EK11" s="3"/>
      <c r="EL11" s="3"/>
      <c r="EM11" s="375"/>
      <c r="EN11" s="2264"/>
      <c r="EO11" s="2264"/>
      <c r="EP11" s="2264"/>
      <c r="EQ11" s="2264"/>
      <c r="ER11" s="377" t="s">
        <v>17</v>
      </c>
      <c r="ES11" s="3"/>
      <c r="ET11" s="3"/>
      <c r="EU11" s="2264"/>
      <c r="EV11" s="2264"/>
      <c r="EW11" s="2264"/>
      <c r="EX11" s="2264"/>
      <c r="EY11" s="377" t="s">
        <v>18</v>
      </c>
      <c r="EZ11" s="378"/>
      <c r="FA11" s="236"/>
      <c r="FB11" s="352"/>
      <c r="FC11" s="236"/>
      <c r="FD11" s="236"/>
      <c r="FE11" s="236"/>
      <c r="FF11" s="2212"/>
      <c r="FG11" s="2212"/>
      <c r="FH11" s="2212"/>
      <c r="FI11" s="236"/>
      <c r="FJ11" s="236"/>
      <c r="FK11" s="236"/>
      <c r="FL11" s="236"/>
      <c r="FM11" s="379"/>
      <c r="FN11" s="236"/>
      <c r="FO11" s="236"/>
      <c r="FP11" s="236"/>
      <c r="FQ11" s="236"/>
      <c r="FR11" s="236"/>
      <c r="FS11" s="236"/>
      <c r="FT11" s="236"/>
      <c r="FU11" s="236"/>
      <c r="FV11" s="236"/>
      <c r="FW11" s="353"/>
    </row>
    <row r="12" spans="1:179" s="196" customFormat="1" ht="15" customHeight="1" thickTop="1" thickBot="1">
      <c r="A12" s="236"/>
      <c r="B12" s="236"/>
      <c r="C12" s="1980" t="s">
        <v>156</v>
      </c>
      <c r="D12" s="1981"/>
      <c r="E12" s="1981"/>
      <c r="F12" s="1981"/>
      <c r="G12" s="1981"/>
      <c r="H12" s="1981"/>
      <c r="I12" s="1981"/>
      <c r="J12" s="1981"/>
      <c r="K12" s="1981"/>
      <c r="L12" s="1981"/>
      <c r="M12" s="1981"/>
      <c r="N12" s="1981"/>
      <c r="O12" s="1981"/>
      <c r="P12" s="1981"/>
      <c r="Q12" s="1981"/>
      <c r="R12" s="1981"/>
      <c r="S12" s="1981"/>
      <c r="T12" s="1981"/>
      <c r="U12" s="1981"/>
      <c r="V12" s="1981"/>
      <c r="W12" s="1981"/>
      <c r="X12" s="1981"/>
      <c r="Y12" s="1981"/>
      <c r="Z12" s="1981"/>
      <c r="AA12" s="1981"/>
      <c r="AB12" s="1981"/>
      <c r="AC12" s="1981"/>
      <c r="AD12" s="1981"/>
      <c r="AE12" s="1981"/>
      <c r="AF12" s="1981"/>
      <c r="AG12" s="1981"/>
      <c r="AH12" s="1981"/>
      <c r="AI12" s="1981"/>
      <c r="AJ12" s="1982"/>
      <c r="AK12" s="236"/>
      <c r="AL12" s="380"/>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352"/>
      <c r="BJ12" s="236"/>
      <c r="BK12" s="236"/>
      <c r="BL12" s="236"/>
      <c r="BM12" s="236"/>
      <c r="BN12" s="236"/>
      <c r="BO12" s="236"/>
      <c r="BP12" s="236"/>
      <c r="BQ12" s="236"/>
      <c r="BR12" s="236"/>
      <c r="BS12" s="236"/>
      <c r="BT12" s="236"/>
      <c r="BU12" s="236"/>
      <c r="BV12" s="236"/>
      <c r="BW12" s="236"/>
      <c r="BX12" s="236"/>
      <c r="BY12" s="236"/>
      <c r="BZ12" s="236"/>
      <c r="CA12" s="236"/>
      <c r="CB12" s="236"/>
      <c r="CC12" s="236"/>
      <c r="CD12" s="353"/>
      <c r="CE12" s="341"/>
      <c r="CV12" s="1980" t="s">
        <v>156</v>
      </c>
      <c r="CW12" s="1981"/>
      <c r="CX12" s="1981"/>
      <c r="CY12" s="1981"/>
      <c r="CZ12" s="1981"/>
      <c r="DA12" s="1981"/>
      <c r="DB12" s="1981"/>
      <c r="DC12" s="1981"/>
      <c r="DD12" s="1981"/>
      <c r="DE12" s="1981"/>
      <c r="DF12" s="1981"/>
      <c r="DG12" s="1981"/>
      <c r="DH12" s="1981"/>
      <c r="DI12" s="1981"/>
      <c r="DJ12" s="1981"/>
      <c r="DK12" s="1981"/>
      <c r="DL12" s="1981"/>
      <c r="DM12" s="1981"/>
      <c r="DN12" s="1981"/>
      <c r="DO12" s="1981"/>
      <c r="DP12" s="1981"/>
      <c r="DQ12" s="1981"/>
      <c r="DR12" s="1981"/>
      <c r="DS12" s="1981"/>
      <c r="DT12" s="1981"/>
      <c r="DU12" s="1981"/>
      <c r="DV12" s="1981"/>
      <c r="DW12" s="1981"/>
      <c r="DX12" s="1981"/>
      <c r="DY12" s="1981"/>
      <c r="DZ12" s="1981"/>
      <c r="EA12" s="1981"/>
      <c r="EB12" s="1981"/>
      <c r="EC12" s="1982"/>
      <c r="ED12" s="236"/>
      <c r="EE12" s="380"/>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352"/>
      <c r="FC12" s="236"/>
      <c r="FD12" s="236"/>
      <c r="FE12" s="236"/>
      <c r="FF12" s="236"/>
      <c r="FG12" s="236"/>
      <c r="FH12" s="236"/>
      <c r="FI12" s="236"/>
      <c r="FJ12" s="236"/>
      <c r="FK12" s="236"/>
      <c r="FL12" s="236"/>
      <c r="FM12" s="236"/>
      <c r="FN12" s="236"/>
      <c r="FO12" s="236"/>
      <c r="FP12" s="236"/>
      <c r="FQ12" s="236"/>
      <c r="FR12" s="236"/>
      <c r="FS12" s="236"/>
      <c r="FT12" s="236"/>
      <c r="FU12" s="236"/>
      <c r="FV12" s="236"/>
      <c r="FW12" s="353"/>
    </row>
    <row r="13" spans="1:179" s="196" customFormat="1" ht="15" customHeight="1" thickTop="1">
      <c r="A13" s="236"/>
      <c r="B13" s="236"/>
      <c r="C13" s="2119" t="s">
        <v>189</v>
      </c>
      <c r="D13" s="1994"/>
      <c r="E13" s="1994"/>
      <c r="F13" s="1995"/>
      <c r="G13" s="2120">
        <f>'実施計画書1-9'!$H$43</f>
        <v>0</v>
      </c>
      <c r="H13" s="2121"/>
      <c r="I13" s="2121"/>
      <c r="J13" s="2121"/>
      <c r="K13" s="2121"/>
      <c r="L13" s="2121"/>
      <c r="M13" s="2121"/>
      <c r="N13" s="2121"/>
      <c r="O13" s="2121"/>
      <c r="P13" s="2121"/>
      <c r="Q13" s="2121"/>
      <c r="R13" s="2121"/>
      <c r="S13" s="2122"/>
      <c r="T13" s="2057" t="s">
        <v>8</v>
      </c>
      <c r="U13" s="2057"/>
      <c r="V13" s="2057"/>
      <c r="W13" s="2058"/>
      <c r="X13" s="2116">
        <f>'実施計画書1-9'!$H$46</f>
        <v>0</v>
      </c>
      <c r="Y13" s="2117"/>
      <c r="Z13" s="2117"/>
      <c r="AA13" s="2117"/>
      <c r="AB13" s="2117"/>
      <c r="AC13" s="2117"/>
      <c r="AD13" s="2117"/>
      <c r="AE13" s="2117"/>
      <c r="AF13" s="2117"/>
      <c r="AG13" s="2117"/>
      <c r="AH13" s="2117"/>
      <c r="AI13" s="2117"/>
      <c r="AJ13" s="2213"/>
      <c r="AK13" s="236"/>
      <c r="AL13" s="381" t="s">
        <v>207</v>
      </c>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3"/>
      <c r="BI13" s="384"/>
      <c r="BJ13" s="385" t="s">
        <v>211</v>
      </c>
      <c r="BK13" s="382"/>
      <c r="BL13" s="382"/>
      <c r="BM13" s="382"/>
      <c r="BN13" s="382"/>
      <c r="BO13" s="382"/>
      <c r="BP13" s="382"/>
      <c r="BQ13" s="382"/>
      <c r="BR13" s="382"/>
      <c r="BS13" s="382"/>
      <c r="BT13" s="382"/>
      <c r="BU13" s="382"/>
      <c r="BV13" s="382"/>
      <c r="BW13" s="382"/>
      <c r="BX13" s="382"/>
      <c r="BY13" s="382"/>
      <c r="BZ13" s="382"/>
      <c r="CA13" s="382"/>
      <c r="CB13" s="382"/>
      <c r="CC13" s="382"/>
      <c r="CD13" s="386"/>
      <c r="CE13" s="341"/>
      <c r="CV13" s="2119" t="s">
        <v>189</v>
      </c>
      <c r="CW13" s="1994"/>
      <c r="CX13" s="1994"/>
      <c r="CY13" s="1995"/>
      <c r="CZ13" s="2354" t="s">
        <v>1235</v>
      </c>
      <c r="DA13" s="2355"/>
      <c r="DB13" s="2355"/>
      <c r="DC13" s="2355"/>
      <c r="DD13" s="2355"/>
      <c r="DE13" s="2355"/>
      <c r="DF13" s="2355"/>
      <c r="DG13" s="2355"/>
      <c r="DH13" s="2355"/>
      <c r="DI13" s="2355"/>
      <c r="DJ13" s="2355"/>
      <c r="DK13" s="2355"/>
      <c r="DL13" s="2356"/>
      <c r="DM13" s="1994" t="s">
        <v>8</v>
      </c>
      <c r="DN13" s="1994"/>
      <c r="DO13" s="1994"/>
      <c r="DP13" s="1995"/>
      <c r="DQ13" s="2337" t="s">
        <v>1236</v>
      </c>
      <c r="DR13" s="2338"/>
      <c r="DS13" s="2338"/>
      <c r="DT13" s="2338"/>
      <c r="DU13" s="2338"/>
      <c r="DV13" s="2338"/>
      <c r="DW13" s="2338"/>
      <c r="DX13" s="2338"/>
      <c r="DY13" s="2338"/>
      <c r="DZ13" s="2338"/>
      <c r="EA13" s="2338"/>
      <c r="EB13" s="2338"/>
      <c r="EC13" s="2339"/>
      <c r="ED13" s="236"/>
      <c r="EE13" s="381" t="s">
        <v>207</v>
      </c>
      <c r="EF13" s="382"/>
      <c r="EG13" s="382"/>
      <c r="EH13" s="382"/>
      <c r="EI13" s="382"/>
      <c r="EJ13" s="382"/>
      <c r="EK13" s="382"/>
      <c r="EL13" s="382"/>
      <c r="EM13" s="382"/>
      <c r="EN13" s="382"/>
      <c r="EO13" s="382"/>
      <c r="EP13" s="382"/>
      <c r="EQ13" s="382"/>
      <c r="ER13" s="382"/>
      <c r="ES13" s="382"/>
      <c r="ET13" s="382"/>
      <c r="EU13" s="382"/>
      <c r="EV13" s="382"/>
      <c r="EW13" s="382"/>
      <c r="EX13" s="382"/>
      <c r="EY13" s="382"/>
      <c r="EZ13" s="382"/>
      <c r="FA13" s="383"/>
      <c r="FB13" s="384"/>
      <c r="FC13" s="385" t="s">
        <v>211</v>
      </c>
      <c r="FD13" s="382"/>
      <c r="FE13" s="382"/>
      <c r="FF13" s="382"/>
      <c r="FG13" s="382"/>
      <c r="FH13" s="382"/>
      <c r="FI13" s="382"/>
      <c r="FJ13" s="382"/>
      <c r="FK13" s="382"/>
      <c r="FL13" s="382"/>
      <c r="FM13" s="382"/>
      <c r="FN13" s="382"/>
      <c r="FO13" s="382"/>
      <c r="FP13" s="382"/>
      <c r="FQ13" s="382"/>
      <c r="FR13" s="382"/>
      <c r="FS13" s="382"/>
      <c r="FT13" s="382"/>
      <c r="FU13" s="382"/>
      <c r="FV13" s="382"/>
      <c r="FW13" s="386"/>
    </row>
    <row r="14" spans="1:179" s="196" customFormat="1" ht="15" customHeight="1" thickBot="1">
      <c r="A14" s="236"/>
      <c r="B14" s="236"/>
      <c r="C14" s="2140" t="s">
        <v>191</v>
      </c>
      <c r="D14" s="2067"/>
      <c r="E14" s="2067"/>
      <c r="F14" s="2068"/>
      <c r="G14" s="2169" t="str">
        <f>'実施計画書1-9'!$L$44&amp;'実施計画書1-9'!$Q$44</f>
        <v/>
      </c>
      <c r="H14" s="2169"/>
      <c r="I14" s="2169"/>
      <c r="J14" s="2169"/>
      <c r="K14" s="2169"/>
      <c r="L14" s="2169"/>
      <c r="M14" s="2169"/>
      <c r="N14" s="2169"/>
      <c r="O14" s="2169"/>
      <c r="P14" s="2169"/>
      <c r="Q14" s="2169"/>
      <c r="R14" s="2169"/>
      <c r="S14" s="2169"/>
      <c r="T14" s="2142" t="s">
        <v>23</v>
      </c>
      <c r="U14" s="2142"/>
      <c r="V14" s="2142"/>
      <c r="W14" s="2142"/>
      <c r="X14" s="2116">
        <f>'実施計画書1-9'!$T$46</f>
        <v>0</v>
      </c>
      <c r="Y14" s="2117"/>
      <c r="Z14" s="2117"/>
      <c r="AA14" s="2117"/>
      <c r="AB14" s="2117"/>
      <c r="AC14" s="2117"/>
      <c r="AD14" s="2117"/>
      <c r="AE14" s="2117"/>
      <c r="AF14" s="2117"/>
      <c r="AG14" s="2117"/>
      <c r="AH14" s="2117"/>
      <c r="AI14" s="2117"/>
      <c r="AJ14" s="2213"/>
      <c r="AK14" s="236"/>
      <c r="AL14" s="350"/>
      <c r="AM14" s="2038" t="s">
        <v>26</v>
      </c>
      <c r="AN14" s="2039"/>
      <c r="AO14" s="2039"/>
      <c r="AP14" s="2039"/>
      <c r="AQ14" s="2039"/>
      <c r="AR14" s="2039"/>
      <c r="AS14" s="2039"/>
      <c r="AT14" s="2039"/>
      <c r="AU14" s="2039"/>
      <c r="AV14" s="2039"/>
      <c r="AW14" s="2039"/>
      <c r="AX14" s="2039"/>
      <c r="AY14" s="2040"/>
      <c r="AZ14" s="2215" t="s">
        <v>27</v>
      </c>
      <c r="BA14" s="2216"/>
      <c r="BB14" s="1996" t="s">
        <v>28</v>
      </c>
      <c r="BC14" s="1997"/>
      <c r="BD14" s="1997"/>
      <c r="BE14" s="1997"/>
      <c r="BF14" s="1997"/>
      <c r="BG14" s="1998"/>
      <c r="BH14" s="387"/>
      <c r="BI14" s="236"/>
      <c r="BJ14" s="236"/>
      <c r="BK14" s="2240" t="s">
        <v>25</v>
      </c>
      <c r="BL14" s="2241"/>
      <c r="BM14" s="2241"/>
      <c r="BN14" s="2277"/>
      <c r="BO14" s="2277"/>
      <c r="BP14" s="2214" t="s">
        <v>188</v>
      </c>
      <c r="BQ14" s="2214"/>
      <c r="BR14" s="2214"/>
      <c r="BS14" s="2214"/>
      <c r="BT14" s="2239"/>
      <c r="BU14" s="2239"/>
      <c r="BV14" s="2239"/>
      <c r="BW14" s="1564"/>
      <c r="BX14" s="1565" t="s">
        <v>334</v>
      </c>
      <c r="BY14" s="1565"/>
      <c r="BZ14" s="2273"/>
      <c r="CA14" s="2273"/>
      <c r="CB14" s="1566" t="s">
        <v>335</v>
      </c>
      <c r="CC14" s="236"/>
      <c r="CD14" s="353"/>
      <c r="CE14" s="341"/>
      <c r="CV14" s="2140" t="s">
        <v>191</v>
      </c>
      <c r="CW14" s="2067"/>
      <c r="CX14" s="2067"/>
      <c r="CY14" s="2068"/>
      <c r="CZ14" s="2331" t="s">
        <v>97</v>
      </c>
      <c r="DA14" s="2331"/>
      <c r="DB14" s="2331"/>
      <c r="DC14" s="2331"/>
      <c r="DD14" s="2331"/>
      <c r="DE14" s="2331"/>
      <c r="DF14" s="2331"/>
      <c r="DG14" s="2331"/>
      <c r="DH14" s="2331"/>
      <c r="DI14" s="2331"/>
      <c r="DJ14" s="2331"/>
      <c r="DK14" s="2331"/>
      <c r="DL14" s="2331"/>
      <c r="DM14" s="2465" t="s">
        <v>23</v>
      </c>
      <c r="DN14" s="2465"/>
      <c r="DO14" s="2465"/>
      <c r="DP14" s="2465"/>
      <c r="DQ14" s="2337" t="s">
        <v>1237</v>
      </c>
      <c r="DR14" s="2338"/>
      <c r="DS14" s="2338"/>
      <c r="DT14" s="2338"/>
      <c r="DU14" s="2338"/>
      <c r="DV14" s="2338"/>
      <c r="DW14" s="2338"/>
      <c r="DX14" s="2338"/>
      <c r="DY14" s="2338"/>
      <c r="DZ14" s="2338"/>
      <c r="EA14" s="2338"/>
      <c r="EB14" s="2338"/>
      <c r="EC14" s="2339"/>
      <c r="ED14" s="236"/>
      <c r="EE14" s="350"/>
      <c r="EF14" s="2038" t="s">
        <v>26</v>
      </c>
      <c r="EG14" s="2039"/>
      <c r="EH14" s="2039"/>
      <c r="EI14" s="2039"/>
      <c r="EJ14" s="2039"/>
      <c r="EK14" s="2039"/>
      <c r="EL14" s="2039"/>
      <c r="EM14" s="2039"/>
      <c r="EN14" s="2039"/>
      <c r="EO14" s="2039"/>
      <c r="EP14" s="2039"/>
      <c r="EQ14" s="2039"/>
      <c r="ER14" s="2040"/>
      <c r="ES14" s="2215" t="s">
        <v>27</v>
      </c>
      <c r="ET14" s="2216"/>
      <c r="EU14" s="1996" t="s">
        <v>28</v>
      </c>
      <c r="EV14" s="1997"/>
      <c r="EW14" s="1997"/>
      <c r="EX14" s="1997"/>
      <c r="EY14" s="1997"/>
      <c r="EZ14" s="1998"/>
      <c r="FA14" s="387"/>
      <c r="FB14" s="236"/>
      <c r="FC14" s="236"/>
      <c r="FD14" s="2286" t="s">
        <v>25</v>
      </c>
      <c r="FE14" s="2287"/>
      <c r="FF14" s="2287"/>
      <c r="FG14" s="2288">
        <v>300</v>
      </c>
      <c r="FH14" s="2288"/>
      <c r="FI14" s="2284" t="s">
        <v>188</v>
      </c>
      <c r="FJ14" s="2284"/>
      <c r="FK14" s="2284"/>
      <c r="FL14" s="2284"/>
      <c r="FM14" s="2457">
        <v>265</v>
      </c>
      <c r="FN14" s="2457"/>
      <c r="FO14" s="2457"/>
      <c r="FP14" s="388"/>
      <c r="FQ14" s="389" t="s">
        <v>106</v>
      </c>
      <c r="FR14" s="389"/>
      <c r="FS14" s="2458">
        <v>11.6</v>
      </c>
      <c r="FT14" s="2458"/>
      <c r="FU14" s="390" t="s">
        <v>335</v>
      </c>
      <c r="FV14" s="236"/>
      <c r="FW14" s="353"/>
    </row>
    <row r="15" spans="1:179" s="196" customFormat="1" ht="15" customHeight="1" thickTop="1">
      <c r="A15" s="236"/>
      <c r="B15" s="236"/>
      <c r="C15" s="2137" t="s">
        <v>190</v>
      </c>
      <c r="D15" s="2138"/>
      <c r="E15" s="2138"/>
      <c r="F15" s="2138"/>
      <c r="G15" s="2139">
        <f>'実施計画書1-9'!$H$45</f>
        <v>0</v>
      </c>
      <c r="H15" s="2139"/>
      <c r="I15" s="2139"/>
      <c r="J15" s="2139"/>
      <c r="K15" s="2139"/>
      <c r="L15" s="2139"/>
      <c r="M15" s="2139"/>
      <c r="N15" s="2139"/>
      <c r="O15" s="2139"/>
      <c r="P15" s="2139"/>
      <c r="Q15" s="2139"/>
      <c r="R15" s="2139"/>
      <c r="S15" s="2139"/>
      <c r="T15" s="2258" t="s">
        <v>192</v>
      </c>
      <c r="U15" s="2258"/>
      <c r="V15" s="2258"/>
      <c r="W15" s="2258"/>
      <c r="X15" s="2116">
        <f>'実施計画書1-9'!$T$53</f>
        <v>0</v>
      </c>
      <c r="Y15" s="2117"/>
      <c r="Z15" s="2117"/>
      <c r="AA15" s="2117"/>
      <c r="AB15" s="2117"/>
      <c r="AC15" s="2117"/>
      <c r="AD15" s="2117"/>
      <c r="AE15" s="2117"/>
      <c r="AF15" s="2117"/>
      <c r="AG15" s="2117"/>
      <c r="AH15" s="2117"/>
      <c r="AI15" s="2117"/>
      <c r="AJ15" s="2213"/>
      <c r="AK15" s="236"/>
      <c r="AL15" s="350"/>
      <c r="AM15" s="2041"/>
      <c r="AN15" s="2042"/>
      <c r="AO15" s="2042"/>
      <c r="AP15" s="2042"/>
      <c r="AQ15" s="2042"/>
      <c r="AR15" s="2042"/>
      <c r="AS15" s="2042"/>
      <c r="AT15" s="2042"/>
      <c r="AU15" s="2042"/>
      <c r="AV15" s="2042"/>
      <c r="AW15" s="2042"/>
      <c r="AX15" s="2042"/>
      <c r="AY15" s="2043"/>
      <c r="AZ15" s="2217"/>
      <c r="BA15" s="2218"/>
      <c r="BB15" s="2027" t="s">
        <v>33</v>
      </c>
      <c r="BC15" s="2028"/>
      <c r="BD15" s="2027" t="s">
        <v>32</v>
      </c>
      <c r="BE15" s="2096"/>
      <c r="BF15" s="1986" t="s">
        <v>143</v>
      </c>
      <c r="BG15" s="1987"/>
      <c r="BH15" s="391"/>
      <c r="BI15" s="236"/>
      <c r="BJ15" s="236"/>
      <c r="BK15" s="2097"/>
      <c r="BL15" s="2269"/>
      <c r="BM15" s="2269"/>
      <c r="BN15" s="2269"/>
      <c r="BO15" s="2098"/>
      <c r="BP15" s="2223" t="s">
        <v>185</v>
      </c>
      <c r="BQ15" s="2224"/>
      <c r="BR15" s="2225"/>
      <c r="BS15" s="2226" t="s">
        <v>29</v>
      </c>
      <c r="BT15" s="2227"/>
      <c r="BU15" s="2228"/>
      <c r="BV15" s="2274" t="s">
        <v>209</v>
      </c>
      <c r="BW15" s="2275"/>
      <c r="BX15" s="2275"/>
      <c r="BY15" s="2275"/>
      <c r="BZ15" s="2275"/>
      <c r="CA15" s="2275"/>
      <c r="CB15" s="2276"/>
      <c r="CC15" s="392"/>
      <c r="CD15" s="353"/>
      <c r="CE15" s="341"/>
      <c r="CV15" s="2137" t="s">
        <v>190</v>
      </c>
      <c r="CW15" s="2138"/>
      <c r="CX15" s="2138"/>
      <c r="CY15" s="2138"/>
      <c r="CZ15" s="2459" t="s">
        <v>336</v>
      </c>
      <c r="DA15" s="2459"/>
      <c r="DB15" s="2459"/>
      <c r="DC15" s="2459"/>
      <c r="DD15" s="2459"/>
      <c r="DE15" s="2459"/>
      <c r="DF15" s="2459"/>
      <c r="DG15" s="2459"/>
      <c r="DH15" s="2459"/>
      <c r="DI15" s="2459"/>
      <c r="DJ15" s="2459"/>
      <c r="DK15" s="2459"/>
      <c r="DL15" s="2459"/>
      <c r="DM15" s="2466" t="s">
        <v>192</v>
      </c>
      <c r="DN15" s="2466"/>
      <c r="DO15" s="2466"/>
      <c r="DP15" s="2466"/>
      <c r="DQ15" s="2337" t="s">
        <v>1238</v>
      </c>
      <c r="DR15" s="2338"/>
      <c r="DS15" s="2338"/>
      <c r="DT15" s="2338"/>
      <c r="DU15" s="2338"/>
      <c r="DV15" s="2338"/>
      <c r="DW15" s="2338"/>
      <c r="DX15" s="2338"/>
      <c r="DY15" s="2338"/>
      <c r="DZ15" s="2338"/>
      <c r="EA15" s="2338"/>
      <c r="EB15" s="2338"/>
      <c r="EC15" s="2339"/>
      <c r="ED15" s="236"/>
      <c r="EE15" s="350"/>
      <c r="EF15" s="2041"/>
      <c r="EG15" s="2042"/>
      <c r="EH15" s="2042"/>
      <c r="EI15" s="2042"/>
      <c r="EJ15" s="2042"/>
      <c r="EK15" s="2042"/>
      <c r="EL15" s="2042"/>
      <c r="EM15" s="2042"/>
      <c r="EN15" s="2042"/>
      <c r="EO15" s="2042"/>
      <c r="EP15" s="2042"/>
      <c r="EQ15" s="2042"/>
      <c r="ER15" s="2043"/>
      <c r="ES15" s="2217"/>
      <c r="ET15" s="2218"/>
      <c r="EU15" s="2027" t="s">
        <v>33</v>
      </c>
      <c r="EV15" s="2028"/>
      <c r="EW15" s="2027" t="s">
        <v>32</v>
      </c>
      <c r="EX15" s="2468"/>
      <c r="EY15" s="2469" t="s">
        <v>143</v>
      </c>
      <c r="EZ15" s="1987"/>
      <c r="FA15" s="391"/>
      <c r="FB15" s="236"/>
      <c r="FC15" s="236"/>
      <c r="FD15" s="2470"/>
      <c r="FE15" s="2471"/>
      <c r="FF15" s="2471"/>
      <c r="FG15" s="2471"/>
      <c r="FH15" s="2472"/>
      <c r="FI15" s="2289" t="s">
        <v>185</v>
      </c>
      <c r="FJ15" s="2290"/>
      <c r="FK15" s="2291"/>
      <c r="FL15" s="2292" t="s">
        <v>29</v>
      </c>
      <c r="FM15" s="2293"/>
      <c r="FN15" s="2294"/>
      <c r="FO15" s="2460" t="s">
        <v>209</v>
      </c>
      <c r="FP15" s="2461"/>
      <c r="FQ15" s="2461"/>
      <c r="FR15" s="2461"/>
      <c r="FS15" s="2461"/>
      <c r="FT15" s="2461"/>
      <c r="FU15" s="2462"/>
      <c r="FV15" s="392"/>
      <c r="FW15" s="353"/>
    </row>
    <row r="16" spans="1:179" s="196" customFormat="1" ht="15" customHeight="1">
      <c r="A16" s="236" t="s">
        <v>30</v>
      </c>
      <c r="B16" s="236"/>
      <c r="C16" s="2137"/>
      <c r="D16" s="2138"/>
      <c r="E16" s="2138"/>
      <c r="F16" s="2138"/>
      <c r="G16" s="2139"/>
      <c r="H16" s="2139"/>
      <c r="I16" s="2139"/>
      <c r="J16" s="2139"/>
      <c r="K16" s="2139"/>
      <c r="L16" s="2139"/>
      <c r="M16" s="2139"/>
      <c r="N16" s="2139"/>
      <c r="O16" s="2139"/>
      <c r="P16" s="2139"/>
      <c r="Q16" s="2139"/>
      <c r="R16" s="2139"/>
      <c r="S16" s="2139"/>
      <c r="T16" s="2154" t="s">
        <v>157</v>
      </c>
      <c r="U16" s="2154"/>
      <c r="V16" s="2154"/>
      <c r="W16" s="2154"/>
      <c r="X16" s="2116">
        <f>'実施計画書1-9'!$H$53</f>
        <v>0</v>
      </c>
      <c r="Y16" s="2117"/>
      <c r="Z16" s="2117"/>
      <c r="AA16" s="2117"/>
      <c r="AB16" s="2117"/>
      <c r="AC16" s="2117"/>
      <c r="AD16" s="2117"/>
      <c r="AE16" s="2117"/>
      <c r="AF16" s="2117"/>
      <c r="AG16" s="2117"/>
      <c r="AH16" s="2117"/>
      <c r="AI16" s="2117"/>
      <c r="AJ16" s="2213"/>
      <c r="AK16" s="236"/>
      <c r="AL16" s="350"/>
      <c r="AM16" s="393" t="s">
        <v>35</v>
      </c>
      <c r="AN16" s="236"/>
      <c r="AO16" s="394"/>
      <c r="AP16" s="394"/>
      <c r="AQ16" s="394"/>
      <c r="AR16" s="236"/>
      <c r="AS16" s="236"/>
      <c r="AT16" s="1560"/>
      <c r="AU16" s="2035"/>
      <c r="AV16" s="2035"/>
      <c r="AW16" s="2035"/>
      <c r="AX16" s="396" t="s">
        <v>9</v>
      </c>
      <c r="AY16" s="397"/>
      <c r="AZ16" s="2237"/>
      <c r="BA16" s="2238"/>
      <c r="BB16" s="2029"/>
      <c r="BC16" s="2164"/>
      <c r="BD16" s="2029"/>
      <c r="BE16" s="2030"/>
      <c r="BF16" s="2164"/>
      <c r="BG16" s="2030"/>
      <c r="BH16" s="391"/>
      <c r="BI16" s="236"/>
      <c r="BJ16" s="236"/>
      <c r="BK16" s="2025" t="s">
        <v>181</v>
      </c>
      <c r="BL16" s="1984"/>
      <c r="BM16" s="1984"/>
      <c r="BN16" s="1984"/>
      <c r="BO16" s="2026"/>
      <c r="BP16" s="2016"/>
      <c r="BQ16" s="2017"/>
      <c r="BR16" s="2018"/>
      <c r="BS16" s="2016"/>
      <c r="BT16" s="2017"/>
      <c r="BU16" s="2018"/>
      <c r="BV16" s="2008"/>
      <c r="BW16" s="2009"/>
      <c r="BX16" s="2009"/>
      <c r="BY16" s="2009"/>
      <c r="BZ16" s="2009"/>
      <c r="CA16" s="2010" t="s">
        <v>34</v>
      </c>
      <c r="CB16" s="2011"/>
      <c r="CC16" s="398"/>
      <c r="CD16" s="353"/>
      <c r="CE16" s="341"/>
      <c r="CV16" s="2137"/>
      <c r="CW16" s="2138"/>
      <c r="CX16" s="2138"/>
      <c r="CY16" s="2138"/>
      <c r="CZ16" s="2459"/>
      <c r="DA16" s="2459"/>
      <c r="DB16" s="2459"/>
      <c r="DC16" s="2459"/>
      <c r="DD16" s="2459"/>
      <c r="DE16" s="2459"/>
      <c r="DF16" s="2459"/>
      <c r="DG16" s="2459"/>
      <c r="DH16" s="2459"/>
      <c r="DI16" s="2459"/>
      <c r="DJ16" s="2459"/>
      <c r="DK16" s="2459"/>
      <c r="DL16" s="2459"/>
      <c r="DM16" s="2138" t="s">
        <v>157</v>
      </c>
      <c r="DN16" s="2138"/>
      <c r="DO16" s="2138"/>
      <c r="DP16" s="2138"/>
      <c r="DQ16" s="2337" t="s">
        <v>1239</v>
      </c>
      <c r="DR16" s="2338"/>
      <c r="DS16" s="2338"/>
      <c r="DT16" s="2338"/>
      <c r="DU16" s="2338"/>
      <c r="DV16" s="2338"/>
      <c r="DW16" s="2338"/>
      <c r="DX16" s="2338"/>
      <c r="DY16" s="2338"/>
      <c r="DZ16" s="2338"/>
      <c r="EA16" s="2338"/>
      <c r="EB16" s="2338"/>
      <c r="EC16" s="2339"/>
      <c r="ED16" s="236"/>
      <c r="EE16" s="350"/>
      <c r="EF16" s="393" t="s">
        <v>35</v>
      </c>
      <c r="EG16" s="236"/>
      <c r="EH16" s="394"/>
      <c r="EI16" s="394"/>
      <c r="EJ16" s="394"/>
      <c r="EK16" s="236"/>
      <c r="EL16" s="236"/>
      <c r="EM16" s="395"/>
      <c r="EN16" s="2357" t="s">
        <v>236</v>
      </c>
      <c r="EO16" s="2357"/>
      <c r="EP16" s="2357"/>
      <c r="EQ16" s="396" t="s">
        <v>9</v>
      </c>
      <c r="ER16" s="397"/>
      <c r="ES16" s="2463" t="s">
        <v>197</v>
      </c>
      <c r="ET16" s="2464"/>
      <c r="EU16" s="2322">
        <v>1</v>
      </c>
      <c r="EV16" s="2323"/>
      <c r="EW16" s="2322">
        <v>2</v>
      </c>
      <c r="EX16" s="2324"/>
      <c r="EY16" s="2322" t="s">
        <v>103</v>
      </c>
      <c r="EZ16" s="2325"/>
      <c r="FA16" s="391"/>
      <c r="FB16" s="236"/>
      <c r="FC16" s="236"/>
      <c r="FD16" s="2094" t="s">
        <v>181</v>
      </c>
      <c r="FE16" s="2028"/>
      <c r="FF16" s="2028"/>
      <c r="FG16" s="2028"/>
      <c r="FH16" s="2096"/>
      <c r="FI16" s="2281">
        <v>1.5</v>
      </c>
      <c r="FJ16" s="2282"/>
      <c r="FK16" s="2283"/>
      <c r="FL16" s="2281">
        <v>1</v>
      </c>
      <c r="FM16" s="2282"/>
      <c r="FN16" s="2283"/>
      <c r="FO16" s="2383" t="s">
        <v>239</v>
      </c>
      <c r="FP16" s="2384"/>
      <c r="FQ16" s="2384"/>
      <c r="FR16" s="2384"/>
      <c r="FS16" s="2384"/>
      <c r="FT16" s="2385" t="s">
        <v>34</v>
      </c>
      <c r="FU16" s="2386"/>
      <c r="FV16" s="398"/>
      <c r="FW16" s="353"/>
    </row>
    <row r="17" spans="1:179" s="196" customFormat="1" ht="15" customHeight="1">
      <c r="A17" s="236"/>
      <c r="B17" s="236"/>
      <c r="C17" s="2119" t="s">
        <v>12</v>
      </c>
      <c r="D17" s="1994"/>
      <c r="E17" s="1994"/>
      <c r="F17" s="1995"/>
      <c r="G17" s="1741" t="s">
        <v>13</v>
      </c>
      <c r="H17" s="1742"/>
      <c r="I17" s="1743">
        <f>'実施計画書1-9'!$J$47</f>
        <v>0</v>
      </c>
      <c r="J17" s="1744" t="s">
        <v>14</v>
      </c>
      <c r="K17" s="1744" t="s">
        <v>15</v>
      </c>
      <c r="L17" s="1744"/>
      <c r="M17" s="1743">
        <f>'実施計画書1-9'!$Q$47</f>
        <v>0</v>
      </c>
      <c r="N17" s="1744" t="s">
        <v>14</v>
      </c>
      <c r="O17" s="1744" t="s">
        <v>16</v>
      </c>
      <c r="P17" s="1744"/>
      <c r="Q17" s="1743">
        <f>'実施計画書1-9'!$X$47</f>
        <v>0</v>
      </c>
      <c r="R17" s="1744" t="s">
        <v>14</v>
      </c>
      <c r="S17" s="1745"/>
      <c r="T17" s="2155" t="s">
        <v>31</v>
      </c>
      <c r="U17" s="2156"/>
      <c r="V17" s="2156"/>
      <c r="W17" s="2157"/>
      <c r="X17" s="2202">
        <f>'実施計画書1-9'!$H$51</f>
        <v>0</v>
      </c>
      <c r="Y17" s="2202"/>
      <c r="Z17" s="2202"/>
      <c r="AA17" s="2202"/>
      <c r="AB17" s="2202"/>
      <c r="AC17" s="2202"/>
      <c r="AD17" s="2202"/>
      <c r="AE17" s="2202"/>
      <c r="AF17" s="2202"/>
      <c r="AG17" s="2202"/>
      <c r="AH17" s="2202"/>
      <c r="AI17" s="2202"/>
      <c r="AJ17" s="2219"/>
      <c r="AK17" s="236"/>
      <c r="AL17" s="350"/>
      <c r="AM17" s="403" t="s">
        <v>37</v>
      </c>
      <c r="AN17" s="401"/>
      <c r="AO17" s="401"/>
      <c r="AP17" s="401"/>
      <c r="AQ17" s="401"/>
      <c r="AR17" s="401"/>
      <c r="AS17" s="401"/>
      <c r="AT17" s="1561"/>
      <c r="AU17" s="2035"/>
      <c r="AV17" s="2035"/>
      <c r="AW17" s="2035"/>
      <c r="AX17" s="405" t="s">
        <v>9</v>
      </c>
      <c r="AY17" s="406"/>
      <c r="AZ17" s="2146"/>
      <c r="BA17" s="2147"/>
      <c r="BB17" s="2031"/>
      <c r="BC17" s="2151"/>
      <c r="BD17" s="2031"/>
      <c r="BE17" s="2032"/>
      <c r="BF17" s="2151"/>
      <c r="BG17" s="2032"/>
      <c r="BH17" s="391"/>
      <c r="BI17" s="236"/>
      <c r="BJ17" s="236"/>
      <c r="BK17" s="2025" t="s">
        <v>182</v>
      </c>
      <c r="BL17" s="1984"/>
      <c r="BM17" s="1984"/>
      <c r="BN17" s="1984"/>
      <c r="BO17" s="2026"/>
      <c r="BP17" s="2016"/>
      <c r="BQ17" s="2017"/>
      <c r="BR17" s="2018"/>
      <c r="BS17" s="2016"/>
      <c r="BT17" s="2017"/>
      <c r="BU17" s="2018"/>
      <c r="BV17" s="2008"/>
      <c r="BW17" s="2009"/>
      <c r="BX17" s="2009"/>
      <c r="BY17" s="2009"/>
      <c r="BZ17" s="2009"/>
      <c r="CA17" s="2010" t="s">
        <v>34</v>
      </c>
      <c r="CB17" s="2011"/>
      <c r="CC17" s="398"/>
      <c r="CD17" s="353"/>
      <c r="CE17" s="341"/>
      <c r="CV17" s="2119" t="s">
        <v>12</v>
      </c>
      <c r="CW17" s="1994"/>
      <c r="CX17" s="1994"/>
      <c r="CY17" s="1995"/>
      <c r="CZ17" s="399" t="s">
        <v>13</v>
      </c>
      <c r="DA17" s="400"/>
      <c r="DB17" s="407">
        <v>8</v>
      </c>
      <c r="DC17" s="401" t="s">
        <v>14</v>
      </c>
      <c r="DD17" s="401" t="s">
        <v>15</v>
      </c>
      <c r="DE17" s="401"/>
      <c r="DF17" s="407">
        <v>1</v>
      </c>
      <c r="DG17" s="401" t="s">
        <v>14</v>
      </c>
      <c r="DH17" s="401" t="s">
        <v>16</v>
      </c>
      <c r="DI17" s="401"/>
      <c r="DJ17" s="407">
        <v>1</v>
      </c>
      <c r="DK17" s="401" t="s">
        <v>14</v>
      </c>
      <c r="DL17" s="402"/>
      <c r="DM17" s="2364" t="s">
        <v>31</v>
      </c>
      <c r="DN17" s="2065"/>
      <c r="DO17" s="2065"/>
      <c r="DP17" s="2066"/>
      <c r="DQ17" s="2369" t="s">
        <v>1241</v>
      </c>
      <c r="DR17" s="2369"/>
      <c r="DS17" s="2369"/>
      <c r="DT17" s="2369"/>
      <c r="DU17" s="2369"/>
      <c r="DV17" s="2369"/>
      <c r="DW17" s="2369"/>
      <c r="DX17" s="2369"/>
      <c r="DY17" s="2369"/>
      <c r="DZ17" s="2369"/>
      <c r="EA17" s="2369"/>
      <c r="EB17" s="2369"/>
      <c r="EC17" s="2370"/>
      <c r="ED17" s="236"/>
      <c r="EE17" s="350"/>
      <c r="EF17" s="403" t="s">
        <v>37</v>
      </c>
      <c r="EG17" s="401"/>
      <c r="EH17" s="401"/>
      <c r="EI17" s="401"/>
      <c r="EJ17" s="401"/>
      <c r="EK17" s="401"/>
      <c r="EL17" s="401"/>
      <c r="EM17" s="404"/>
      <c r="EN17" s="2357" t="s">
        <v>236</v>
      </c>
      <c r="EO17" s="2357"/>
      <c r="EP17" s="2357"/>
      <c r="EQ17" s="405" t="s">
        <v>9</v>
      </c>
      <c r="ER17" s="406"/>
      <c r="ES17" s="2358" t="s">
        <v>99</v>
      </c>
      <c r="ET17" s="2359"/>
      <c r="EU17" s="2360">
        <v>0</v>
      </c>
      <c r="EV17" s="2361"/>
      <c r="EW17" s="2360">
        <v>1</v>
      </c>
      <c r="EX17" s="2362"/>
      <c r="EY17" s="2360" t="s">
        <v>103</v>
      </c>
      <c r="EZ17" s="2363"/>
      <c r="FA17" s="391"/>
      <c r="FB17" s="236"/>
      <c r="FC17" s="236"/>
      <c r="FD17" s="2094" t="s">
        <v>182</v>
      </c>
      <c r="FE17" s="2028"/>
      <c r="FF17" s="2028"/>
      <c r="FG17" s="2028"/>
      <c r="FH17" s="2096"/>
      <c r="FI17" s="2281">
        <v>1</v>
      </c>
      <c r="FJ17" s="2282"/>
      <c r="FK17" s="2283"/>
      <c r="FL17" s="2281">
        <v>1</v>
      </c>
      <c r="FM17" s="2282"/>
      <c r="FN17" s="2283"/>
      <c r="FO17" s="2383" t="s">
        <v>240</v>
      </c>
      <c r="FP17" s="2384"/>
      <c r="FQ17" s="2384"/>
      <c r="FR17" s="2384"/>
      <c r="FS17" s="2384"/>
      <c r="FT17" s="2385" t="s">
        <v>34</v>
      </c>
      <c r="FU17" s="2386"/>
      <c r="FV17" s="398"/>
      <c r="FW17" s="353"/>
    </row>
    <row r="18" spans="1:179" s="196" customFormat="1" ht="15" customHeight="1">
      <c r="A18" s="236"/>
      <c r="B18" s="236"/>
      <c r="C18" s="2119" t="s">
        <v>20</v>
      </c>
      <c r="D18" s="1994"/>
      <c r="E18" s="1994"/>
      <c r="F18" s="1995"/>
      <c r="G18" s="2256">
        <f>'実施計画書1-9'!$H$48</f>
        <v>0</v>
      </c>
      <c r="H18" s="2257"/>
      <c r="I18" s="2257"/>
      <c r="J18" s="2257"/>
      <c r="K18" s="2057" t="s">
        <v>21</v>
      </c>
      <c r="L18" s="2057"/>
      <c r="M18" s="2057"/>
      <c r="N18" s="2057"/>
      <c r="O18" s="2057"/>
      <c r="P18" s="2057"/>
      <c r="Q18" s="2057"/>
      <c r="R18" s="2057"/>
      <c r="S18" s="2058"/>
      <c r="T18" s="2158"/>
      <c r="U18" s="2159"/>
      <c r="V18" s="2159"/>
      <c r="W18" s="2160"/>
      <c r="X18" s="2202"/>
      <c r="Y18" s="2202"/>
      <c r="Z18" s="2202"/>
      <c r="AA18" s="2202"/>
      <c r="AB18" s="2202"/>
      <c r="AC18" s="2202"/>
      <c r="AD18" s="2202"/>
      <c r="AE18" s="2202"/>
      <c r="AF18" s="2202"/>
      <c r="AG18" s="2202"/>
      <c r="AH18" s="2202"/>
      <c r="AI18" s="2202"/>
      <c r="AJ18" s="2219"/>
      <c r="AK18" s="236"/>
      <c r="AL18" s="350"/>
      <c r="AM18" s="408" t="s">
        <v>208</v>
      </c>
      <c r="AN18" s="401"/>
      <c r="AO18" s="401"/>
      <c r="AP18" s="401"/>
      <c r="AQ18" s="401"/>
      <c r="AR18" s="401"/>
      <c r="AS18" s="401"/>
      <c r="AT18" s="1561"/>
      <c r="AU18" s="2035"/>
      <c r="AV18" s="2035"/>
      <c r="AW18" s="2035"/>
      <c r="AX18" s="405" t="s">
        <v>9</v>
      </c>
      <c r="AY18" s="406"/>
      <c r="AZ18" s="2146"/>
      <c r="BA18" s="2147"/>
      <c r="BB18" s="2031"/>
      <c r="BC18" s="2151"/>
      <c r="BD18" s="2031"/>
      <c r="BE18" s="2032"/>
      <c r="BF18" s="2151"/>
      <c r="BG18" s="2032"/>
      <c r="BH18" s="391"/>
      <c r="BI18" s="236"/>
      <c r="BJ18" s="236"/>
      <c r="BK18" s="2270" t="s">
        <v>183</v>
      </c>
      <c r="BL18" s="2271"/>
      <c r="BM18" s="2271"/>
      <c r="BN18" s="2271"/>
      <c r="BO18" s="2272"/>
      <c r="BP18" s="2016"/>
      <c r="BQ18" s="2017"/>
      <c r="BR18" s="2018"/>
      <c r="BS18" s="2016"/>
      <c r="BT18" s="2017"/>
      <c r="BU18" s="2018"/>
      <c r="BV18" s="2008"/>
      <c r="BW18" s="2009"/>
      <c r="BX18" s="2009"/>
      <c r="BY18" s="2009"/>
      <c r="BZ18" s="2009"/>
      <c r="CA18" s="2010" t="s">
        <v>34</v>
      </c>
      <c r="CB18" s="2011"/>
      <c r="CC18" s="398"/>
      <c r="CD18" s="353"/>
      <c r="CE18" s="341"/>
      <c r="CV18" s="2119" t="s">
        <v>20</v>
      </c>
      <c r="CW18" s="1994"/>
      <c r="CX18" s="1994"/>
      <c r="CY18" s="1995"/>
      <c r="CZ18" s="2373">
        <v>14000</v>
      </c>
      <c r="DA18" s="2374"/>
      <c r="DB18" s="2374"/>
      <c r="DC18" s="2374"/>
      <c r="DD18" s="1994" t="s">
        <v>21</v>
      </c>
      <c r="DE18" s="1994"/>
      <c r="DF18" s="1994"/>
      <c r="DG18" s="1994"/>
      <c r="DH18" s="1994"/>
      <c r="DI18" s="1994"/>
      <c r="DJ18" s="1994"/>
      <c r="DK18" s="1994"/>
      <c r="DL18" s="1995"/>
      <c r="DM18" s="2365"/>
      <c r="DN18" s="2136"/>
      <c r="DO18" s="2136"/>
      <c r="DP18" s="2194"/>
      <c r="DQ18" s="2369"/>
      <c r="DR18" s="2369"/>
      <c r="DS18" s="2369"/>
      <c r="DT18" s="2369"/>
      <c r="DU18" s="2369"/>
      <c r="DV18" s="2369"/>
      <c r="DW18" s="2369"/>
      <c r="DX18" s="2369"/>
      <c r="DY18" s="2369"/>
      <c r="DZ18" s="2369"/>
      <c r="EA18" s="2369"/>
      <c r="EB18" s="2369"/>
      <c r="EC18" s="2370"/>
      <c r="ED18" s="236"/>
      <c r="EE18" s="350"/>
      <c r="EF18" s="408" t="s">
        <v>208</v>
      </c>
      <c r="EG18" s="401"/>
      <c r="EH18" s="401"/>
      <c r="EI18" s="401"/>
      <c r="EJ18" s="401"/>
      <c r="EK18" s="401"/>
      <c r="EL18" s="401"/>
      <c r="EM18" s="404"/>
      <c r="EN18" s="2357" t="s">
        <v>94</v>
      </c>
      <c r="EO18" s="2357"/>
      <c r="EP18" s="2357"/>
      <c r="EQ18" s="405" t="s">
        <v>9</v>
      </c>
      <c r="ER18" s="406"/>
      <c r="ES18" s="2358" t="s">
        <v>99</v>
      </c>
      <c r="ET18" s="2359"/>
      <c r="EU18" s="2360">
        <v>0</v>
      </c>
      <c r="EV18" s="2361"/>
      <c r="EW18" s="2360">
        <v>4</v>
      </c>
      <c r="EX18" s="2362"/>
      <c r="EY18" s="2360" t="s">
        <v>103</v>
      </c>
      <c r="EZ18" s="2363"/>
      <c r="FA18" s="391"/>
      <c r="FB18" s="236"/>
      <c r="FC18" s="236"/>
      <c r="FD18" s="2387" t="s">
        <v>183</v>
      </c>
      <c r="FE18" s="2388"/>
      <c r="FF18" s="2388"/>
      <c r="FG18" s="2388"/>
      <c r="FH18" s="2389"/>
      <c r="FI18" s="2281">
        <v>1</v>
      </c>
      <c r="FJ18" s="2282"/>
      <c r="FK18" s="2283"/>
      <c r="FL18" s="2281">
        <v>1</v>
      </c>
      <c r="FM18" s="2282"/>
      <c r="FN18" s="2283"/>
      <c r="FO18" s="2383" t="s">
        <v>240</v>
      </c>
      <c r="FP18" s="2384"/>
      <c r="FQ18" s="2384"/>
      <c r="FR18" s="2384"/>
      <c r="FS18" s="2384"/>
      <c r="FT18" s="2385" t="s">
        <v>34</v>
      </c>
      <c r="FU18" s="2386"/>
      <c r="FV18" s="398"/>
      <c r="FW18" s="353"/>
    </row>
    <row r="19" spans="1:179" s="196" customFormat="1" ht="15" customHeight="1" thickBot="1">
      <c r="A19" s="236"/>
      <c r="B19" s="236"/>
      <c r="C19" s="2129" t="s">
        <v>24</v>
      </c>
      <c r="D19" s="2130"/>
      <c r="E19" s="2130"/>
      <c r="F19" s="2131"/>
      <c r="G19" s="2054">
        <f>'実施計画書1-9'!$H$50</f>
        <v>0</v>
      </c>
      <c r="H19" s="2055"/>
      <c r="I19" s="2055"/>
      <c r="J19" s="2055"/>
      <c r="K19" s="2056"/>
      <c r="L19" s="2249" t="s">
        <v>22</v>
      </c>
      <c r="M19" s="2250"/>
      <c r="N19" s="2250"/>
      <c r="O19" s="2251"/>
      <c r="P19" s="2127">
        <f>'実施計画書1-9'!$H$49</f>
        <v>0</v>
      </c>
      <c r="Q19" s="2128"/>
      <c r="R19" s="2128"/>
      <c r="S19" s="2128"/>
      <c r="T19" s="2161"/>
      <c r="U19" s="2162"/>
      <c r="V19" s="2162"/>
      <c r="W19" s="2163"/>
      <c r="X19" s="2220"/>
      <c r="Y19" s="2220"/>
      <c r="Z19" s="2220"/>
      <c r="AA19" s="2220"/>
      <c r="AB19" s="2220"/>
      <c r="AC19" s="2220"/>
      <c r="AD19" s="2220"/>
      <c r="AE19" s="2220"/>
      <c r="AF19" s="2220"/>
      <c r="AG19" s="2220"/>
      <c r="AH19" s="2220"/>
      <c r="AI19" s="2220"/>
      <c r="AJ19" s="2221"/>
      <c r="AK19" s="236"/>
      <c r="AL19" s="350"/>
      <c r="AM19" s="409" t="s">
        <v>38</v>
      </c>
      <c r="AN19" s="364"/>
      <c r="AO19" s="364"/>
      <c r="AP19" s="364"/>
      <c r="AQ19" s="364"/>
      <c r="AR19" s="364"/>
      <c r="AS19" s="364"/>
      <c r="AT19" s="1562"/>
      <c r="AU19" s="2036"/>
      <c r="AV19" s="2036"/>
      <c r="AW19" s="2036"/>
      <c r="AX19" s="411" t="s">
        <v>9</v>
      </c>
      <c r="AY19" s="412"/>
      <c r="AZ19" s="2210"/>
      <c r="BA19" s="2211"/>
      <c r="BB19" s="2222"/>
      <c r="BC19" s="2152"/>
      <c r="BD19" s="2033"/>
      <c r="BE19" s="2034"/>
      <c r="BF19" s="2152"/>
      <c r="BG19" s="2153"/>
      <c r="BH19" s="391"/>
      <c r="BI19" s="236"/>
      <c r="BJ19" s="236"/>
      <c r="BK19" s="2025" t="s">
        <v>184</v>
      </c>
      <c r="BL19" s="1984"/>
      <c r="BM19" s="1984"/>
      <c r="BN19" s="1984"/>
      <c r="BO19" s="2026"/>
      <c r="BP19" s="2016"/>
      <c r="BQ19" s="2017"/>
      <c r="BR19" s="2018"/>
      <c r="BS19" s="2016"/>
      <c r="BT19" s="2017"/>
      <c r="BU19" s="2018"/>
      <c r="BV19" s="2008"/>
      <c r="BW19" s="2009"/>
      <c r="BX19" s="2009"/>
      <c r="BY19" s="2009"/>
      <c r="BZ19" s="2009"/>
      <c r="CA19" s="2010" t="s">
        <v>34</v>
      </c>
      <c r="CB19" s="2011"/>
      <c r="CC19" s="398"/>
      <c r="CD19" s="353"/>
      <c r="CE19" s="341"/>
      <c r="CV19" s="2129" t="s">
        <v>24</v>
      </c>
      <c r="CW19" s="2130"/>
      <c r="CX19" s="2130"/>
      <c r="CY19" s="2131"/>
      <c r="CZ19" s="2375">
        <v>34455</v>
      </c>
      <c r="DA19" s="2376"/>
      <c r="DB19" s="2376"/>
      <c r="DC19" s="2376"/>
      <c r="DD19" s="2377"/>
      <c r="DE19" s="2378" t="s">
        <v>22</v>
      </c>
      <c r="DF19" s="2379"/>
      <c r="DG19" s="2379"/>
      <c r="DH19" s="2380"/>
      <c r="DI19" s="2381" t="s">
        <v>1240</v>
      </c>
      <c r="DJ19" s="2382"/>
      <c r="DK19" s="2382"/>
      <c r="DL19" s="2382"/>
      <c r="DM19" s="2366"/>
      <c r="DN19" s="2367"/>
      <c r="DO19" s="2367"/>
      <c r="DP19" s="2368"/>
      <c r="DQ19" s="2371"/>
      <c r="DR19" s="2371"/>
      <c r="DS19" s="2371"/>
      <c r="DT19" s="2371"/>
      <c r="DU19" s="2371"/>
      <c r="DV19" s="2371"/>
      <c r="DW19" s="2371"/>
      <c r="DX19" s="2371"/>
      <c r="DY19" s="2371"/>
      <c r="DZ19" s="2371"/>
      <c r="EA19" s="2371"/>
      <c r="EB19" s="2371"/>
      <c r="EC19" s="2372"/>
      <c r="ED19" s="236"/>
      <c r="EE19" s="350"/>
      <c r="EF19" s="409" t="s">
        <v>38</v>
      </c>
      <c r="EG19" s="364"/>
      <c r="EH19" s="364"/>
      <c r="EI19" s="364"/>
      <c r="EJ19" s="364"/>
      <c r="EK19" s="364"/>
      <c r="EL19" s="364"/>
      <c r="EM19" s="410"/>
      <c r="EN19" s="2278" t="s">
        <v>235</v>
      </c>
      <c r="EO19" s="2278"/>
      <c r="EP19" s="2278"/>
      <c r="EQ19" s="411" t="s">
        <v>9</v>
      </c>
      <c r="ER19" s="412"/>
      <c r="ES19" s="2279" t="s">
        <v>197</v>
      </c>
      <c r="ET19" s="2280"/>
      <c r="EU19" s="2390">
        <v>0</v>
      </c>
      <c r="EV19" s="2391"/>
      <c r="EW19" s="2392">
        <v>1</v>
      </c>
      <c r="EX19" s="2393"/>
      <c r="EY19" s="2390" t="s">
        <v>103</v>
      </c>
      <c r="EZ19" s="2394"/>
      <c r="FA19" s="391"/>
      <c r="FB19" s="236"/>
      <c r="FC19" s="236"/>
      <c r="FD19" s="2094" t="s">
        <v>184</v>
      </c>
      <c r="FE19" s="2028"/>
      <c r="FF19" s="2028"/>
      <c r="FG19" s="2028"/>
      <c r="FH19" s="2096"/>
      <c r="FI19" s="2281">
        <v>1.6</v>
      </c>
      <c r="FJ19" s="2282"/>
      <c r="FK19" s="2283"/>
      <c r="FL19" s="2281">
        <v>1</v>
      </c>
      <c r="FM19" s="2282"/>
      <c r="FN19" s="2283"/>
      <c r="FO19" s="2383" t="s">
        <v>240</v>
      </c>
      <c r="FP19" s="2384"/>
      <c r="FQ19" s="2384"/>
      <c r="FR19" s="2384"/>
      <c r="FS19" s="2384"/>
      <c r="FT19" s="2385" t="s">
        <v>34</v>
      </c>
      <c r="FU19" s="2386"/>
      <c r="FV19" s="398"/>
      <c r="FW19" s="353"/>
    </row>
    <row r="20" spans="1:179" s="196" customFormat="1" ht="15" customHeight="1" thickTop="1" thickBot="1">
      <c r="A20" s="236"/>
      <c r="B20" s="236"/>
      <c r="C20" s="413" t="s">
        <v>167</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78"/>
      <c r="AK20" s="236"/>
      <c r="AL20" s="350"/>
      <c r="AM20" s="414" t="s">
        <v>139</v>
      </c>
      <c r="AN20" s="389"/>
      <c r="AO20" s="389"/>
      <c r="AP20" s="389"/>
      <c r="AQ20" s="389"/>
      <c r="AR20" s="389"/>
      <c r="AS20" s="389"/>
      <c r="AT20" s="1563"/>
      <c r="AU20" s="2037"/>
      <c r="AV20" s="2037"/>
      <c r="AW20" s="2037"/>
      <c r="AX20" s="416" t="s">
        <v>9</v>
      </c>
      <c r="AY20" s="417"/>
      <c r="AZ20" s="2108"/>
      <c r="BA20" s="2109"/>
      <c r="BB20" s="2113"/>
      <c r="BC20" s="2114"/>
      <c r="BD20" s="2114"/>
      <c r="BE20" s="2114"/>
      <c r="BF20" s="2114"/>
      <c r="BG20" s="2115"/>
      <c r="BH20" s="391"/>
      <c r="BI20" s="236"/>
      <c r="BJ20" s="236"/>
      <c r="BK20" s="2090" t="s">
        <v>39</v>
      </c>
      <c r="BL20" s="2091"/>
      <c r="BM20" s="2091"/>
      <c r="BN20" s="2091"/>
      <c r="BO20" s="2092"/>
      <c r="BP20" s="2103"/>
      <c r="BQ20" s="2104"/>
      <c r="BR20" s="2105"/>
      <c r="BS20" s="2103"/>
      <c r="BT20" s="2104"/>
      <c r="BU20" s="2105"/>
      <c r="BV20" s="2008"/>
      <c r="BW20" s="2009"/>
      <c r="BX20" s="2009"/>
      <c r="BY20" s="2009"/>
      <c r="BZ20" s="2009"/>
      <c r="CA20" s="2010" t="s">
        <v>34</v>
      </c>
      <c r="CB20" s="2011"/>
      <c r="CC20" s="398"/>
      <c r="CD20" s="353"/>
      <c r="CE20" s="341"/>
      <c r="CV20" s="413" t="s">
        <v>167</v>
      </c>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78"/>
      <c r="ED20" s="236"/>
      <c r="EE20" s="350"/>
      <c r="EF20" s="414" t="s">
        <v>139</v>
      </c>
      <c r="EG20" s="389"/>
      <c r="EH20" s="389"/>
      <c r="EI20" s="389"/>
      <c r="EJ20" s="389"/>
      <c r="EK20" s="389"/>
      <c r="EL20" s="389"/>
      <c r="EM20" s="415"/>
      <c r="EN20" s="2298" t="s">
        <v>235</v>
      </c>
      <c r="EO20" s="2298"/>
      <c r="EP20" s="2298"/>
      <c r="EQ20" s="416" t="s">
        <v>9</v>
      </c>
      <c r="ER20" s="417"/>
      <c r="ES20" s="2108"/>
      <c r="ET20" s="2109"/>
      <c r="EU20" s="2113"/>
      <c r="EV20" s="2114"/>
      <c r="EW20" s="2114"/>
      <c r="EX20" s="2114"/>
      <c r="EY20" s="2114"/>
      <c r="EZ20" s="2115"/>
      <c r="FA20" s="391"/>
      <c r="FB20" s="236"/>
      <c r="FC20" s="236"/>
      <c r="FD20" s="1996" t="s">
        <v>39</v>
      </c>
      <c r="FE20" s="1997"/>
      <c r="FF20" s="1997"/>
      <c r="FG20" s="1997"/>
      <c r="FH20" s="1998"/>
      <c r="FI20" s="2295"/>
      <c r="FJ20" s="2296"/>
      <c r="FK20" s="2297"/>
      <c r="FL20" s="2295"/>
      <c r="FM20" s="2296"/>
      <c r="FN20" s="2297"/>
      <c r="FO20" s="2383" t="s">
        <v>240</v>
      </c>
      <c r="FP20" s="2384"/>
      <c r="FQ20" s="2384"/>
      <c r="FR20" s="2384"/>
      <c r="FS20" s="2384"/>
      <c r="FT20" s="2385" t="s">
        <v>34</v>
      </c>
      <c r="FU20" s="2386"/>
      <c r="FV20" s="398"/>
      <c r="FW20" s="353"/>
    </row>
    <row r="21" spans="1:179" s="196" customFormat="1" ht="15" customHeight="1" thickTop="1" thickBot="1">
      <c r="A21" s="236"/>
      <c r="B21" s="236"/>
      <c r="C21" s="2124"/>
      <c r="D21" s="2125"/>
      <c r="E21" s="2125"/>
      <c r="F21" s="2125"/>
      <c r="G21" s="2125"/>
      <c r="H21" s="2125"/>
      <c r="I21" s="2126"/>
      <c r="J21" s="236"/>
      <c r="K21" s="2088" t="s">
        <v>187</v>
      </c>
      <c r="L21" s="2088"/>
      <c r="M21" s="2088"/>
      <c r="N21" s="2088"/>
      <c r="O21" s="2088"/>
      <c r="P21" s="2088"/>
      <c r="Q21" s="348"/>
      <c r="R21" s="2141" t="s">
        <v>389</v>
      </c>
      <c r="S21" s="2141"/>
      <c r="T21" s="2141"/>
      <c r="U21" s="2141"/>
      <c r="V21" s="2141"/>
      <c r="W21" s="2141"/>
      <c r="X21" s="2141"/>
      <c r="Y21" s="2141"/>
      <c r="Z21" s="418"/>
      <c r="AA21" s="2141" t="s">
        <v>390</v>
      </c>
      <c r="AB21" s="2141"/>
      <c r="AC21" s="2141"/>
      <c r="AD21" s="2141"/>
      <c r="AE21" s="2141"/>
      <c r="AF21" s="2141"/>
      <c r="AG21" s="2141"/>
      <c r="AH21" s="2141"/>
      <c r="AI21" s="2141"/>
      <c r="AJ21" s="419"/>
      <c r="AK21" s="236"/>
      <c r="AL21" s="350"/>
      <c r="AM21" s="2266" t="s">
        <v>41</v>
      </c>
      <c r="AN21" s="2267"/>
      <c r="AO21" s="2267"/>
      <c r="AP21" s="2267"/>
      <c r="AQ21" s="2267"/>
      <c r="AR21" s="2267"/>
      <c r="AS21" s="2267"/>
      <c r="AT21" s="2099">
        <f>AU16+AU17+AU18+AU19+AU20</f>
        <v>0</v>
      </c>
      <c r="AU21" s="2099"/>
      <c r="AV21" s="2099"/>
      <c r="AW21" s="2099"/>
      <c r="AX21" s="420" t="s">
        <v>9</v>
      </c>
      <c r="AY21" s="420"/>
      <c r="AZ21" s="2006"/>
      <c r="BA21" s="2007"/>
      <c r="BB21" s="2100"/>
      <c r="BC21" s="2101"/>
      <c r="BD21" s="2101"/>
      <c r="BE21" s="2102"/>
      <c r="BF21" s="2106"/>
      <c r="BG21" s="2107"/>
      <c r="BH21" s="391"/>
      <c r="BI21" s="236"/>
      <c r="BJ21" s="236"/>
      <c r="BK21" s="2025" t="s">
        <v>180</v>
      </c>
      <c r="BL21" s="1984"/>
      <c r="BM21" s="1984"/>
      <c r="BN21" s="1984"/>
      <c r="BO21" s="2026"/>
      <c r="BP21" s="2001"/>
      <c r="BQ21" s="2002"/>
      <c r="BR21" s="2003"/>
      <c r="BS21" s="2001"/>
      <c r="BT21" s="2002"/>
      <c r="BU21" s="2003"/>
      <c r="BV21" s="2008"/>
      <c r="BW21" s="2009"/>
      <c r="BX21" s="2009"/>
      <c r="BY21" s="2009"/>
      <c r="BZ21" s="2009"/>
      <c r="CA21" s="2010" t="s">
        <v>34</v>
      </c>
      <c r="CB21" s="2011"/>
      <c r="CC21" s="398"/>
      <c r="CD21" s="353"/>
      <c r="CE21" s="341"/>
      <c r="CV21" s="2124"/>
      <c r="CW21" s="2125"/>
      <c r="CX21" s="2125"/>
      <c r="CY21" s="2125"/>
      <c r="CZ21" s="2125"/>
      <c r="DA21" s="2125"/>
      <c r="DB21" s="2126"/>
      <c r="DC21" s="236"/>
      <c r="DD21" s="2088" t="s">
        <v>187</v>
      </c>
      <c r="DE21" s="2088"/>
      <c r="DF21" s="2088"/>
      <c r="DG21" s="2088"/>
      <c r="DH21" s="2088"/>
      <c r="DI21" s="2088"/>
      <c r="DJ21" s="348"/>
      <c r="DK21" s="2141" t="s">
        <v>389</v>
      </c>
      <c r="DL21" s="2141"/>
      <c r="DM21" s="2141"/>
      <c r="DN21" s="2141"/>
      <c r="DO21" s="2141"/>
      <c r="DP21" s="2141"/>
      <c r="DQ21" s="2141"/>
      <c r="DR21" s="2141"/>
      <c r="DS21" s="418"/>
      <c r="DT21" s="2141" t="s">
        <v>390</v>
      </c>
      <c r="DU21" s="2141"/>
      <c r="DV21" s="2141"/>
      <c r="DW21" s="2141"/>
      <c r="DX21" s="2141"/>
      <c r="DY21" s="2141"/>
      <c r="DZ21" s="2141"/>
      <c r="EA21" s="2141"/>
      <c r="EB21" s="2141"/>
      <c r="EC21" s="419"/>
      <c r="ED21" s="236"/>
      <c r="EE21" s="350"/>
      <c r="EF21" s="2266" t="s">
        <v>41</v>
      </c>
      <c r="EG21" s="2267"/>
      <c r="EH21" s="2267"/>
      <c r="EI21" s="2267"/>
      <c r="EJ21" s="2267"/>
      <c r="EK21" s="2267"/>
      <c r="EL21" s="2267"/>
      <c r="EM21" s="2403" t="s">
        <v>237</v>
      </c>
      <c r="EN21" s="2403"/>
      <c r="EO21" s="2403"/>
      <c r="EP21" s="2403"/>
      <c r="EQ21" s="420" t="s">
        <v>9</v>
      </c>
      <c r="ER21" s="420"/>
      <c r="ES21" s="2006"/>
      <c r="ET21" s="2007"/>
      <c r="EU21" s="2395">
        <v>9</v>
      </c>
      <c r="EV21" s="2396"/>
      <c r="EW21" s="2396"/>
      <c r="EX21" s="2397"/>
      <c r="EY21" s="2106"/>
      <c r="EZ21" s="2107"/>
      <c r="FA21" s="391"/>
      <c r="FB21" s="236"/>
      <c r="FC21" s="236"/>
      <c r="FD21" s="2094" t="s">
        <v>180</v>
      </c>
      <c r="FE21" s="2028"/>
      <c r="FF21" s="2028"/>
      <c r="FG21" s="2028"/>
      <c r="FH21" s="2096"/>
      <c r="FI21" s="2398"/>
      <c r="FJ21" s="2399"/>
      <c r="FK21" s="2400"/>
      <c r="FL21" s="2398"/>
      <c r="FM21" s="2399"/>
      <c r="FN21" s="2400"/>
      <c r="FO21" s="2383" t="s">
        <v>240</v>
      </c>
      <c r="FP21" s="2384"/>
      <c r="FQ21" s="2384"/>
      <c r="FR21" s="2384"/>
      <c r="FS21" s="2384"/>
      <c r="FT21" s="2385" t="s">
        <v>34</v>
      </c>
      <c r="FU21" s="2386"/>
      <c r="FV21" s="398"/>
      <c r="FW21" s="353"/>
    </row>
    <row r="22" spans="1:179" s="196" customFormat="1" ht="15" customHeight="1" thickTop="1" thickBot="1">
      <c r="A22" s="236"/>
      <c r="B22" s="236"/>
      <c r="C22" s="2124" t="s">
        <v>193</v>
      </c>
      <c r="D22" s="2125"/>
      <c r="E22" s="2125"/>
      <c r="F22" s="2125"/>
      <c r="G22" s="2125"/>
      <c r="H22" s="2125"/>
      <c r="I22" s="2126"/>
      <c r="J22" s="236"/>
      <c r="K22" s="2087">
        <f>別紙1!$D$8</f>
        <v>0</v>
      </c>
      <c r="L22" s="2087"/>
      <c r="M22" s="2087"/>
      <c r="N22" s="2087"/>
      <c r="O22" s="2087"/>
      <c r="P22" s="2087"/>
      <c r="Q22" s="395" t="s">
        <v>40</v>
      </c>
      <c r="R22" s="421"/>
      <c r="S22" s="421"/>
      <c r="T22" s="2089"/>
      <c r="U22" s="2089"/>
      <c r="V22" s="2089"/>
      <c r="W22" s="2089"/>
      <c r="X22" s="2089"/>
      <c r="Y22" s="2089"/>
      <c r="Z22" s="422" t="s">
        <v>40</v>
      </c>
      <c r="AA22" s="423"/>
      <c r="AB22" s="423"/>
      <c r="AC22" s="2242"/>
      <c r="AD22" s="2242"/>
      <c r="AE22" s="2242"/>
      <c r="AF22" s="2242"/>
      <c r="AG22" s="2242"/>
      <c r="AH22" s="2242"/>
      <c r="AI22" s="424" t="s">
        <v>40</v>
      </c>
      <c r="AJ22" s="425"/>
      <c r="AK22" s="236"/>
      <c r="AL22" s="350"/>
      <c r="AM22" s="351" t="s">
        <v>43</v>
      </c>
      <c r="AN22" s="343"/>
      <c r="AO22" s="343"/>
      <c r="AP22" s="343"/>
      <c r="AQ22" s="343"/>
      <c r="AR22" s="343"/>
      <c r="AS22" s="343"/>
      <c r="AT22" s="343"/>
      <c r="AU22" s="343"/>
      <c r="AV22" s="343"/>
      <c r="AW22" s="343"/>
      <c r="AX22" s="426"/>
      <c r="AY22" s="343"/>
      <c r="AZ22" s="2097" t="s">
        <v>100</v>
      </c>
      <c r="BA22" s="2098"/>
      <c r="BB22" s="2093"/>
      <c r="BC22" s="2047"/>
      <c r="BD22" s="2046"/>
      <c r="BE22" s="2047"/>
      <c r="BF22" s="2012"/>
      <c r="BG22" s="2013"/>
      <c r="BH22" s="391"/>
      <c r="BI22" s="236"/>
      <c r="BJ22" s="236"/>
      <c r="BK22" s="2022" t="s">
        <v>44</v>
      </c>
      <c r="BL22" s="2023"/>
      <c r="BM22" s="2023"/>
      <c r="BN22" s="2023"/>
      <c r="BO22" s="2023"/>
      <c r="BP22" s="2023"/>
      <c r="BQ22" s="2023"/>
      <c r="BR22" s="2023"/>
      <c r="BS22" s="2023"/>
      <c r="BT22" s="2023"/>
      <c r="BU22" s="2024"/>
      <c r="BV22" s="2112"/>
      <c r="BW22" s="2037"/>
      <c r="BX22" s="2037"/>
      <c r="BY22" s="2037"/>
      <c r="BZ22" s="2037"/>
      <c r="CA22" s="1999" t="s">
        <v>34</v>
      </c>
      <c r="CB22" s="2000"/>
      <c r="CC22" s="427"/>
      <c r="CD22" s="353"/>
      <c r="CE22" s="341"/>
      <c r="CV22" s="2124" t="s">
        <v>193</v>
      </c>
      <c r="CW22" s="2125"/>
      <c r="CX22" s="2125"/>
      <c r="CY22" s="2125"/>
      <c r="CZ22" s="2125"/>
      <c r="DA22" s="2125"/>
      <c r="DB22" s="2126"/>
      <c r="DC22" s="236"/>
      <c r="DD22" s="2299">
        <v>126287200</v>
      </c>
      <c r="DE22" s="2299"/>
      <c r="DF22" s="2299"/>
      <c r="DG22" s="2299"/>
      <c r="DH22" s="2299"/>
      <c r="DI22" s="2299"/>
      <c r="DJ22" s="395" t="s">
        <v>40</v>
      </c>
      <c r="DK22" s="421"/>
      <c r="DL22" s="421"/>
      <c r="DM22" s="2300">
        <v>0</v>
      </c>
      <c r="DN22" s="2300"/>
      <c r="DO22" s="2300"/>
      <c r="DP22" s="2300"/>
      <c r="DQ22" s="2300"/>
      <c r="DR22" s="2300"/>
      <c r="DS22" s="422" t="s">
        <v>40</v>
      </c>
      <c r="DT22" s="423"/>
      <c r="DU22" s="423"/>
      <c r="DV22" s="2301">
        <v>0</v>
      </c>
      <c r="DW22" s="2301"/>
      <c r="DX22" s="2301"/>
      <c r="DY22" s="2301"/>
      <c r="DZ22" s="2301"/>
      <c r="EA22" s="2301"/>
      <c r="EB22" s="424" t="s">
        <v>40</v>
      </c>
      <c r="EC22" s="425"/>
      <c r="ED22" s="236"/>
      <c r="EE22" s="350"/>
      <c r="EF22" s="351" t="s">
        <v>43</v>
      </c>
      <c r="EG22" s="343"/>
      <c r="EH22" s="343"/>
      <c r="EI22" s="343"/>
      <c r="EJ22" s="343"/>
      <c r="EK22" s="343"/>
      <c r="EL22" s="343"/>
      <c r="EM22" s="343"/>
      <c r="EN22" s="343"/>
      <c r="EO22" s="343"/>
      <c r="EP22" s="343"/>
      <c r="EQ22" s="426"/>
      <c r="ER22" s="343"/>
      <c r="ES22" s="2097" t="s">
        <v>100</v>
      </c>
      <c r="ET22" s="2098"/>
      <c r="EU22" s="2304">
        <v>0</v>
      </c>
      <c r="EV22" s="2305"/>
      <c r="EW22" s="2306">
        <v>3</v>
      </c>
      <c r="EX22" s="2305"/>
      <c r="EY22" s="2012"/>
      <c r="EZ22" s="2013"/>
      <c r="FA22" s="391"/>
      <c r="FB22" s="236"/>
      <c r="FC22" s="236"/>
      <c r="FD22" s="2307" t="s">
        <v>44</v>
      </c>
      <c r="FE22" s="2212"/>
      <c r="FF22" s="2212"/>
      <c r="FG22" s="2212"/>
      <c r="FH22" s="2212"/>
      <c r="FI22" s="2212"/>
      <c r="FJ22" s="2212"/>
      <c r="FK22" s="2212"/>
      <c r="FL22" s="2212"/>
      <c r="FM22" s="2212"/>
      <c r="FN22" s="2308"/>
      <c r="FO22" s="2309" t="s">
        <v>240</v>
      </c>
      <c r="FP22" s="2298"/>
      <c r="FQ22" s="2298"/>
      <c r="FR22" s="2298"/>
      <c r="FS22" s="2298"/>
      <c r="FT22" s="2302" t="s">
        <v>34</v>
      </c>
      <c r="FU22" s="2303"/>
      <c r="FV22" s="427"/>
      <c r="FW22" s="353"/>
    </row>
    <row r="23" spans="1:179" s="196" customFormat="1" ht="15" customHeight="1" thickTop="1">
      <c r="A23" s="236"/>
      <c r="B23" s="236"/>
      <c r="C23" s="2252" t="s">
        <v>194</v>
      </c>
      <c r="D23" s="2253"/>
      <c r="E23" s="2254"/>
      <c r="F23" s="2254"/>
      <c r="G23" s="2254"/>
      <c r="H23" s="2254"/>
      <c r="I23" s="2255"/>
      <c r="J23" s="236"/>
      <c r="K23" s="2087">
        <f>別紙1!$D$9</f>
        <v>0</v>
      </c>
      <c r="L23" s="2087"/>
      <c r="M23" s="2087"/>
      <c r="N23" s="2087"/>
      <c r="O23" s="2087"/>
      <c r="P23" s="2087"/>
      <c r="Q23" s="395" t="s">
        <v>40</v>
      </c>
      <c r="R23" s="421"/>
      <c r="S23" s="421"/>
      <c r="T23" s="2089"/>
      <c r="U23" s="2089"/>
      <c r="V23" s="2089"/>
      <c r="W23" s="2089"/>
      <c r="X23" s="2089"/>
      <c r="Y23" s="2089"/>
      <c r="Z23" s="395" t="s">
        <v>40</v>
      </c>
      <c r="AA23" s="423"/>
      <c r="AB23" s="423"/>
      <c r="AC23" s="2242"/>
      <c r="AD23" s="2242"/>
      <c r="AE23" s="2242"/>
      <c r="AF23" s="2242"/>
      <c r="AG23" s="2242"/>
      <c r="AH23" s="2242"/>
      <c r="AI23" s="236" t="s">
        <v>40</v>
      </c>
      <c r="AJ23" s="353"/>
      <c r="AK23" s="236"/>
      <c r="AL23" s="350"/>
      <c r="AM23" s="428" t="s">
        <v>174</v>
      </c>
      <c r="AN23" s="236"/>
      <c r="AO23" s="236"/>
      <c r="AP23" s="236"/>
      <c r="AQ23" s="236"/>
      <c r="AR23" s="236"/>
      <c r="AS23" s="236"/>
      <c r="AT23" s="236"/>
      <c r="AU23" s="236"/>
      <c r="AV23" s="236"/>
      <c r="AW23" s="236"/>
      <c r="AX23" s="236"/>
      <c r="AY23" s="236"/>
      <c r="AZ23" s="236"/>
      <c r="BA23" s="236"/>
      <c r="BB23" s="236"/>
      <c r="BC23" s="236"/>
      <c r="BD23" s="236"/>
      <c r="BE23" s="236"/>
      <c r="BF23" s="236"/>
      <c r="BG23" s="236"/>
      <c r="BH23" s="387"/>
      <c r="BI23" s="236"/>
      <c r="BJ23" s="236"/>
      <c r="BK23" s="2014" t="s">
        <v>186</v>
      </c>
      <c r="BL23" s="2015"/>
      <c r="BM23" s="2015"/>
      <c r="BN23" s="2015"/>
      <c r="BO23" s="2015"/>
      <c r="BP23" s="2015"/>
      <c r="BQ23" s="2015"/>
      <c r="BR23" s="2015"/>
      <c r="BS23" s="2099">
        <f>BV16+BV17+BV18+BV19+BV20+BV21+BV22</f>
        <v>0</v>
      </c>
      <c r="BT23" s="2099"/>
      <c r="BU23" s="2099"/>
      <c r="BV23" s="2099"/>
      <c r="BW23" s="2099"/>
      <c r="BX23" s="2099"/>
      <c r="BY23" s="2099"/>
      <c r="BZ23" s="2099"/>
      <c r="CA23" s="2004" t="s">
        <v>34</v>
      </c>
      <c r="CB23" s="2005"/>
      <c r="CC23" s="398"/>
      <c r="CD23" s="353"/>
      <c r="CE23" s="341"/>
      <c r="CV23" s="2252" t="s">
        <v>194</v>
      </c>
      <c r="CW23" s="2253"/>
      <c r="CX23" s="2254"/>
      <c r="CY23" s="2254"/>
      <c r="CZ23" s="2254"/>
      <c r="DA23" s="2254"/>
      <c r="DB23" s="2255"/>
      <c r="DC23" s="236"/>
      <c r="DD23" s="2299">
        <v>37950000</v>
      </c>
      <c r="DE23" s="2299"/>
      <c r="DF23" s="2299"/>
      <c r="DG23" s="2299"/>
      <c r="DH23" s="2299"/>
      <c r="DI23" s="2299"/>
      <c r="DJ23" s="395" t="s">
        <v>40</v>
      </c>
      <c r="DK23" s="421"/>
      <c r="DL23" s="421"/>
      <c r="DM23" s="2300">
        <v>0</v>
      </c>
      <c r="DN23" s="2300"/>
      <c r="DO23" s="2300"/>
      <c r="DP23" s="2300"/>
      <c r="DQ23" s="2300"/>
      <c r="DR23" s="2300"/>
      <c r="DS23" s="395" t="s">
        <v>40</v>
      </c>
      <c r="DT23" s="423"/>
      <c r="DU23" s="423"/>
      <c r="DV23" s="2301">
        <v>0</v>
      </c>
      <c r="DW23" s="2301"/>
      <c r="DX23" s="2301"/>
      <c r="DY23" s="2301"/>
      <c r="DZ23" s="2301"/>
      <c r="EA23" s="2301"/>
      <c r="EB23" s="236" t="s">
        <v>40</v>
      </c>
      <c r="EC23" s="353"/>
      <c r="ED23" s="236"/>
      <c r="EE23" s="350"/>
      <c r="EF23" s="428" t="s">
        <v>174</v>
      </c>
      <c r="EG23" s="236"/>
      <c r="EH23" s="236"/>
      <c r="EI23" s="236"/>
      <c r="EJ23" s="236"/>
      <c r="EK23" s="236"/>
      <c r="EL23" s="236"/>
      <c r="EM23" s="236"/>
      <c r="EN23" s="236"/>
      <c r="EO23" s="236"/>
      <c r="EP23" s="236"/>
      <c r="EQ23" s="236"/>
      <c r="ER23" s="236"/>
      <c r="ES23" s="236"/>
      <c r="ET23" s="236"/>
      <c r="EU23" s="236"/>
      <c r="EV23" s="236"/>
      <c r="EW23" s="236"/>
      <c r="EX23" s="236"/>
      <c r="EY23" s="236"/>
      <c r="EZ23" s="236"/>
      <c r="FA23" s="387"/>
      <c r="FB23" s="236"/>
      <c r="FC23" s="236"/>
      <c r="FD23" s="2401" t="s">
        <v>186</v>
      </c>
      <c r="FE23" s="2402"/>
      <c r="FF23" s="2402"/>
      <c r="FG23" s="2402"/>
      <c r="FH23" s="2402"/>
      <c r="FI23" s="2402"/>
      <c r="FJ23" s="2402"/>
      <c r="FK23" s="2402"/>
      <c r="FL23" s="2403" t="s">
        <v>1056</v>
      </c>
      <c r="FM23" s="2403"/>
      <c r="FN23" s="2403"/>
      <c r="FO23" s="2403"/>
      <c r="FP23" s="2403"/>
      <c r="FQ23" s="2403"/>
      <c r="FR23" s="2403"/>
      <c r="FS23" s="2403"/>
      <c r="FT23" s="2404" t="s">
        <v>34</v>
      </c>
      <c r="FU23" s="2405"/>
      <c r="FV23" s="398"/>
      <c r="FW23" s="353"/>
    </row>
    <row r="24" spans="1:179" s="196" customFormat="1" ht="15" customHeight="1">
      <c r="A24" s="236"/>
      <c r="B24" s="236"/>
      <c r="C24" s="2050" t="s">
        <v>195</v>
      </c>
      <c r="D24" s="2051"/>
      <c r="E24" s="2052"/>
      <c r="F24" s="2052"/>
      <c r="G24" s="2052"/>
      <c r="H24" s="2052"/>
      <c r="I24" s="2053"/>
      <c r="J24" s="429"/>
      <c r="K24" s="2123">
        <f>K22+K23</f>
        <v>0</v>
      </c>
      <c r="L24" s="2123"/>
      <c r="M24" s="2123"/>
      <c r="N24" s="2123"/>
      <c r="O24" s="2123"/>
      <c r="P24" s="2123"/>
      <c r="Q24" s="430" t="s">
        <v>40</v>
      </c>
      <c r="R24" s="318"/>
      <c r="S24" s="318"/>
      <c r="T24" s="2149">
        <f>SUM(T22:Y23)</f>
        <v>0</v>
      </c>
      <c r="U24" s="2149"/>
      <c r="V24" s="2149"/>
      <c r="W24" s="2149"/>
      <c r="X24" s="2149"/>
      <c r="Y24" s="2149"/>
      <c r="Z24" s="430" t="s">
        <v>40</v>
      </c>
      <c r="AA24" s="431"/>
      <c r="AB24" s="431"/>
      <c r="AC24" s="2260">
        <f>SUM(AB22:AH23)</f>
        <v>0</v>
      </c>
      <c r="AD24" s="2260"/>
      <c r="AE24" s="2260"/>
      <c r="AF24" s="2260"/>
      <c r="AG24" s="2260"/>
      <c r="AH24" s="2260"/>
      <c r="AI24" s="432" t="s">
        <v>40</v>
      </c>
      <c r="AJ24" s="433"/>
      <c r="AK24" s="236"/>
      <c r="AL24" s="434"/>
      <c r="AM24" s="3"/>
      <c r="AN24" s="3"/>
      <c r="AO24" s="3"/>
      <c r="AP24" s="3"/>
      <c r="AQ24" s="3"/>
      <c r="AR24" s="3"/>
      <c r="AS24" s="3"/>
      <c r="AT24" s="3"/>
      <c r="AU24" s="3"/>
      <c r="AV24" s="3"/>
      <c r="AW24" s="3"/>
      <c r="AX24" s="3"/>
      <c r="AY24" s="3"/>
      <c r="AZ24" s="3"/>
      <c r="BA24" s="3"/>
      <c r="BB24" s="3"/>
      <c r="BC24" s="3"/>
      <c r="BD24" s="3"/>
      <c r="BE24" s="3"/>
      <c r="BF24" s="3"/>
      <c r="BG24" s="3"/>
      <c r="BH24" s="435"/>
      <c r="BI24" s="3"/>
      <c r="BJ24" s="3"/>
      <c r="BK24" s="3"/>
      <c r="BL24" s="3"/>
      <c r="BM24" s="3"/>
      <c r="BN24" s="3"/>
      <c r="BO24" s="3"/>
      <c r="BP24" s="3"/>
      <c r="BQ24" s="3"/>
      <c r="BR24" s="3"/>
      <c r="BS24" s="3"/>
      <c r="BT24" s="3"/>
      <c r="BU24" s="3"/>
      <c r="BV24" s="3"/>
      <c r="BW24" s="3"/>
      <c r="BX24" s="3"/>
      <c r="BY24" s="3"/>
      <c r="BZ24" s="3"/>
      <c r="CA24" s="3"/>
      <c r="CB24" s="3"/>
      <c r="CC24" s="3"/>
      <c r="CD24" s="378"/>
      <c r="CE24" s="341"/>
      <c r="CV24" s="2050" t="s">
        <v>195</v>
      </c>
      <c r="CW24" s="2051"/>
      <c r="CX24" s="2052"/>
      <c r="CY24" s="2052"/>
      <c r="CZ24" s="2052"/>
      <c r="DA24" s="2052"/>
      <c r="DB24" s="2053"/>
      <c r="DC24" s="429"/>
      <c r="DD24" s="2417">
        <v>164237200</v>
      </c>
      <c r="DE24" s="2417"/>
      <c r="DF24" s="2417"/>
      <c r="DG24" s="2417"/>
      <c r="DH24" s="2417"/>
      <c r="DI24" s="2417"/>
      <c r="DJ24" s="430" t="s">
        <v>40</v>
      </c>
      <c r="DK24" s="318"/>
      <c r="DL24" s="318"/>
      <c r="DM24" s="2418">
        <v>0</v>
      </c>
      <c r="DN24" s="2418"/>
      <c r="DO24" s="2418"/>
      <c r="DP24" s="2418"/>
      <c r="DQ24" s="2418"/>
      <c r="DR24" s="2418"/>
      <c r="DS24" s="430" t="s">
        <v>40</v>
      </c>
      <c r="DT24" s="431"/>
      <c r="DU24" s="431"/>
      <c r="DV24" s="2419">
        <v>0</v>
      </c>
      <c r="DW24" s="2419"/>
      <c r="DX24" s="2419"/>
      <c r="DY24" s="2419"/>
      <c r="DZ24" s="2419"/>
      <c r="EA24" s="2419"/>
      <c r="EB24" s="432" t="s">
        <v>40</v>
      </c>
      <c r="EC24" s="433"/>
      <c r="ED24" s="236"/>
      <c r="EE24" s="434"/>
      <c r="EF24" s="3"/>
      <c r="EG24" s="3"/>
      <c r="EH24" s="3"/>
      <c r="EI24" s="3"/>
      <c r="EJ24" s="3"/>
      <c r="EK24" s="3"/>
      <c r="EL24" s="3"/>
      <c r="EM24" s="3"/>
      <c r="EN24" s="3"/>
      <c r="EO24" s="3"/>
      <c r="EP24" s="3"/>
      <c r="EQ24" s="3"/>
      <c r="ER24" s="3"/>
      <c r="ES24" s="3"/>
      <c r="ET24" s="3"/>
      <c r="EU24" s="3"/>
      <c r="EV24" s="3"/>
      <c r="EW24" s="3"/>
      <c r="EX24" s="3"/>
      <c r="EY24" s="3"/>
      <c r="EZ24" s="3"/>
      <c r="FA24" s="435"/>
      <c r="FB24" s="3"/>
      <c r="FC24" s="3"/>
      <c r="FD24" s="3"/>
      <c r="FE24" s="3"/>
      <c r="FF24" s="3"/>
      <c r="FG24" s="3"/>
      <c r="FH24" s="3"/>
      <c r="FI24" s="3"/>
      <c r="FJ24" s="3"/>
      <c r="FK24" s="3"/>
      <c r="FL24" s="3"/>
      <c r="FM24" s="3"/>
      <c r="FN24" s="3"/>
      <c r="FO24" s="3"/>
      <c r="FP24" s="3"/>
      <c r="FQ24" s="3"/>
      <c r="FR24" s="3"/>
      <c r="FS24" s="3"/>
      <c r="FT24" s="3"/>
      <c r="FU24" s="3"/>
      <c r="FV24" s="3"/>
      <c r="FW24" s="378"/>
    </row>
    <row r="25" spans="1:179" s="196" customFormat="1" ht="4.5" customHeight="1">
      <c r="A25" s="236"/>
      <c r="B25" s="236"/>
      <c r="C25" s="236"/>
      <c r="D25" s="236"/>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row>
    <row r="26" spans="1:179" s="196" customFormat="1" ht="12" customHeight="1">
      <c r="A26" s="236"/>
      <c r="B26" s="236"/>
      <c r="C26" s="1977" t="s">
        <v>173</v>
      </c>
      <c r="D26" s="1978"/>
      <c r="E26" s="1978"/>
      <c r="F26" s="1978"/>
      <c r="G26" s="1978"/>
      <c r="H26" s="1978"/>
      <c r="I26" s="1978"/>
      <c r="J26" s="1978"/>
      <c r="K26" s="1978"/>
      <c r="L26" s="1978"/>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9"/>
      <c r="AK26" s="236"/>
      <c r="AL26" s="345" t="s">
        <v>172</v>
      </c>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9"/>
      <c r="CE26" s="236"/>
      <c r="CF26" s="214" t="s">
        <v>46</v>
      </c>
      <c r="CV26" s="342" t="s">
        <v>173</v>
      </c>
      <c r="CW26" s="343"/>
      <c r="CX26" s="436"/>
      <c r="CY26" s="436"/>
      <c r="CZ26" s="437"/>
      <c r="DA26" s="437"/>
      <c r="DB26" s="437"/>
      <c r="DC26" s="437"/>
      <c r="DD26" s="437"/>
      <c r="DE26" s="437"/>
      <c r="DF26" s="437"/>
      <c r="DG26" s="437"/>
      <c r="DH26" s="437"/>
      <c r="DI26" s="437"/>
      <c r="DJ26" s="437"/>
      <c r="DK26" s="343"/>
      <c r="DL26" s="343"/>
      <c r="DM26" s="343"/>
      <c r="DN26" s="343"/>
      <c r="DO26" s="343"/>
      <c r="DP26" s="343"/>
      <c r="DQ26" s="343"/>
      <c r="DR26" s="343"/>
      <c r="DS26" s="343"/>
      <c r="DT26" s="343"/>
      <c r="DU26" s="343"/>
      <c r="DV26" s="343"/>
      <c r="DW26" s="343"/>
      <c r="DX26" s="343"/>
      <c r="DY26" s="343"/>
      <c r="DZ26" s="343"/>
      <c r="EA26" s="343"/>
      <c r="EB26" s="343"/>
      <c r="EC26" s="344"/>
      <c r="ED26" s="236"/>
      <c r="EE26" s="345" t="s">
        <v>172</v>
      </c>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9"/>
    </row>
    <row r="27" spans="1:179" s="196" customFormat="1" ht="12" customHeight="1">
      <c r="A27" s="236"/>
      <c r="B27" s="236"/>
      <c r="C27" s="1530"/>
      <c r="D27" s="1487"/>
      <c r="E27" s="1531"/>
      <c r="F27" s="1531"/>
      <c r="G27" s="1365"/>
      <c r="H27" s="1365"/>
      <c r="I27" s="1365"/>
      <c r="J27" s="1365"/>
      <c r="K27" s="1365"/>
      <c r="L27" s="1365"/>
      <c r="M27" s="1365"/>
      <c r="N27" s="1365"/>
      <c r="O27" s="1365"/>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532"/>
      <c r="AK27" s="236"/>
      <c r="AL27" s="2094" t="s">
        <v>47</v>
      </c>
      <c r="AM27" s="2028"/>
      <c r="AN27" s="2028"/>
      <c r="AO27" s="2028"/>
      <c r="AP27" s="2028"/>
      <c r="AQ27" s="2096"/>
      <c r="AR27" s="2094" t="s">
        <v>48</v>
      </c>
      <c r="AS27" s="2028"/>
      <c r="AT27" s="2205" t="s">
        <v>49</v>
      </c>
      <c r="AU27" s="1987"/>
      <c r="AV27" s="2094" t="s">
        <v>28</v>
      </c>
      <c r="AW27" s="2028"/>
      <c r="AX27" s="2028"/>
      <c r="AY27" s="2028"/>
      <c r="AZ27" s="2028"/>
      <c r="BA27" s="2028"/>
      <c r="BB27" s="2095"/>
      <c r="BC27" s="2150" t="s">
        <v>50</v>
      </c>
      <c r="BD27" s="2028"/>
      <c r="BE27" s="2028"/>
      <c r="BF27" s="2028"/>
      <c r="BG27" s="2028"/>
      <c r="BH27" s="2028"/>
      <c r="BI27" s="2028"/>
      <c r="BJ27" s="2028"/>
      <c r="BK27" s="2096"/>
      <c r="BL27" s="2094" t="s">
        <v>51</v>
      </c>
      <c r="BM27" s="2028"/>
      <c r="BN27" s="2028"/>
      <c r="BO27" s="2028"/>
      <c r="BP27" s="2028"/>
      <c r="BQ27" s="2028"/>
      <c r="BR27" s="2028"/>
      <c r="BS27" s="2028"/>
      <c r="BT27" s="2028"/>
      <c r="BU27" s="2028"/>
      <c r="BV27" s="2028"/>
      <c r="BW27" s="2028"/>
      <c r="BX27" s="2028"/>
      <c r="BY27" s="2028"/>
      <c r="BZ27" s="2028"/>
      <c r="CA27" s="2028"/>
      <c r="CB27" s="2028"/>
      <c r="CC27" s="2028"/>
      <c r="CD27" s="2096"/>
      <c r="CE27" s="438"/>
      <c r="CV27" s="439"/>
      <c r="CW27" s="440"/>
      <c r="CX27" s="441"/>
      <c r="CY27" s="441"/>
      <c r="CZ27" s="442"/>
      <c r="DA27" s="442"/>
      <c r="DB27" s="442"/>
      <c r="DC27" s="442"/>
      <c r="DD27" s="442"/>
      <c r="DE27" s="442"/>
      <c r="DF27" s="442"/>
      <c r="DG27" s="442"/>
      <c r="DH27" s="442"/>
      <c r="DI27" s="236"/>
      <c r="DJ27" s="236"/>
      <c r="DK27" s="236"/>
      <c r="DL27" s="236"/>
      <c r="DM27" s="236"/>
      <c r="DN27" s="236"/>
      <c r="DO27" s="236"/>
      <c r="DP27" s="236"/>
      <c r="DQ27" s="236"/>
      <c r="DR27" s="236"/>
      <c r="DS27" s="236"/>
      <c r="DT27" s="236"/>
      <c r="DU27" s="236"/>
      <c r="DV27" s="236"/>
      <c r="DW27" s="236"/>
      <c r="DX27" s="236"/>
      <c r="DY27" s="236"/>
      <c r="DZ27" s="440"/>
      <c r="EA27" s="440"/>
      <c r="EB27" s="440"/>
      <c r="EC27" s="443"/>
      <c r="ED27" s="236"/>
      <c r="EE27" s="2094" t="s">
        <v>47</v>
      </c>
      <c r="EF27" s="2028"/>
      <c r="EG27" s="2028"/>
      <c r="EH27" s="2028"/>
      <c r="EI27" s="2028"/>
      <c r="EJ27" s="2096"/>
      <c r="EK27" s="2094" t="s">
        <v>48</v>
      </c>
      <c r="EL27" s="2028"/>
      <c r="EM27" s="2205" t="s">
        <v>49</v>
      </c>
      <c r="EN27" s="1987"/>
      <c r="EO27" s="2094" t="s">
        <v>28</v>
      </c>
      <c r="EP27" s="2028"/>
      <c r="EQ27" s="2028"/>
      <c r="ER27" s="2028"/>
      <c r="ES27" s="2028"/>
      <c r="ET27" s="2028"/>
      <c r="EU27" s="2095"/>
      <c r="EV27" s="2150" t="s">
        <v>50</v>
      </c>
      <c r="EW27" s="2028"/>
      <c r="EX27" s="2028"/>
      <c r="EY27" s="2028"/>
      <c r="EZ27" s="2028"/>
      <c r="FA27" s="2028"/>
      <c r="FB27" s="2028"/>
      <c r="FC27" s="2028"/>
      <c r="FD27" s="2096"/>
      <c r="FE27" s="2094" t="s">
        <v>51</v>
      </c>
      <c r="FF27" s="2028"/>
      <c r="FG27" s="2028"/>
      <c r="FH27" s="2028"/>
      <c r="FI27" s="2028"/>
      <c r="FJ27" s="2028"/>
      <c r="FK27" s="2028"/>
      <c r="FL27" s="2028"/>
      <c r="FM27" s="2028"/>
      <c r="FN27" s="2028"/>
      <c r="FO27" s="2028"/>
      <c r="FP27" s="2028"/>
      <c r="FQ27" s="2028"/>
      <c r="FR27" s="2028"/>
      <c r="FS27" s="2028"/>
      <c r="FT27" s="2028"/>
      <c r="FU27" s="2028"/>
      <c r="FV27" s="2028"/>
      <c r="FW27" s="2096"/>
    </row>
    <row r="28" spans="1:179" s="196" customFormat="1" ht="12" customHeight="1">
      <c r="A28" s="236"/>
      <c r="B28" s="236"/>
      <c r="C28" s="1530"/>
      <c r="D28" s="1487"/>
      <c r="E28" s="1365"/>
      <c r="F28" s="1365"/>
      <c r="G28" s="1365"/>
      <c r="H28" s="1365"/>
      <c r="I28" s="221"/>
      <c r="J28" s="221"/>
      <c r="K28" s="221"/>
      <c r="L28" s="221"/>
      <c r="M28" s="221"/>
      <c r="N28" s="221"/>
      <c r="O28" s="221"/>
      <c r="P28" s="221"/>
      <c r="Q28" s="1487"/>
      <c r="R28" s="1487"/>
      <c r="S28" s="1487"/>
      <c r="T28" s="1487"/>
      <c r="U28" s="1487"/>
      <c r="V28" s="1487"/>
      <c r="W28" s="1487"/>
      <c r="X28" s="1487"/>
      <c r="Y28" s="1487"/>
      <c r="Z28" s="1487"/>
      <c r="AA28" s="1487"/>
      <c r="AB28" s="1487"/>
      <c r="AC28" s="1487"/>
      <c r="AD28" s="1487"/>
      <c r="AE28" s="1487"/>
      <c r="AF28" s="1487"/>
      <c r="AG28" s="1487"/>
      <c r="AH28" s="1487"/>
      <c r="AI28" s="1487"/>
      <c r="AJ28" s="1532"/>
      <c r="AK28" s="236"/>
      <c r="AL28" s="1549"/>
      <c r="AM28" s="1550"/>
      <c r="AN28" s="1550"/>
      <c r="AO28" s="1550"/>
      <c r="AP28" s="1550"/>
      <c r="AQ28" s="1551"/>
      <c r="AR28" s="2206"/>
      <c r="AS28" s="2207"/>
      <c r="AT28" s="2208"/>
      <c r="AU28" s="2209"/>
      <c r="AV28" s="1549"/>
      <c r="AW28" s="1550"/>
      <c r="AX28" s="1550"/>
      <c r="AY28" s="1550"/>
      <c r="AZ28" s="1550"/>
      <c r="BA28" s="1550"/>
      <c r="BB28" s="1550"/>
      <c r="BC28" s="1552"/>
      <c r="BD28" s="1550"/>
      <c r="BE28" s="1550"/>
      <c r="BF28" s="1550"/>
      <c r="BG28" s="1550"/>
      <c r="BH28" s="1550"/>
      <c r="BI28" s="1550"/>
      <c r="BJ28" s="1550"/>
      <c r="BK28" s="1551"/>
      <c r="BL28" s="1549"/>
      <c r="BM28" s="1550"/>
      <c r="BN28" s="1550"/>
      <c r="BO28" s="1550"/>
      <c r="BP28" s="1550"/>
      <c r="BQ28" s="1550"/>
      <c r="BR28" s="1550"/>
      <c r="BS28" s="1550"/>
      <c r="BT28" s="1550"/>
      <c r="BU28" s="1550"/>
      <c r="BV28" s="1550"/>
      <c r="BW28" s="1550"/>
      <c r="BX28" s="1550"/>
      <c r="BY28" s="1550"/>
      <c r="BZ28" s="1550"/>
      <c r="CA28" s="1550"/>
      <c r="CB28" s="1550"/>
      <c r="CC28" s="1550"/>
      <c r="CD28" s="1551"/>
      <c r="CE28" s="236"/>
      <c r="CV28" s="439"/>
      <c r="CW28" s="440" t="s">
        <v>221</v>
      </c>
      <c r="CX28" s="442"/>
      <c r="CY28" s="442"/>
      <c r="CZ28" s="442"/>
      <c r="DA28" s="442"/>
      <c r="DB28" s="444"/>
      <c r="DC28" s="444"/>
      <c r="DD28" s="444"/>
      <c r="DE28" s="444"/>
      <c r="DF28" s="444"/>
      <c r="DG28" s="444"/>
      <c r="DH28" s="444"/>
      <c r="DI28" s="444"/>
      <c r="DJ28" s="236"/>
      <c r="DK28" s="236"/>
      <c r="DL28" s="236"/>
      <c r="DM28" s="236"/>
      <c r="DN28" s="236"/>
      <c r="DO28" s="236"/>
      <c r="DP28" s="236"/>
      <c r="DQ28" s="236"/>
      <c r="DR28" s="236"/>
      <c r="DS28" s="236"/>
      <c r="DT28" s="236"/>
      <c r="DU28" s="236"/>
      <c r="DV28" s="236"/>
      <c r="DW28" s="236"/>
      <c r="DX28" s="236"/>
      <c r="DY28" s="236"/>
      <c r="DZ28" s="236"/>
      <c r="EA28" s="236"/>
      <c r="EB28" s="236"/>
      <c r="EC28" s="353"/>
      <c r="ED28" s="236"/>
      <c r="EE28" s="439" t="s">
        <v>52</v>
      </c>
      <c r="EF28" s="440"/>
      <c r="EG28" s="440"/>
      <c r="EH28" s="440"/>
      <c r="EI28" s="440"/>
      <c r="EJ28" s="443"/>
      <c r="EK28" s="2316" t="s">
        <v>53</v>
      </c>
      <c r="EL28" s="2317"/>
      <c r="EM28" s="2314" t="s">
        <v>197</v>
      </c>
      <c r="EN28" s="2315"/>
      <c r="EO28" s="439" t="s">
        <v>54</v>
      </c>
      <c r="EP28" s="440"/>
      <c r="EQ28" s="440"/>
      <c r="ER28" s="440"/>
      <c r="ES28" s="440"/>
      <c r="ET28" s="440"/>
      <c r="EU28" s="440"/>
      <c r="EV28" s="445" t="s">
        <v>206</v>
      </c>
      <c r="EW28" s="440"/>
      <c r="EX28" s="440"/>
      <c r="EY28" s="440"/>
      <c r="EZ28" s="440"/>
      <c r="FA28" s="440"/>
      <c r="FB28" s="440"/>
      <c r="FC28" s="440"/>
      <c r="FD28" s="443"/>
      <c r="FE28" s="439"/>
      <c r="FF28" s="440"/>
      <c r="FG28" s="440"/>
      <c r="FH28" s="440"/>
      <c r="FI28" s="440"/>
      <c r="FJ28" s="440"/>
      <c r="FK28" s="440"/>
      <c r="FL28" s="440"/>
      <c r="FM28" s="440"/>
      <c r="FN28" s="440"/>
      <c r="FO28" s="440"/>
      <c r="FP28" s="440"/>
      <c r="FQ28" s="440"/>
      <c r="FR28" s="440"/>
      <c r="FS28" s="440"/>
      <c r="FT28" s="440"/>
      <c r="FU28" s="440"/>
      <c r="FV28" s="440"/>
      <c r="FW28" s="353"/>
    </row>
    <row r="29" spans="1:179" s="196" customFormat="1" ht="12" customHeight="1">
      <c r="A29" s="236"/>
      <c r="B29" s="236"/>
      <c r="C29" s="1530"/>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365"/>
      <c r="AB29" s="1365"/>
      <c r="AC29" s="1365"/>
      <c r="AD29" s="1365"/>
      <c r="AE29" s="1365"/>
      <c r="AF29" s="1487"/>
      <c r="AG29" s="1487"/>
      <c r="AH29" s="1487"/>
      <c r="AI29" s="1487"/>
      <c r="AJ29" s="1532"/>
      <c r="AK29" s="236"/>
      <c r="AL29" s="1530"/>
      <c r="AM29" s="1487"/>
      <c r="AN29" s="1487"/>
      <c r="AO29" s="1487"/>
      <c r="AP29" s="1487"/>
      <c r="AQ29" s="1532"/>
      <c r="AR29" s="2044"/>
      <c r="AS29" s="2045"/>
      <c r="AT29" s="2110"/>
      <c r="AU29" s="2111"/>
      <c r="AV29" s="1530"/>
      <c r="AW29" s="1487"/>
      <c r="AX29" s="1487"/>
      <c r="AY29" s="1487"/>
      <c r="AZ29" s="1487"/>
      <c r="BA29" s="1487"/>
      <c r="BB29" s="1487"/>
      <c r="BC29" s="1553"/>
      <c r="BD29" s="1487"/>
      <c r="BE29" s="1487"/>
      <c r="BF29" s="1487"/>
      <c r="BG29" s="1487"/>
      <c r="BH29" s="1487"/>
      <c r="BI29" s="1487"/>
      <c r="BJ29" s="1487"/>
      <c r="BK29" s="1532"/>
      <c r="BL29" s="1530"/>
      <c r="BM29" s="1487"/>
      <c r="BN29" s="1487"/>
      <c r="BO29" s="1487"/>
      <c r="BP29" s="1487"/>
      <c r="BQ29" s="1487"/>
      <c r="BR29" s="1487"/>
      <c r="BS29" s="1487"/>
      <c r="BT29" s="1487"/>
      <c r="BU29" s="1487"/>
      <c r="BV29" s="1487"/>
      <c r="BW29" s="1487"/>
      <c r="BX29" s="1487"/>
      <c r="BY29" s="1487"/>
      <c r="BZ29" s="1487"/>
      <c r="CA29" s="1487"/>
      <c r="CB29" s="1487"/>
      <c r="CC29" s="1487"/>
      <c r="CD29" s="1532"/>
      <c r="CE29" s="236"/>
      <c r="CV29" s="350"/>
      <c r="CW29" s="236"/>
      <c r="CX29" s="440" t="s">
        <v>222</v>
      </c>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424"/>
      <c r="DU29" s="424"/>
      <c r="DV29" s="424"/>
      <c r="DW29" s="424"/>
      <c r="DX29" s="424"/>
      <c r="DY29" s="236"/>
      <c r="DZ29" s="236"/>
      <c r="EA29" s="236"/>
      <c r="EB29" s="236"/>
      <c r="EC29" s="353"/>
      <c r="ED29" s="236"/>
      <c r="EE29" s="439"/>
      <c r="EF29" s="440"/>
      <c r="EG29" s="440"/>
      <c r="EH29" s="440"/>
      <c r="EI29" s="440"/>
      <c r="EJ29" s="443"/>
      <c r="EK29" s="2316"/>
      <c r="EL29" s="2317"/>
      <c r="EM29" s="2314"/>
      <c r="EN29" s="2315"/>
      <c r="EO29" s="439"/>
      <c r="EP29" s="440"/>
      <c r="EQ29" s="440"/>
      <c r="ER29" s="440"/>
      <c r="ES29" s="440"/>
      <c r="ET29" s="440"/>
      <c r="EU29" s="440"/>
      <c r="EV29" s="445"/>
      <c r="EW29" s="440"/>
      <c r="EX29" s="440"/>
      <c r="EY29" s="440"/>
      <c r="EZ29" s="440"/>
      <c r="FA29" s="440"/>
      <c r="FB29" s="440"/>
      <c r="FC29" s="440"/>
      <c r="FD29" s="443"/>
      <c r="FE29" s="439"/>
      <c r="FF29" s="440"/>
      <c r="FG29" s="440"/>
      <c r="FH29" s="440"/>
      <c r="FI29" s="440"/>
      <c r="FJ29" s="440"/>
      <c r="FK29" s="440"/>
      <c r="FL29" s="440"/>
      <c r="FM29" s="440"/>
      <c r="FN29" s="440"/>
      <c r="FO29" s="440"/>
      <c r="FP29" s="440"/>
      <c r="FQ29" s="440"/>
      <c r="FR29" s="440"/>
      <c r="FS29" s="440"/>
      <c r="FT29" s="440"/>
      <c r="FU29" s="440"/>
      <c r="FV29" s="440"/>
      <c r="FW29" s="353"/>
    </row>
    <row r="30" spans="1:179" s="196" customFormat="1" ht="12" customHeight="1">
      <c r="A30" s="236"/>
      <c r="B30" s="236"/>
      <c r="C30" s="1530"/>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746"/>
      <c r="AB30" s="1746"/>
      <c r="AC30" s="1746"/>
      <c r="AD30" s="1746"/>
      <c r="AE30" s="1746"/>
      <c r="AF30" s="1487"/>
      <c r="AG30" s="1487"/>
      <c r="AH30" s="1487"/>
      <c r="AI30" s="1487"/>
      <c r="AJ30" s="1532"/>
      <c r="AK30" s="236"/>
      <c r="AL30" s="1530"/>
      <c r="AM30" s="1487"/>
      <c r="AN30" s="1487"/>
      <c r="AO30" s="1487"/>
      <c r="AP30" s="1487"/>
      <c r="AQ30" s="1532"/>
      <c r="AR30" s="2044"/>
      <c r="AS30" s="2045"/>
      <c r="AT30" s="2110"/>
      <c r="AU30" s="2111"/>
      <c r="AV30" s="1530"/>
      <c r="AW30" s="1487"/>
      <c r="AX30" s="1487"/>
      <c r="AY30" s="1487"/>
      <c r="AZ30" s="1487"/>
      <c r="BA30" s="1487"/>
      <c r="BB30" s="1487"/>
      <c r="BC30" s="1553"/>
      <c r="BD30" s="1487"/>
      <c r="BE30" s="1487"/>
      <c r="BF30" s="1487"/>
      <c r="BG30" s="1487"/>
      <c r="BH30" s="1487"/>
      <c r="BI30" s="1487"/>
      <c r="BJ30" s="1487"/>
      <c r="BK30" s="1532"/>
      <c r="BL30" s="1530"/>
      <c r="BM30" s="1487"/>
      <c r="BN30" s="1487"/>
      <c r="BO30" s="1487"/>
      <c r="BP30" s="1487"/>
      <c r="BQ30" s="1487"/>
      <c r="BR30" s="1487"/>
      <c r="BS30" s="1487"/>
      <c r="BT30" s="1487"/>
      <c r="BU30" s="1487"/>
      <c r="BV30" s="1487"/>
      <c r="BW30" s="1487"/>
      <c r="BX30" s="1487"/>
      <c r="BY30" s="1487"/>
      <c r="BZ30" s="1487"/>
      <c r="CA30" s="1487"/>
      <c r="CB30" s="1487"/>
      <c r="CC30" s="1487"/>
      <c r="CD30" s="1532"/>
      <c r="CE30" s="236"/>
      <c r="CV30" s="350"/>
      <c r="CW30" s="236"/>
      <c r="CX30" s="440" t="s">
        <v>410</v>
      </c>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421"/>
      <c r="DU30" s="421"/>
      <c r="DV30" s="421"/>
      <c r="DW30" s="421"/>
      <c r="DX30" s="421"/>
      <c r="DY30" s="236"/>
      <c r="DZ30" s="236"/>
      <c r="EA30" s="236"/>
      <c r="EB30" s="236"/>
      <c r="EC30" s="353"/>
      <c r="ED30" s="236"/>
      <c r="EE30" s="439"/>
      <c r="EF30" s="440"/>
      <c r="EG30" s="440"/>
      <c r="EH30" s="440"/>
      <c r="EI30" s="440"/>
      <c r="EJ30" s="443"/>
      <c r="EK30" s="2326" t="s">
        <v>148</v>
      </c>
      <c r="EL30" s="2327"/>
      <c r="EM30" s="2328" t="s">
        <v>196</v>
      </c>
      <c r="EN30" s="2329"/>
      <c r="EO30" s="446" t="s">
        <v>147</v>
      </c>
      <c r="EP30" s="447"/>
      <c r="EQ30" s="447"/>
      <c r="ER30" s="447"/>
      <c r="ES30" s="447"/>
      <c r="ET30" s="447"/>
      <c r="EU30" s="447"/>
      <c r="EV30" s="448" t="s">
        <v>206</v>
      </c>
      <c r="EW30" s="447"/>
      <c r="EX30" s="447"/>
      <c r="EY30" s="447"/>
      <c r="EZ30" s="447"/>
      <c r="FA30" s="447"/>
      <c r="FB30" s="447"/>
      <c r="FC30" s="447"/>
      <c r="FD30" s="449"/>
      <c r="FE30" s="446" t="s">
        <v>150</v>
      </c>
      <c r="FF30" s="447"/>
      <c r="FG30" s="447"/>
      <c r="FH30" s="447"/>
      <c r="FI30" s="447"/>
      <c r="FJ30" s="447"/>
      <c r="FK30" s="447"/>
      <c r="FL30" s="447"/>
      <c r="FM30" s="447"/>
      <c r="FN30" s="447"/>
      <c r="FO30" s="447"/>
      <c r="FP30" s="447"/>
      <c r="FQ30" s="447"/>
      <c r="FR30" s="447"/>
      <c r="FS30" s="447"/>
      <c r="FT30" s="447"/>
      <c r="FU30" s="447"/>
      <c r="FV30" s="447"/>
      <c r="FW30" s="450"/>
    </row>
    <row r="31" spans="1:179" s="196" customFormat="1" ht="12" customHeight="1">
      <c r="A31" s="236"/>
      <c r="B31" s="236"/>
      <c r="C31" s="1530"/>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746"/>
      <c r="AB31" s="1746"/>
      <c r="AC31" s="1746"/>
      <c r="AD31" s="1746"/>
      <c r="AE31" s="1746"/>
      <c r="AF31" s="1487"/>
      <c r="AG31" s="1487"/>
      <c r="AH31" s="1487"/>
      <c r="AI31" s="1487"/>
      <c r="AJ31" s="1532"/>
      <c r="AK31" s="451"/>
      <c r="AL31" s="1530"/>
      <c r="AM31" s="1487"/>
      <c r="AN31" s="1487"/>
      <c r="AO31" s="1487"/>
      <c r="AP31" s="1487"/>
      <c r="AQ31" s="1532"/>
      <c r="AR31" s="2044"/>
      <c r="AS31" s="2045"/>
      <c r="AT31" s="2110"/>
      <c r="AU31" s="2111"/>
      <c r="AV31" s="1487"/>
      <c r="AW31" s="1487"/>
      <c r="AX31" s="1487"/>
      <c r="AY31" s="1487"/>
      <c r="AZ31" s="1487"/>
      <c r="BA31" s="1487"/>
      <c r="BB31" s="1487"/>
      <c r="BC31" s="1553"/>
      <c r="BD31" s="1487"/>
      <c r="BE31" s="1487"/>
      <c r="BF31" s="1487"/>
      <c r="BG31" s="1487"/>
      <c r="BH31" s="1487"/>
      <c r="BI31" s="1487"/>
      <c r="BJ31" s="1487"/>
      <c r="BK31" s="1532"/>
      <c r="BL31" s="1530"/>
      <c r="BM31" s="1487"/>
      <c r="BN31" s="1487"/>
      <c r="BO31" s="1487"/>
      <c r="BP31" s="1487"/>
      <c r="BQ31" s="1487"/>
      <c r="BR31" s="1487"/>
      <c r="BS31" s="1487"/>
      <c r="BT31" s="1487"/>
      <c r="BU31" s="1487"/>
      <c r="BV31" s="1487"/>
      <c r="BW31" s="1487"/>
      <c r="BX31" s="1487"/>
      <c r="BY31" s="1487"/>
      <c r="BZ31" s="1487"/>
      <c r="CA31" s="1487"/>
      <c r="CB31" s="1487"/>
      <c r="CC31" s="1487"/>
      <c r="CD31" s="1532"/>
      <c r="CE31" s="236"/>
      <c r="CV31" s="350"/>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421"/>
      <c r="DU31" s="421"/>
      <c r="DV31" s="421"/>
      <c r="DW31" s="421"/>
      <c r="DX31" s="421"/>
      <c r="DY31" s="236"/>
      <c r="DZ31" s="236"/>
      <c r="EA31" s="236"/>
      <c r="EB31" s="236"/>
      <c r="EC31" s="353"/>
      <c r="ED31" s="451"/>
      <c r="EE31" s="439"/>
      <c r="EF31" s="440"/>
      <c r="EG31" s="440"/>
      <c r="EH31" s="440"/>
      <c r="EI31" s="440"/>
      <c r="EJ31" s="443"/>
      <c r="EK31" s="2316"/>
      <c r="EL31" s="2317"/>
      <c r="EM31" s="2314"/>
      <c r="EN31" s="2315"/>
      <c r="EO31" s="440"/>
      <c r="EP31" s="440"/>
      <c r="EQ31" s="440"/>
      <c r="ER31" s="440"/>
      <c r="ES31" s="440"/>
      <c r="ET31" s="440"/>
      <c r="EU31" s="440"/>
      <c r="EV31" s="445" t="s">
        <v>149</v>
      </c>
      <c r="EW31" s="440"/>
      <c r="EX31" s="440"/>
      <c r="EY31" s="440"/>
      <c r="EZ31" s="440"/>
      <c r="FA31" s="440"/>
      <c r="FB31" s="440"/>
      <c r="FC31" s="440"/>
      <c r="FD31" s="443"/>
      <c r="FE31" s="439" t="s">
        <v>151</v>
      </c>
      <c r="FF31" s="440"/>
      <c r="FG31" s="440"/>
      <c r="FH31" s="440"/>
      <c r="FI31" s="440"/>
      <c r="FJ31" s="440"/>
      <c r="FK31" s="440"/>
      <c r="FL31" s="440"/>
      <c r="FM31" s="440"/>
      <c r="FN31" s="440"/>
      <c r="FO31" s="440"/>
      <c r="FP31" s="440"/>
      <c r="FQ31" s="440"/>
      <c r="FR31" s="440"/>
      <c r="FS31" s="440"/>
      <c r="FT31" s="440"/>
      <c r="FU31" s="440"/>
      <c r="FV31" s="440"/>
      <c r="FW31" s="353"/>
    </row>
    <row r="32" spans="1:179" s="196" customFormat="1" ht="12" customHeight="1">
      <c r="A32" s="236"/>
      <c r="B32" s="236"/>
      <c r="C32" s="1530"/>
      <c r="D32" s="1487"/>
      <c r="E32" s="1487"/>
      <c r="F32" s="1487"/>
      <c r="G32" s="1487"/>
      <c r="H32" s="1487"/>
      <c r="I32" s="1487"/>
      <c r="J32" s="1487"/>
      <c r="K32" s="1487"/>
      <c r="L32" s="1487"/>
      <c r="M32" s="1487"/>
      <c r="N32" s="1487"/>
      <c r="O32" s="1487"/>
      <c r="P32" s="1487"/>
      <c r="Q32" s="1487"/>
      <c r="R32" s="1487"/>
      <c r="S32" s="1487"/>
      <c r="T32" s="1487"/>
      <c r="U32" s="1487"/>
      <c r="V32" s="1487"/>
      <c r="W32" s="1487"/>
      <c r="X32" s="1487"/>
      <c r="Y32" s="1487"/>
      <c r="Z32" s="1487"/>
      <c r="AA32" s="1533"/>
      <c r="AB32" s="1533"/>
      <c r="AC32" s="1533"/>
      <c r="AD32" s="1533"/>
      <c r="AE32" s="1533"/>
      <c r="AF32" s="1487"/>
      <c r="AG32" s="1487"/>
      <c r="AH32" s="1487"/>
      <c r="AI32" s="1487"/>
      <c r="AJ32" s="1532"/>
      <c r="AK32" s="236"/>
      <c r="AL32" s="1530"/>
      <c r="AM32" s="1487"/>
      <c r="AN32" s="1487"/>
      <c r="AO32" s="1487"/>
      <c r="AP32" s="1487"/>
      <c r="AQ32" s="1532"/>
      <c r="AR32" s="2044"/>
      <c r="AS32" s="2045"/>
      <c r="AT32" s="2110"/>
      <c r="AU32" s="2111"/>
      <c r="AV32" s="1530"/>
      <c r="AW32" s="1487"/>
      <c r="AX32" s="1487"/>
      <c r="AY32" s="1487"/>
      <c r="AZ32" s="1487"/>
      <c r="BA32" s="1487"/>
      <c r="BB32" s="1487"/>
      <c r="BC32" s="1553"/>
      <c r="BD32" s="1487"/>
      <c r="BE32" s="1487"/>
      <c r="BF32" s="1487"/>
      <c r="BG32" s="1487"/>
      <c r="BH32" s="1487"/>
      <c r="BI32" s="1487"/>
      <c r="BJ32" s="1487"/>
      <c r="BK32" s="1532"/>
      <c r="BL32" s="1530"/>
      <c r="BM32" s="1487"/>
      <c r="BN32" s="1487"/>
      <c r="BO32" s="1487"/>
      <c r="BP32" s="1487"/>
      <c r="BQ32" s="1487"/>
      <c r="BR32" s="1487"/>
      <c r="BS32" s="1487"/>
      <c r="BT32" s="1487"/>
      <c r="BU32" s="1487"/>
      <c r="BV32" s="1487"/>
      <c r="BW32" s="1487"/>
      <c r="BX32" s="1487"/>
      <c r="BY32" s="1487"/>
      <c r="BZ32" s="1487"/>
      <c r="CA32" s="1487"/>
      <c r="CB32" s="1487"/>
      <c r="CC32" s="1487"/>
      <c r="CD32" s="1532"/>
      <c r="CE32" s="236"/>
      <c r="CV32" s="350"/>
      <c r="CW32" s="440" t="s">
        <v>234</v>
      </c>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43"/>
      <c r="DU32" s="43"/>
      <c r="DV32" s="43"/>
      <c r="DW32" s="43"/>
      <c r="DX32" s="43"/>
      <c r="DY32" s="236"/>
      <c r="DZ32" s="236"/>
      <c r="EA32" s="236"/>
      <c r="EB32" s="236"/>
      <c r="EC32" s="353"/>
      <c r="ED32" s="236"/>
      <c r="EE32" s="439"/>
      <c r="EF32" s="440"/>
      <c r="EG32" s="440"/>
      <c r="EH32" s="440"/>
      <c r="EI32" s="440"/>
      <c r="EJ32" s="443"/>
      <c r="EK32" s="2326" t="s">
        <v>55</v>
      </c>
      <c r="EL32" s="2327"/>
      <c r="EM32" s="2328" t="s">
        <v>215</v>
      </c>
      <c r="EN32" s="2329"/>
      <c r="EO32" s="446" t="s">
        <v>56</v>
      </c>
      <c r="EP32" s="447"/>
      <c r="EQ32" s="447"/>
      <c r="ER32" s="447"/>
      <c r="ES32" s="447"/>
      <c r="ET32" s="447"/>
      <c r="EU32" s="447"/>
      <c r="EV32" s="448" t="s">
        <v>205</v>
      </c>
      <c r="EW32" s="447"/>
      <c r="EX32" s="447"/>
      <c r="EY32" s="447"/>
      <c r="EZ32" s="447"/>
      <c r="FA32" s="447"/>
      <c r="FB32" s="447"/>
      <c r="FC32" s="447"/>
      <c r="FD32" s="449"/>
      <c r="FE32" s="446"/>
      <c r="FF32" s="447"/>
      <c r="FG32" s="447"/>
      <c r="FH32" s="447"/>
      <c r="FI32" s="447"/>
      <c r="FJ32" s="447"/>
      <c r="FK32" s="447"/>
      <c r="FL32" s="447"/>
      <c r="FM32" s="447"/>
      <c r="FN32" s="447"/>
      <c r="FO32" s="447"/>
      <c r="FP32" s="447"/>
      <c r="FQ32" s="447"/>
      <c r="FR32" s="447"/>
      <c r="FS32" s="447"/>
      <c r="FT32" s="447"/>
      <c r="FU32" s="447"/>
      <c r="FV32" s="447"/>
      <c r="FW32" s="450"/>
    </row>
    <row r="33" spans="1:179" s="196" customFormat="1" ht="12" customHeight="1">
      <c r="A33" s="236"/>
      <c r="B33" s="236"/>
      <c r="C33" s="1530"/>
      <c r="D33" s="1487"/>
      <c r="E33" s="1542"/>
      <c r="F33" s="1542"/>
      <c r="G33" s="1542"/>
      <c r="H33" s="1542"/>
      <c r="I33" s="1542"/>
      <c r="J33" s="1542"/>
      <c r="K33" s="1542"/>
      <c r="L33" s="1542"/>
      <c r="M33" s="1542"/>
      <c r="N33" s="1542"/>
      <c r="O33" s="1542"/>
      <c r="P33" s="1542"/>
      <c r="Q33" s="1542"/>
      <c r="R33" s="1542"/>
      <c r="S33" s="1542"/>
      <c r="T33" s="1542"/>
      <c r="U33" s="1542"/>
      <c r="V33" s="1542"/>
      <c r="W33" s="1542"/>
      <c r="X33" s="1542"/>
      <c r="Y33" s="1542"/>
      <c r="Z33" s="1542"/>
      <c r="AA33" s="1542"/>
      <c r="AB33" s="1542"/>
      <c r="AC33" s="1542"/>
      <c r="AD33" s="1542"/>
      <c r="AE33" s="1542"/>
      <c r="AF33" s="1542"/>
      <c r="AG33" s="1542"/>
      <c r="AH33" s="1542"/>
      <c r="AI33" s="1487"/>
      <c r="AJ33" s="1532"/>
      <c r="AK33" s="236"/>
      <c r="AL33" s="1530"/>
      <c r="AM33" s="1487"/>
      <c r="AN33" s="1487"/>
      <c r="AO33" s="1487"/>
      <c r="AP33" s="1487"/>
      <c r="AQ33" s="1487"/>
      <c r="AR33" s="2044"/>
      <c r="AS33" s="2045"/>
      <c r="AT33" s="2110"/>
      <c r="AU33" s="2111"/>
      <c r="AV33" s="1487"/>
      <c r="AW33" s="1487"/>
      <c r="AX33" s="1487"/>
      <c r="AY33" s="1487"/>
      <c r="AZ33" s="1487"/>
      <c r="BA33" s="1487"/>
      <c r="BB33" s="1487"/>
      <c r="BC33" s="1553"/>
      <c r="BD33" s="1487"/>
      <c r="BE33" s="1487"/>
      <c r="BF33" s="1487"/>
      <c r="BG33" s="1487"/>
      <c r="BH33" s="1487"/>
      <c r="BI33" s="1487"/>
      <c r="BJ33" s="1487"/>
      <c r="BK33" s="1532"/>
      <c r="BL33" s="1530"/>
      <c r="BM33" s="1487"/>
      <c r="BN33" s="1487"/>
      <c r="BO33" s="1487"/>
      <c r="BP33" s="1487"/>
      <c r="BQ33" s="1487"/>
      <c r="BR33" s="1487"/>
      <c r="BS33" s="1487"/>
      <c r="BT33" s="1487"/>
      <c r="BU33" s="1487"/>
      <c r="BV33" s="1487"/>
      <c r="BW33" s="1487"/>
      <c r="BX33" s="1487"/>
      <c r="BY33" s="1487"/>
      <c r="BZ33" s="1487"/>
      <c r="CA33" s="1487"/>
      <c r="CB33" s="1487"/>
      <c r="CC33" s="1487"/>
      <c r="CD33" s="1532"/>
      <c r="CE33" s="236"/>
      <c r="CV33" s="439"/>
      <c r="CW33" s="236"/>
      <c r="CX33" s="2412" t="s">
        <v>226</v>
      </c>
      <c r="CY33" s="2412"/>
      <c r="CZ33" s="2412"/>
      <c r="DA33" s="2412"/>
      <c r="DB33" s="2412"/>
      <c r="DC33" s="2412"/>
      <c r="DD33" s="2412"/>
      <c r="DE33" s="2412"/>
      <c r="DF33" s="2412"/>
      <c r="DG33" s="2412"/>
      <c r="DH33" s="2412"/>
      <c r="DI33" s="2412"/>
      <c r="DJ33" s="2412"/>
      <c r="DK33" s="2412"/>
      <c r="DL33" s="2412"/>
      <c r="DM33" s="2412"/>
      <c r="DN33" s="2412"/>
      <c r="DO33" s="2412"/>
      <c r="DP33" s="2412"/>
      <c r="DQ33" s="2412"/>
      <c r="DR33" s="2412"/>
      <c r="DS33" s="2412"/>
      <c r="DT33" s="2412"/>
      <c r="DU33" s="2412"/>
      <c r="DV33" s="2412"/>
      <c r="DW33" s="2412"/>
      <c r="DX33" s="2412"/>
      <c r="DY33" s="2412"/>
      <c r="DZ33" s="2412"/>
      <c r="EA33" s="2412"/>
      <c r="EB33" s="440"/>
      <c r="EC33" s="443"/>
      <c r="ED33" s="236"/>
      <c r="EE33" s="439"/>
      <c r="EF33" s="440"/>
      <c r="EG33" s="440"/>
      <c r="EH33" s="440"/>
      <c r="EI33" s="440"/>
      <c r="EJ33" s="440"/>
      <c r="EK33" s="2316"/>
      <c r="EL33" s="2317"/>
      <c r="EM33" s="2314"/>
      <c r="EN33" s="2315"/>
      <c r="EO33" s="236"/>
      <c r="EP33" s="236"/>
      <c r="EQ33" s="236"/>
      <c r="ER33" s="236"/>
      <c r="ES33" s="236"/>
      <c r="ET33" s="236"/>
      <c r="EU33" s="236"/>
      <c r="EV33" s="445"/>
      <c r="EW33" s="440"/>
      <c r="EX33" s="440"/>
      <c r="EY33" s="440"/>
      <c r="EZ33" s="440"/>
      <c r="FA33" s="440"/>
      <c r="FB33" s="440"/>
      <c r="FC33" s="440"/>
      <c r="FD33" s="443"/>
      <c r="FE33" s="439"/>
      <c r="FF33" s="236"/>
      <c r="FG33" s="236"/>
      <c r="FH33" s="236"/>
      <c r="FI33" s="236"/>
      <c r="FJ33" s="236"/>
      <c r="FK33" s="236"/>
      <c r="FL33" s="236"/>
      <c r="FM33" s="236"/>
      <c r="FN33" s="236"/>
      <c r="FO33" s="236"/>
      <c r="FP33" s="236"/>
      <c r="FQ33" s="236"/>
      <c r="FR33" s="236"/>
      <c r="FS33" s="236"/>
      <c r="FT33" s="236"/>
      <c r="FU33" s="236"/>
      <c r="FV33" s="236"/>
      <c r="FW33" s="353"/>
    </row>
    <row r="34" spans="1:179" s="196" customFormat="1" ht="12" customHeight="1">
      <c r="A34" s="236"/>
      <c r="B34" s="236"/>
      <c r="C34" s="1530"/>
      <c r="D34" s="1487"/>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487"/>
      <c r="AJ34" s="1532"/>
      <c r="AK34" s="236"/>
      <c r="AL34" s="1530"/>
      <c r="AM34" s="1487"/>
      <c r="AN34" s="1487"/>
      <c r="AO34" s="1487"/>
      <c r="AP34" s="1487"/>
      <c r="AQ34" s="1487"/>
      <c r="AR34" s="2044"/>
      <c r="AS34" s="2045"/>
      <c r="AT34" s="2110"/>
      <c r="AU34" s="2111"/>
      <c r="AV34" s="1487"/>
      <c r="AW34" s="1487"/>
      <c r="AX34" s="1487"/>
      <c r="AY34" s="1487"/>
      <c r="AZ34" s="1487"/>
      <c r="BA34" s="1487"/>
      <c r="BB34" s="1487"/>
      <c r="BC34" s="1553"/>
      <c r="BD34" s="1487"/>
      <c r="BE34" s="1487"/>
      <c r="BF34" s="1487"/>
      <c r="BG34" s="1487"/>
      <c r="BH34" s="1487"/>
      <c r="BI34" s="1487"/>
      <c r="BJ34" s="1487"/>
      <c r="BK34" s="1532"/>
      <c r="BL34" s="1530"/>
      <c r="BM34" s="1487"/>
      <c r="BN34" s="1487"/>
      <c r="BO34" s="1487"/>
      <c r="BP34" s="1487"/>
      <c r="BQ34" s="1487"/>
      <c r="BR34" s="1487"/>
      <c r="BS34" s="1487"/>
      <c r="BT34" s="1487"/>
      <c r="BU34" s="1487"/>
      <c r="BV34" s="1487"/>
      <c r="BW34" s="1487"/>
      <c r="BX34" s="1487"/>
      <c r="BY34" s="1487"/>
      <c r="BZ34" s="1487"/>
      <c r="CA34" s="1487"/>
      <c r="CB34" s="1487"/>
      <c r="CC34" s="1487"/>
      <c r="CD34" s="1532"/>
      <c r="CE34" s="236"/>
      <c r="CV34" s="439"/>
      <c r="CW34" s="440"/>
      <c r="CX34" s="2412"/>
      <c r="CY34" s="2412"/>
      <c r="CZ34" s="2412"/>
      <c r="DA34" s="2412"/>
      <c r="DB34" s="2412"/>
      <c r="DC34" s="2412"/>
      <c r="DD34" s="2412"/>
      <c r="DE34" s="2412"/>
      <c r="DF34" s="2412"/>
      <c r="DG34" s="2412"/>
      <c r="DH34" s="2412"/>
      <c r="DI34" s="2412"/>
      <c r="DJ34" s="2412"/>
      <c r="DK34" s="2412"/>
      <c r="DL34" s="2412"/>
      <c r="DM34" s="2412"/>
      <c r="DN34" s="2412"/>
      <c r="DO34" s="2412"/>
      <c r="DP34" s="2412"/>
      <c r="DQ34" s="2412"/>
      <c r="DR34" s="2412"/>
      <c r="DS34" s="2412"/>
      <c r="DT34" s="2412"/>
      <c r="DU34" s="2412"/>
      <c r="DV34" s="2412"/>
      <c r="DW34" s="2412"/>
      <c r="DX34" s="2412"/>
      <c r="DY34" s="2412"/>
      <c r="DZ34" s="2412"/>
      <c r="EA34" s="2412"/>
      <c r="EB34" s="440"/>
      <c r="EC34" s="443"/>
      <c r="ED34" s="236"/>
      <c r="EE34" s="439"/>
      <c r="EF34" s="440"/>
      <c r="EG34" s="440"/>
      <c r="EH34" s="440"/>
      <c r="EI34" s="440"/>
      <c r="EJ34" s="440"/>
      <c r="EK34" s="2318"/>
      <c r="EL34" s="2319"/>
      <c r="EM34" s="2320"/>
      <c r="EN34" s="2321"/>
      <c r="EO34" s="440"/>
      <c r="EP34" s="440"/>
      <c r="EQ34" s="440"/>
      <c r="ER34" s="440"/>
      <c r="ES34" s="440"/>
      <c r="ET34" s="440"/>
      <c r="EU34" s="440"/>
      <c r="EV34" s="445"/>
      <c r="EW34" s="440"/>
      <c r="EX34" s="440"/>
      <c r="EY34" s="440"/>
      <c r="EZ34" s="440"/>
      <c r="FA34" s="440"/>
      <c r="FB34" s="440"/>
      <c r="FC34" s="440"/>
      <c r="FD34" s="443"/>
      <c r="FE34" s="439"/>
      <c r="FF34" s="440"/>
      <c r="FG34" s="440"/>
      <c r="FH34" s="440"/>
      <c r="FI34" s="440"/>
      <c r="FJ34" s="440"/>
      <c r="FK34" s="440"/>
      <c r="FL34" s="440"/>
      <c r="FM34" s="440"/>
      <c r="FN34" s="440"/>
      <c r="FO34" s="440"/>
      <c r="FP34" s="440"/>
      <c r="FQ34" s="440"/>
      <c r="FR34" s="440"/>
      <c r="FS34" s="440"/>
      <c r="FT34" s="440"/>
      <c r="FU34" s="440"/>
      <c r="FV34" s="440"/>
      <c r="FW34" s="353"/>
    </row>
    <row r="35" spans="1:179" s="196" customFormat="1" ht="12" customHeight="1">
      <c r="A35" s="236"/>
      <c r="B35" s="236"/>
      <c r="C35" s="1530"/>
      <c r="D35" s="1487"/>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487"/>
      <c r="AJ35" s="1532"/>
      <c r="AK35" s="236"/>
      <c r="AL35" s="1530"/>
      <c r="AM35" s="1487"/>
      <c r="AN35" s="1487"/>
      <c r="AO35" s="1487"/>
      <c r="AP35" s="1487"/>
      <c r="AQ35" s="1532"/>
      <c r="AR35" s="2044"/>
      <c r="AS35" s="2148"/>
      <c r="AT35" s="2110"/>
      <c r="AU35" s="2111"/>
      <c r="AV35" s="1530"/>
      <c r="AW35" s="1487"/>
      <c r="AX35" s="1487"/>
      <c r="AY35" s="1487"/>
      <c r="AZ35" s="1487"/>
      <c r="BA35" s="1487"/>
      <c r="BB35" s="1487"/>
      <c r="BC35" s="1553"/>
      <c r="BD35" s="1487"/>
      <c r="BE35" s="1487"/>
      <c r="BF35" s="1487"/>
      <c r="BG35" s="1487"/>
      <c r="BH35" s="1487"/>
      <c r="BI35" s="1487"/>
      <c r="BJ35" s="1487"/>
      <c r="BK35" s="1532"/>
      <c r="BL35" s="1487"/>
      <c r="BM35" s="1487"/>
      <c r="BN35" s="1487"/>
      <c r="BO35" s="1487"/>
      <c r="BP35" s="1487"/>
      <c r="BQ35" s="1487"/>
      <c r="BR35" s="1487"/>
      <c r="BS35" s="1487"/>
      <c r="BT35" s="1487"/>
      <c r="BU35" s="1487"/>
      <c r="BV35" s="1487"/>
      <c r="BW35" s="1487"/>
      <c r="BX35" s="1487"/>
      <c r="BY35" s="1487"/>
      <c r="BZ35" s="1487"/>
      <c r="CA35" s="1487"/>
      <c r="CB35" s="1487"/>
      <c r="CC35" s="1487"/>
      <c r="CD35" s="1532"/>
      <c r="CE35" s="236"/>
      <c r="CV35" s="439"/>
      <c r="CW35" s="440"/>
      <c r="CX35" s="2412"/>
      <c r="CY35" s="2412"/>
      <c r="CZ35" s="2412"/>
      <c r="DA35" s="2412"/>
      <c r="DB35" s="2412"/>
      <c r="DC35" s="2412"/>
      <c r="DD35" s="2412"/>
      <c r="DE35" s="2412"/>
      <c r="DF35" s="2412"/>
      <c r="DG35" s="2412"/>
      <c r="DH35" s="2412"/>
      <c r="DI35" s="2412"/>
      <c r="DJ35" s="2412"/>
      <c r="DK35" s="2412"/>
      <c r="DL35" s="2412"/>
      <c r="DM35" s="2412"/>
      <c r="DN35" s="2412"/>
      <c r="DO35" s="2412"/>
      <c r="DP35" s="2412"/>
      <c r="DQ35" s="2412"/>
      <c r="DR35" s="2412"/>
      <c r="DS35" s="2412"/>
      <c r="DT35" s="2412"/>
      <c r="DU35" s="2412"/>
      <c r="DV35" s="2412"/>
      <c r="DW35" s="2412"/>
      <c r="DX35" s="2412"/>
      <c r="DY35" s="2412"/>
      <c r="DZ35" s="2412"/>
      <c r="EA35" s="2412"/>
      <c r="EB35" s="440"/>
      <c r="EC35" s="443"/>
      <c r="ED35" s="236"/>
      <c r="EE35" s="446" t="s">
        <v>57</v>
      </c>
      <c r="EF35" s="447"/>
      <c r="EG35" s="447"/>
      <c r="EH35" s="447"/>
      <c r="EI35" s="447"/>
      <c r="EJ35" s="449"/>
      <c r="EK35" s="2326" t="s">
        <v>53</v>
      </c>
      <c r="EL35" s="2330"/>
      <c r="EM35" s="2328" t="s">
        <v>215</v>
      </c>
      <c r="EN35" s="2329"/>
      <c r="EO35" s="446" t="s">
        <v>58</v>
      </c>
      <c r="EP35" s="447"/>
      <c r="EQ35" s="447"/>
      <c r="ER35" s="447"/>
      <c r="ES35" s="447"/>
      <c r="ET35" s="447"/>
      <c r="EU35" s="447"/>
      <c r="EV35" s="448" t="s">
        <v>198</v>
      </c>
      <c r="EW35" s="447"/>
      <c r="EX35" s="447"/>
      <c r="EY35" s="447"/>
      <c r="EZ35" s="447"/>
      <c r="FA35" s="447"/>
      <c r="FB35" s="447"/>
      <c r="FC35" s="447"/>
      <c r="FD35" s="449"/>
      <c r="FE35" s="447" t="s">
        <v>199</v>
      </c>
      <c r="FF35" s="447"/>
      <c r="FG35" s="447"/>
      <c r="FH35" s="447"/>
      <c r="FI35" s="447"/>
      <c r="FJ35" s="447"/>
      <c r="FK35" s="447"/>
      <c r="FL35" s="447"/>
      <c r="FM35" s="447"/>
      <c r="FN35" s="447"/>
      <c r="FO35" s="447"/>
      <c r="FP35" s="447"/>
      <c r="FQ35" s="447"/>
      <c r="FR35" s="447"/>
      <c r="FS35" s="447"/>
      <c r="FT35" s="447"/>
      <c r="FU35" s="447"/>
      <c r="FV35" s="447"/>
      <c r="FW35" s="450"/>
    </row>
    <row r="36" spans="1:179" s="196" customFormat="1" ht="12" customHeight="1">
      <c r="A36" s="236"/>
      <c r="B36" s="236"/>
      <c r="C36" s="1530"/>
      <c r="D36" s="1487"/>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487"/>
      <c r="AJ36" s="1532"/>
      <c r="AK36" s="236"/>
      <c r="AL36" s="1530"/>
      <c r="AM36" s="1487"/>
      <c r="AN36" s="1487"/>
      <c r="AO36" s="1487"/>
      <c r="AP36" s="1487"/>
      <c r="AQ36" s="1532"/>
      <c r="AR36" s="2044"/>
      <c r="AS36" s="2045"/>
      <c r="AT36" s="2110"/>
      <c r="AU36" s="2111"/>
      <c r="AV36" s="1530"/>
      <c r="AW36" s="1487"/>
      <c r="AX36" s="1487"/>
      <c r="AY36" s="1487"/>
      <c r="AZ36" s="1487"/>
      <c r="BA36" s="1487"/>
      <c r="BB36" s="1487"/>
      <c r="BC36" s="1553"/>
      <c r="BD36" s="1487"/>
      <c r="BE36" s="1487"/>
      <c r="BF36" s="1487"/>
      <c r="BG36" s="1487"/>
      <c r="BH36" s="1487"/>
      <c r="BI36" s="1487"/>
      <c r="BJ36" s="1487"/>
      <c r="BK36" s="1532"/>
      <c r="BL36" s="1487"/>
      <c r="BM36" s="1487"/>
      <c r="BN36" s="1487"/>
      <c r="BO36" s="1487"/>
      <c r="BP36" s="1487"/>
      <c r="BQ36" s="1487"/>
      <c r="BR36" s="1487"/>
      <c r="BS36" s="1487"/>
      <c r="BT36" s="1487"/>
      <c r="BU36" s="1487"/>
      <c r="BV36" s="1487"/>
      <c r="BW36" s="1487"/>
      <c r="BX36" s="1487"/>
      <c r="BY36" s="1487"/>
      <c r="BZ36" s="1487"/>
      <c r="CA36" s="1487"/>
      <c r="CB36" s="1487"/>
      <c r="CC36" s="1487"/>
      <c r="CD36" s="1532"/>
      <c r="CE36" s="236"/>
      <c r="CV36" s="439"/>
      <c r="CW36" s="440"/>
      <c r="CX36" s="2412"/>
      <c r="CY36" s="2412"/>
      <c r="CZ36" s="2412"/>
      <c r="DA36" s="2412"/>
      <c r="DB36" s="2412"/>
      <c r="DC36" s="2412"/>
      <c r="DD36" s="2412"/>
      <c r="DE36" s="2412"/>
      <c r="DF36" s="2412"/>
      <c r="DG36" s="2412"/>
      <c r="DH36" s="2412"/>
      <c r="DI36" s="2412"/>
      <c r="DJ36" s="2412"/>
      <c r="DK36" s="2412"/>
      <c r="DL36" s="2412"/>
      <c r="DM36" s="2412"/>
      <c r="DN36" s="2412"/>
      <c r="DO36" s="2412"/>
      <c r="DP36" s="2412"/>
      <c r="DQ36" s="2412"/>
      <c r="DR36" s="2412"/>
      <c r="DS36" s="2412"/>
      <c r="DT36" s="2412"/>
      <c r="DU36" s="2412"/>
      <c r="DV36" s="2412"/>
      <c r="DW36" s="2412"/>
      <c r="DX36" s="2412"/>
      <c r="DY36" s="2412"/>
      <c r="DZ36" s="2412"/>
      <c r="EA36" s="2412"/>
      <c r="EB36" s="440"/>
      <c r="EC36" s="443"/>
      <c r="ED36" s="236"/>
      <c r="EE36" s="439"/>
      <c r="EF36" s="440"/>
      <c r="EG36" s="440"/>
      <c r="EH36" s="440"/>
      <c r="EI36" s="440"/>
      <c r="EJ36" s="443"/>
      <c r="EK36" s="2316"/>
      <c r="EL36" s="2317"/>
      <c r="EM36" s="2314"/>
      <c r="EN36" s="2315"/>
      <c r="EO36" s="439"/>
      <c r="EP36" s="440" t="s">
        <v>59</v>
      </c>
      <c r="EQ36" s="440"/>
      <c r="ER36" s="440"/>
      <c r="ES36" s="440"/>
      <c r="ET36" s="440"/>
      <c r="EU36" s="440"/>
      <c r="EV36" s="445" t="s">
        <v>60</v>
      </c>
      <c r="EW36" s="440"/>
      <c r="EX36" s="440"/>
      <c r="EY36" s="440"/>
      <c r="EZ36" s="440"/>
      <c r="FA36" s="440"/>
      <c r="FB36" s="440"/>
      <c r="FC36" s="440"/>
      <c r="FD36" s="443"/>
      <c r="FE36" s="440" t="s">
        <v>1155</v>
      </c>
      <c r="FF36" s="440"/>
      <c r="FG36" s="440"/>
      <c r="FH36" s="440"/>
      <c r="FI36" s="440"/>
      <c r="FJ36" s="440"/>
      <c r="FK36" s="440"/>
      <c r="FL36" s="440"/>
      <c r="FM36" s="440"/>
      <c r="FN36" s="440"/>
      <c r="FO36" s="440"/>
      <c r="FP36" s="440"/>
      <c r="FQ36" s="440"/>
      <c r="FR36" s="440"/>
      <c r="FS36" s="440"/>
      <c r="FT36" s="440"/>
      <c r="FU36" s="440"/>
      <c r="FV36" s="440"/>
      <c r="FW36" s="353"/>
    </row>
    <row r="37" spans="1:179" s="196" customFormat="1" ht="12" customHeight="1">
      <c r="A37" s="236"/>
      <c r="B37" s="236"/>
      <c r="C37" s="1530"/>
      <c r="D37" s="1487"/>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487"/>
      <c r="AJ37" s="1532"/>
      <c r="AK37" s="236"/>
      <c r="AL37" s="1530"/>
      <c r="AM37" s="1487"/>
      <c r="AN37" s="1487"/>
      <c r="AO37" s="1487"/>
      <c r="AP37" s="1487"/>
      <c r="AQ37" s="1532"/>
      <c r="AR37" s="2044"/>
      <c r="AS37" s="2045"/>
      <c r="AT37" s="2110"/>
      <c r="AU37" s="2111"/>
      <c r="AV37" s="1487"/>
      <c r="AW37" s="1487"/>
      <c r="AX37" s="1487"/>
      <c r="AY37" s="1487"/>
      <c r="AZ37" s="1487"/>
      <c r="BA37" s="1487"/>
      <c r="BB37" s="1487"/>
      <c r="BC37" s="1553"/>
      <c r="BD37" s="1487"/>
      <c r="BE37" s="1487"/>
      <c r="BF37" s="1487"/>
      <c r="BG37" s="1487"/>
      <c r="BH37" s="1487"/>
      <c r="BI37" s="1487"/>
      <c r="BJ37" s="1487"/>
      <c r="BK37" s="1532"/>
      <c r="BL37" s="1487"/>
      <c r="BM37" s="1487"/>
      <c r="BN37" s="1487"/>
      <c r="BO37" s="1487"/>
      <c r="BP37" s="1487"/>
      <c r="BQ37" s="1487"/>
      <c r="BR37" s="1487"/>
      <c r="BS37" s="1487"/>
      <c r="BT37" s="1487"/>
      <c r="BU37" s="1487"/>
      <c r="BV37" s="1487"/>
      <c r="BW37" s="1487"/>
      <c r="BX37" s="1487"/>
      <c r="BY37" s="1487"/>
      <c r="BZ37" s="1487"/>
      <c r="CA37" s="1487"/>
      <c r="CB37" s="1487"/>
      <c r="CC37" s="1487"/>
      <c r="CD37" s="1532"/>
      <c r="CE37" s="236"/>
      <c r="CV37" s="439"/>
      <c r="CW37" s="440"/>
      <c r="CX37" s="2412"/>
      <c r="CY37" s="2412"/>
      <c r="CZ37" s="2412"/>
      <c r="DA37" s="2412"/>
      <c r="DB37" s="2412"/>
      <c r="DC37" s="2412"/>
      <c r="DD37" s="2412"/>
      <c r="DE37" s="2412"/>
      <c r="DF37" s="2412"/>
      <c r="DG37" s="2412"/>
      <c r="DH37" s="2412"/>
      <c r="DI37" s="2412"/>
      <c r="DJ37" s="2412"/>
      <c r="DK37" s="2412"/>
      <c r="DL37" s="2412"/>
      <c r="DM37" s="2412"/>
      <c r="DN37" s="2412"/>
      <c r="DO37" s="2412"/>
      <c r="DP37" s="2412"/>
      <c r="DQ37" s="2412"/>
      <c r="DR37" s="2412"/>
      <c r="DS37" s="2412"/>
      <c r="DT37" s="2412"/>
      <c r="DU37" s="2412"/>
      <c r="DV37" s="2412"/>
      <c r="DW37" s="2412"/>
      <c r="DX37" s="2412"/>
      <c r="DY37" s="2412"/>
      <c r="DZ37" s="2412"/>
      <c r="EA37" s="2412"/>
      <c r="EB37" s="440"/>
      <c r="EC37" s="443"/>
      <c r="ED37" s="236"/>
      <c r="EE37" s="452"/>
      <c r="EF37" s="453"/>
      <c r="EG37" s="453"/>
      <c r="EH37" s="453"/>
      <c r="EI37" s="453"/>
      <c r="EJ37" s="454"/>
      <c r="EK37" s="2318"/>
      <c r="EL37" s="2319"/>
      <c r="EM37" s="2320"/>
      <c r="EN37" s="2321"/>
      <c r="EO37" s="453"/>
      <c r="EP37" s="453"/>
      <c r="EQ37" s="453"/>
      <c r="ER37" s="453"/>
      <c r="ES37" s="453"/>
      <c r="ET37" s="453"/>
      <c r="EU37" s="453"/>
      <c r="EV37" s="455"/>
      <c r="EW37" s="453"/>
      <c r="EX37" s="453"/>
      <c r="EY37" s="453"/>
      <c r="EZ37" s="453"/>
      <c r="FA37" s="453"/>
      <c r="FB37" s="453"/>
      <c r="FC37" s="453"/>
      <c r="FD37" s="454"/>
      <c r="FE37" s="453"/>
      <c r="FF37" s="453"/>
      <c r="FG37" s="453"/>
      <c r="FH37" s="453"/>
      <c r="FI37" s="453"/>
      <c r="FJ37" s="453"/>
      <c r="FK37" s="453"/>
      <c r="FL37" s="453"/>
      <c r="FM37" s="453"/>
      <c r="FN37" s="453"/>
      <c r="FO37" s="453"/>
      <c r="FP37" s="453"/>
      <c r="FQ37" s="453"/>
      <c r="FR37" s="453"/>
      <c r="FS37" s="453"/>
      <c r="FT37" s="453"/>
      <c r="FU37" s="453"/>
      <c r="FV37" s="453"/>
      <c r="FW37" s="456"/>
    </row>
    <row r="38" spans="1:179" s="196" customFormat="1" ht="12" customHeight="1">
      <c r="A38" s="236"/>
      <c r="B38" s="236"/>
      <c r="C38" s="1530"/>
      <c r="D38" s="1487"/>
      <c r="E38" s="1365"/>
      <c r="F38" s="1365"/>
      <c r="G38" s="1365"/>
      <c r="H38" s="1365"/>
      <c r="I38" s="1487"/>
      <c r="J38" s="1487"/>
      <c r="K38" s="1487"/>
      <c r="L38" s="221"/>
      <c r="M38" s="1534"/>
      <c r="N38" s="1534"/>
      <c r="O38" s="1534"/>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532"/>
      <c r="AK38" s="236"/>
      <c r="AL38" s="1530"/>
      <c r="AM38" s="1487"/>
      <c r="AN38" s="1487"/>
      <c r="AO38" s="1487"/>
      <c r="AP38" s="1487"/>
      <c r="AQ38" s="1487"/>
      <c r="AR38" s="2044"/>
      <c r="AS38" s="2148"/>
      <c r="AT38" s="2110"/>
      <c r="AU38" s="2111"/>
      <c r="AV38" s="1487"/>
      <c r="AW38" s="1487"/>
      <c r="AX38" s="1487"/>
      <c r="AY38" s="1487"/>
      <c r="AZ38" s="1487"/>
      <c r="BA38" s="1487"/>
      <c r="BB38" s="1487"/>
      <c r="BC38" s="1553"/>
      <c r="BD38" s="1487"/>
      <c r="BE38" s="1487"/>
      <c r="BF38" s="1487"/>
      <c r="BG38" s="1487"/>
      <c r="BH38" s="1487"/>
      <c r="BI38" s="1487"/>
      <c r="BJ38" s="1487"/>
      <c r="BK38" s="1532"/>
      <c r="BL38" s="1487"/>
      <c r="BM38" s="1487"/>
      <c r="BN38" s="1487"/>
      <c r="BO38" s="1487"/>
      <c r="BP38" s="1487"/>
      <c r="BQ38" s="1487"/>
      <c r="BR38" s="1487"/>
      <c r="BS38" s="1487"/>
      <c r="BT38" s="1487"/>
      <c r="BU38" s="1487"/>
      <c r="BV38" s="1487"/>
      <c r="BW38" s="1487"/>
      <c r="BX38" s="1487"/>
      <c r="BY38" s="1487"/>
      <c r="BZ38" s="1487"/>
      <c r="CA38" s="1487"/>
      <c r="CB38" s="1487"/>
      <c r="CC38" s="1487"/>
      <c r="CD38" s="1532"/>
      <c r="CE38" s="236"/>
      <c r="CV38" s="439"/>
      <c r="CW38" s="440"/>
      <c r="CX38" s="442" t="s">
        <v>227</v>
      </c>
      <c r="CY38" s="442"/>
      <c r="CZ38" s="442"/>
      <c r="DA38" s="442"/>
      <c r="DB38" s="440"/>
      <c r="DC38" s="440"/>
      <c r="DD38" s="440"/>
      <c r="DE38" s="444"/>
      <c r="DF38" s="457"/>
      <c r="DG38" s="457"/>
      <c r="DH38" s="457"/>
      <c r="DI38" s="236"/>
      <c r="DJ38" s="236"/>
      <c r="DK38" s="236"/>
      <c r="DL38" s="236"/>
      <c r="DM38" s="236"/>
      <c r="DN38" s="236"/>
      <c r="DO38" s="236"/>
      <c r="DP38" s="236"/>
      <c r="DQ38" s="236"/>
      <c r="DR38" s="236"/>
      <c r="DS38" s="236"/>
      <c r="DT38" s="236"/>
      <c r="DU38" s="236"/>
      <c r="DV38" s="236"/>
      <c r="DW38" s="236"/>
      <c r="DX38" s="236"/>
      <c r="DY38" s="236"/>
      <c r="DZ38" s="440"/>
      <c r="EA38" s="440"/>
      <c r="EB38" s="440"/>
      <c r="EC38" s="443"/>
      <c r="ED38" s="236"/>
      <c r="EE38" s="446" t="s">
        <v>61</v>
      </c>
      <c r="EF38" s="447"/>
      <c r="EG38" s="447"/>
      <c r="EH38" s="447"/>
      <c r="EI38" s="447"/>
      <c r="EJ38" s="447"/>
      <c r="EK38" s="2326" t="s">
        <v>53</v>
      </c>
      <c r="EL38" s="2330"/>
      <c r="EM38" s="2328" t="s">
        <v>197</v>
      </c>
      <c r="EN38" s="2329"/>
      <c r="EO38" s="447" t="s">
        <v>62</v>
      </c>
      <c r="EP38" s="447"/>
      <c r="EQ38" s="447"/>
      <c r="ER38" s="447"/>
      <c r="ES38" s="447"/>
      <c r="ET38" s="447"/>
      <c r="EU38" s="447"/>
      <c r="EV38" s="448" t="s">
        <v>202</v>
      </c>
      <c r="EW38" s="447"/>
      <c r="EX38" s="447"/>
      <c r="EY38" s="447"/>
      <c r="EZ38" s="447"/>
      <c r="FA38" s="447"/>
      <c r="FB38" s="447"/>
      <c r="FC38" s="447"/>
      <c r="FD38" s="449"/>
      <c r="FE38" s="447" t="s">
        <v>63</v>
      </c>
      <c r="FF38" s="447"/>
      <c r="FG38" s="447"/>
      <c r="FH38" s="447"/>
      <c r="FI38" s="447"/>
      <c r="FJ38" s="447"/>
      <c r="FK38" s="447"/>
      <c r="FL38" s="447"/>
      <c r="FM38" s="447"/>
      <c r="FN38" s="447"/>
      <c r="FO38" s="447"/>
      <c r="FP38" s="447"/>
      <c r="FQ38" s="447"/>
      <c r="FR38" s="447"/>
      <c r="FS38" s="447"/>
      <c r="FT38" s="447"/>
      <c r="FU38" s="447"/>
      <c r="FV38" s="447"/>
      <c r="FW38" s="450"/>
    </row>
    <row r="39" spans="1:179" s="196" customFormat="1" ht="12" customHeight="1">
      <c r="A39" s="236"/>
      <c r="B39" s="236"/>
      <c r="C39" s="1530"/>
      <c r="D39" s="1487"/>
      <c r="E39" s="1365"/>
      <c r="F39" s="1365"/>
      <c r="G39" s="1365"/>
      <c r="H39" s="1365"/>
      <c r="I39" s="1365"/>
      <c r="J39" s="1365"/>
      <c r="K39" s="1365"/>
      <c r="L39" s="1365"/>
      <c r="M39" s="1365"/>
      <c r="N39" s="1365"/>
      <c r="O39" s="1365"/>
      <c r="P39" s="1365"/>
      <c r="Q39" s="1365"/>
      <c r="R39" s="1365"/>
      <c r="S39" s="1365"/>
      <c r="T39" s="1365"/>
      <c r="U39" s="1365"/>
      <c r="V39" s="1365"/>
      <c r="W39" s="1365"/>
      <c r="X39" s="1365"/>
      <c r="Y39" s="1365"/>
      <c r="Z39" s="1365"/>
      <c r="AA39" s="1365"/>
      <c r="AB39" s="1365"/>
      <c r="AC39" s="1365"/>
      <c r="AD39" s="1365"/>
      <c r="AE39" s="1365"/>
      <c r="AF39" s="1365"/>
      <c r="AG39" s="1365"/>
      <c r="AH39" s="1365"/>
      <c r="AI39" s="1365"/>
      <c r="AJ39" s="1532"/>
      <c r="AK39" s="236"/>
      <c r="AL39" s="1530"/>
      <c r="AM39" s="1487"/>
      <c r="AN39" s="1487"/>
      <c r="AO39" s="1487"/>
      <c r="AP39" s="1487"/>
      <c r="AQ39" s="1487"/>
      <c r="AR39" s="2044"/>
      <c r="AS39" s="2045"/>
      <c r="AT39" s="2110"/>
      <c r="AU39" s="2111"/>
      <c r="AV39" s="1487"/>
      <c r="AW39" s="1487"/>
      <c r="AX39" s="1487"/>
      <c r="AY39" s="1487"/>
      <c r="AZ39" s="1487"/>
      <c r="BA39" s="1487"/>
      <c r="BB39" s="1487"/>
      <c r="BC39" s="1553"/>
      <c r="BD39" s="1487"/>
      <c r="BE39" s="1487"/>
      <c r="BF39" s="1487"/>
      <c r="BG39" s="1487"/>
      <c r="BH39" s="1487"/>
      <c r="BI39" s="1487"/>
      <c r="BJ39" s="1487"/>
      <c r="BK39" s="1487"/>
      <c r="BL39" s="1530"/>
      <c r="BM39" s="1487"/>
      <c r="BN39" s="1487"/>
      <c r="BO39" s="1487"/>
      <c r="BP39" s="1487"/>
      <c r="BQ39" s="1487"/>
      <c r="BR39" s="1487"/>
      <c r="BS39" s="1487"/>
      <c r="BT39" s="1487"/>
      <c r="BU39" s="1487"/>
      <c r="BV39" s="1487"/>
      <c r="BW39" s="1487"/>
      <c r="BX39" s="1487"/>
      <c r="BY39" s="1487"/>
      <c r="BZ39" s="1487"/>
      <c r="CA39" s="1487"/>
      <c r="CB39" s="1487"/>
      <c r="CC39" s="1487"/>
      <c r="CD39" s="1532"/>
      <c r="CE39" s="236"/>
      <c r="CV39" s="439"/>
      <c r="CW39" s="440"/>
      <c r="CX39" s="2410" t="s">
        <v>228</v>
      </c>
      <c r="CY39" s="2410"/>
      <c r="CZ39" s="2410"/>
      <c r="DA39" s="2410"/>
      <c r="DB39" s="2410"/>
      <c r="DC39" s="2410"/>
      <c r="DD39" s="2410"/>
      <c r="DE39" s="2410"/>
      <c r="DF39" s="2410"/>
      <c r="DG39" s="2410"/>
      <c r="DH39" s="2410"/>
      <c r="DI39" s="2410"/>
      <c r="DJ39" s="2410"/>
      <c r="DK39" s="2410"/>
      <c r="DL39" s="2410"/>
      <c r="DM39" s="2410"/>
      <c r="DN39" s="2410"/>
      <c r="DO39" s="2410"/>
      <c r="DP39" s="2410"/>
      <c r="DQ39" s="2410"/>
      <c r="DR39" s="2410"/>
      <c r="DS39" s="2410"/>
      <c r="DT39" s="2410"/>
      <c r="DU39" s="2410"/>
      <c r="DV39" s="2410"/>
      <c r="DW39" s="2410"/>
      <c r="DX39" s="2410"/>
      <c r="DY39" s="2410"/>
      <c r="DZ39" s="2410"/>
      <c r="EA39" s="2410"/>
      <c r="EB39" s="458"/>
      <c r="EC39" s="443"/>
      <c r="ED39" s="236"/>
      <c r="EE39" s="439" t="s">
        <v>64</v>
      </c>
      <c r="EF39" s="440"/>
      <c r="EG39" s="440"/>
      <c r="EH39" s="440"/>
      <c r="EI39" s="440"/>
      <c r="EJ39" s="440"/>
      <c r="EK39" s="2316"/>
      <c r="EL39" s="2317"/>
      <c r="EM39" s="2314"/>
      <c r="EN39" s="2315"/>
      <c r="EO39" s="440" t="s">
        <v>65</v>
      </c>
      <c r="EP39" s="440"/>
      <c r="EQ39" s="440"/>
      <c r="ER39" s="440"/>
      <c r="ES39" s="440"/>
      <c r="ET39" s="440"/>
      <c r="EU39" s="440"/>
      <c r="EV39" s="445" t="s">
        <v>66</v>
      </c>
      <c r="EW39" s="440"/>
      <c r="EX39" s="440"/>
      <c r="EY39" s="440"/>
      <c r="EZ39" s="440"/>
      <c r="FA39" s="440"/>
      <c r="FB39" s="440"/>
      <c r="FC39" s="440"/>
      <c r="FD39" s="440"/>
      <c r="FE39" s="439" t="s">
        <v>1154</v>
      </c>
      <c r="FF39" s="440"/>
      <c r="FG39" s="440"/>
      <c r="FH39" s="440"/>
      <c r="FI39" s="440"/>
      <c r="FJ39" s="440"/>
      <c r="FK39" s="440"/>
      <c r="FL39" s="440"/>
      <c r="FM39" s="440"/>
      <c r="FN39" s="440"/>
      <c r="FO39" s="440"/>
      <c r="FP39" s="440"/>
      <c r="FQ39" s="440"/>
      <c r="FR39" s="440"/>
      <c r="FS39" s="440"/>
      <c r="FT39" s="440"/>
      <c r="FU39" s="440"/>
      <c r="FV39" s="440"/>
      <c r="FW39" s="353"/>
    </row>
    <row r="40" spans="1:179" s="196" customFormat="1" ht="12" customHeight="1">
      <c r="A40" s="236"/>
      <c r="B40" s="236"/>
      <c r="C40" s="1530"/>
      <c r="D40" s="1487"/>
      <c r="E40" s="1365"/>
      <c r="F40" s="1365"/>
      <c r="G40" s="1365"/>
      <c r="H40" s="1365"/>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532"/>
      <c r="AK40" s="236"/>
      <c r="AL40" s="1530"/>
      <c r="AM40" s="1487"/>
      <c r="AN40" s="1487"/>
      <c r="AO40" s="1487"/>
      <c r="AP40" s="1487"/>
      <c r="AQ40" s="1532"/>
      <c r="AR40" s="2044"/>
      <c r="AS40" s="2045"/>
      <c r="AT40" s="2110"/>
      <c r="AU40" s="2111"/>
      <c r="AV40" s="1530"/>
      <c r="AW40" s="1487"/>
      <c r="AX40" s="1487"/>
      <c r="AY40" s="1487"/>
      <c r="AZ40" s="1487"/>
      <c r="BA40" s="1487"/>
      <c r="BB40" s="1487"/>
      <c r="BC40" s="1553"/>
      <c r="BD40" s="1487"/>
      <c r="BE40" s="1487"/>
      <c r="BF40" s="1487"/>
      <c r="BG40" s="1487"/>
      <c r="BH40" s="1487"/>
      <c r="BI40" s="1487"/>
      <c r="BJ40" s="1487"/>
      <c r="BK40" s="1532"/>
      <c r="BL40" s="1487"/>
      <c r="BM40" s="1487"/>
      <c r="BN40" s="1487"/>
      <c r="BO40" s="1487"/>
      <c r="BP40" s="1487"/>
      <c r="BQ40" s="1487"/>
      <c r="BR40" s="1487"/>
      <c r="BS40" s="1487"/>
      <c r="BT40" s="1487"/>
      <c r="BU40" s="1487"/>
      <c r="BV40" s="1487"/>
      <c r="BW40" s="1487"/>
      <c r="BX40" s="1487"/>
      <c r="BY40" s="1487"/>
      <c r="BZ40" s="1487"/>
      <c r="CA40" s="1487"/>
      <c r="CB40" s="1487"/>
      <c r="CC40" s="1487"/>
      <c r="CD40" s="1532"/>
      <c r="CE40" s="236"/>
      <c r="CV40" s="439"/>
      <c r="CW40" s="440"/>
      <c r="CX40" s="2410"/>
      <c r="CY40" s="2410"/>
      <c r="CZ40" s="2410"/>
      <c r="DA40" s="2410"/>
      <c r="DB40" s="2410"/>
      <c r="DC40" s="2410"/>
      <c r="DD40" s="2410"/>
      <c r="DE40" s="2410"/>
      <c r="DF40" s="2410"/>
      <c r="DG40" s="2410"/>
      <c r="DH40" s="2410"/>
      <c r="DI40" s="2410"/>
      <c r="DJ40" s="2410"/>
      <c r="DK40" s="2410"/>
      <c r="DL40" s="2410"/>
      <c r="DM40" s="2410"/>
      <c r="DN40" s="2410"/>
      <c r="DO40" s="2410"/>
      <c r="DP40" s="2410"/>
      <c r="DQ40" s="2410"/>
      <c r="DR40" s="2410"/>
      <c r="DS40" s="2410"/>
      <c r="DT40" s="2410"/>
      <c r="DU40" s="2410"/>
      <c r="DV40" s="2410"/>
      <c r="DW40" s="2410"/>
      <c r="DX40" s="2410"/>
      <c r="DY40" s="2410"/>
      <c r="DZ40" s="2410"/>
      <c r="EA40" s="2410"/>
      <c r="EB40" s="458"/>
      <c r="EC40" s="443"/>
      <c r="ED40" s="236"/>
      <c r="EE40" s="439"/>
      <c r="EF40" s="440"/>
      <c r="EG40" s="440"/>
      <c r="EH40" s="440"/>
      <c r="EI40" s="440"/>
      <c r="EJ40" s="443"/>
      <c r="EK40" s="2316"/>
      <c r="EL40" s="2317"/>
      <c r="EM40" s="2334"/>
      <c r="EN40" s="2308"/>
      <c r="EO40" s="439"/>
      <c r="EP40" s="440"/>
      <c r="EQ40" s="440"/>
      <c r="ER40" s="440"/>
      <c r="ES40" s="440"/>
      <c r="ET40" s="440"/>
      <c r="EU40" s="440"/>
      <c r="EV40" s="445" t="s">
        <v>146</v>
      </c>
      <c r="EW40" s="440"/>
      <c r="EX40" s="440"/>
      <c r="EY40" s="440"/>
      <c r="EZ40" s="440"/>
      <c r="FA40" s="440"/>
      <c r="FB40" s="440"/>
      <c r="FC40" s="440"/>
      <c r="FD40" s="443"/>
      <c r="FE40" s="440"/>
      <c r="FF40" s="440"/>
      <c r="FG40" s="440"/>
      <c r="FH40" s="440"/>
      <c r="FI40" s="440"/>
      <c r="FJ40" s="440"/>
      <c r="FK40" s="440"/>
      <c r="FL40" s="440"/>
      <c r="FM40" s="440"/>
      <c r="FN40" s="440"/>
      <c r="FO40" s="440"/>
      <c r="FP40" s="440"/>
      <c r="FQ40" s="440"/>
      <c r="FR40" s="440"/>
      <c r="FS40" s="440"/>
      <c r="FT40" s="440"/>
      <c r="FU40" s="440"/>
      <c r="FV40" s="440"/>
      <c r="FW40" s="353"/>
    </row>
    <row r="41" spans="1:179" s="196" customFormat="1" ht="12" customHeight="1">
      <c r="A41" s="236"/>
      <c r="B41" s="236"/>
      <c r="C41" s="1530"/>
      <c r="D41" s="1487"/>
      <c r="E41" s="1365"/>
      <c r="F41" s="1365"/>
      <c r="G41" s="1365"/>
      <c r="H41" s="1365"/>
      <c r="I41" s="1365"/>
      <c r="J41" s="1365"/>
      <c r="K41" s="1365"/>
      <c r="L41" s="1365"/>
      <c r="M41" s="1365"/>
      <c r="N41" s="1365"/>
      <c r="O41" s="1365"/>
      <c r="P41" s="1365"/>
      <c r="Q41" s="1365"/>
      <c r="R41" s="1365"/>
      <c r="S41" s="1365"/>
      <c r="T41" s="1365"/>
      <c r="U41" s="1365"/>
      <c r="V41" s="1365"/>
      <c r="W41" s="1365"/>
      <c r="X41" s="1365"/>
      <c r="Y41" s="1365"/>
      <c r="Z41" s="1365"/>
      <c r="AA41" s="1365"/>
      <c r="AB41" s="1365"/>
      <c r="AC41" s="1365"/>
      <c r="AD41" s="1365"/>
      <c r="AE41" s="1365"/>
      <c r="AF41" s="1365"/>
      <c r="AG41" s="1365"/>
      <c r="AH41" s="1365"/>
      <c r="AI41" s="1365"/>
      <c r="AJ41" s="1532"/>
      <c r="AK41" s="236"/>
      <c r="AL41" s="1530"/>
      <c r="AM41" s="1487"/>
      <c r="AN41" s="1487"/>
      <c r="AO41" s="1487"/>
      <c r="AP41" s="1487"/>
      <c r="AQ41" s="1532"/>
      <c r="AR41" s="2044"/>
      <c r="AS41" s="2045"/>
      <c r="AT41" s="2110"/>
      <c r="AU41" s="2111"/>
      <c r="AV41" s="1487"/>
      <c r="AW41" s="1487"/>
      <c r="AX41" s="1487"/>
      <c r="AY41" s="1487"/>
      <c r="AZ41" s="1487"/>
      <c r="BA41" s="1487"/>
      <c r="BB41" s="1487"/>
      <c r="BC41" s="1553"/>
      <c r="BD41" s="1487"/>
      <c r="BE41" s="1487"/>
      <c r="BF41" s="1487"/>
      <c r="BG41" s="1487"/>
      <c r="BH41" s="1487"/>
      <c r="BI41" s="1487"/>
      <c r="BJ41" s="1487"/>
      <c r="BK41" s="1532"/>
      <c r="BL41" s="1487"/>
      <c r="BM41" s="1487"/>
      <c r="BN41" s="1487"/>
      <c r="BO41" s="1487"/>
      <c r="BP41" s="1487"/>
      <c r="BQ41" s="1487"/>
      <c r="BR41" s="1487"/>
      <c r="BS41" s="1487"/>
      <c r="BT41" s="1487"/>
      <c r="BU41" s="1487"/>
      <c r="BV41" s="1487"/>
      <c r="BW41" s="1487"/>
      <c r="BX41" s="1487"/>
      <c r="BY41" s="1487"/>
      <c r="BZ41" s="1487"/>
      <c r="CA41" s="1487"/>
      <c r="CB41" s="1487"/>
      <c r="CC41" s="1487"/>
      <c r="CD41" s="1532"/>
      <c r="CE41" s="236"/>
      <c r="CV41" s="439"/>
      <c r="CW41" s="440"/>
      <c r="CX41" s="2410"/>
      <c r="CY41" s="2410"/>
      <c r="CZ41" s="2410"/>
      <c r="DA41" s="2410"/>
      <c r="DB41" s="2410"/>
      <c r="DC41" s="2410"/>
      <c r="DD41" s="2410"/>
      <c r="DE41" s="2410"/>
      <c r="DF41" s="2410"/>
      <c r="DG41" s="2410"/>
      <c r="DH41" s="2410"/>
      <c r="DI41" s="2410"/>
      <c r="DJ41" s="2410"/>
      <c r="DK41" s="2410"/>
      <c r="DL41" s="2410"/>
      <c r="DM41" s="2410"/>
      <c r="DN41" s="2410"/>
      <c r="DO41" s="2410"/>
      <c r="DP41" s="2410"/>
      <c r="DQ41" s="2410"/>
      <c r="DR41" s="2410"/>
      <c r="DS41" s="2410"/>
      <c r="DT41" s="2410"/>
      <c r="DU41" s="2410"/>
      <c r="DV41" s="2410"/>
      <c r="DW41" s="2410"/>
      <c r="DX41" s="2410"/>
      <c r="DY41" s="2410"/>
      <c r="DZ41" s="2410"/>
      <c r="EA41" s="2410"/>
      <c r="EB41" s="458"/>
      <c r="EC41" s="443"/>
      <c r="ED41" s="236"/>
      <c r="EE41" s="439"/>
      <c r="EF41" s="440"/>
      <c r="EG41" s="440"/>
      <c r="EH41" s="440"/>
      <c r="EI41" s="440"/>
      <c r="EJ41" s="443"/>
      <c r="EK41" s="2318"/>
      <c r="EL41" s="2319"/>
      <c r="EM41" s="2320"/>
      <c r="EN41" s="2321"/>
      <c r="EO41" s="453"/>
      <c r="EP41" s="453"/>
      <c r="EQ41" s="453"/>
      <c r="ER41" s="453"/>
      <c r="ES41" s="453"/>
      <c r="ET41" s="453"/>
      <c r="EU41" s="453"/>
      <c r="EV41" s="455"/>
      <c r="EW41" s="453"/>
      <c r="EX41" s="453"/>
      <c r="EY41" s="453"/>
      <c r="EZ41" s="453"/>
      <c r="FA41" s="453"/>
      <c r="FB41" s="453"/>
      <c r="FC41" s="453"/>
      <c r="FD41" s="454"/>
      <c r="FE41" s="453"/>
      <c r="FF41" s="453"/>
      <c r="FG41" s="453"/>
      <c r="FH41" s="453"/>
      <c r="FI41" s="453"/>
      <c r="FJ41" s="453"/>
      <c r="FK41" s="453"/>
      <c r="FL41" s="453"/>
      <c r="FM41" s="453"/>
      <c r="FN41" s="453"/>
      <c r="FO41" s="453"/>
      <c r="FP41" s="453"/>
      <c r="FQ41" s="453"/>
      <c r="FR41" s="453"/>
      <c r="FS41" s="453"/>
      <c r="FT41" s="453"/>
      <c r="FU41" s="453"/>
      <c r="FV41" s="453"/>
      <c r="FW41" s="456"/>
    </row>
    <row r="42" spans="1:179" s="196" customFormat="1" ht="12" customHeight="1">
      <c r="A42" s="236"/>
      <c r="B42" s="236"/>
      <c r="C42" s="1530"/>
      <c r="D42" s="1487"/>
      <c r="E42" s="1365"/>
      <c r="F42" s="1365"/>
      <c r="G42" s="1365"/>
      <c r="H42" s="1365"/>
      <c r="I42" s="1365"/>
      <c r="J42" s="1365"/>
      <c r="K42" s="1365"/>
      <c r="L42" s="1365"/>
      <c r="M42" s="1365"/>
      <c r="N42" s="1365"/>
      <c r="O42" s="1365"/>
      <c r="P42" s="1365"/>
      <c r="Q42" s="1365"/>
      <c r="R42" s="1365"/>
      <c r="S42" s="1365"/>
      <c r="T42" s="1365"/>
      <c r="U42" s="1365"/>
      <c r="V42" s="1365"/>
      <c r="W42" s="1365"/>
      <c r="X42" s="1365"/>
      <c r="Y42" s="1365"/>
      <c r="Z42" s="1365"/>
      <c r="AA42" s="1365"/>
      <c r="AB42" s="1365"/>
      <c r="AC42" s="1365"/>
      <c r="AD42" s="1365"/>
      <c r="AE42" s="1365"/>
      <c r="AF42" s="1365"/>
      <c r="AG42" s="1365"/>
      <c r="AH42" s="1365"/>
      <c r="AI42" s="1365"/>
      <c r="AJ42" s="1532"/>
      <c r="AK42" s="236"/>
      <c r="AL42" s="1530"/>
      <c r="AM42" s="1487"/>
      <c r="AN42" s="1487"/>
      <c r="AO42" s="1487"/>
      <c r="AP42" s="1487"/>
      <c r="AQ42" s="1532"/>
      <c r="AR42" s="2044"/>
      <c r="AS42" s="2148"/>
      <c r="AT42" s="2110"/>
      <c r="AU42" s="2111"/>
      <c r="AV42" s="1487"/>
      <c r="AW42" s="1487"/>
      <c r="AX42" s="1487"/>
      <c r="AY42" s="1487"/>
      <c r="AZ42" s="1487"/>
      <c r="BA42" s="1487"/>
      <c r="BB42" s="1487"/>
      <c r="BC42" s="1553"/>
      <c r="BD42" s="1487"/>
      <c r="BE42" s="1487"/>
      <c r="BF42" s="1487"/>
      <c r="BG42" s="1487"/>
      <c r="BH42" s="1487"/>
      <c r="BI42" s="1487"/>
      <c r="BJ42" s="1487"/>
      <c r="BK42" s="1532"/>
      <c r="BL42" s="1487"/>
      <c r="BM42" s="1487"/>
      <c r="BN42" s="1487"/>
      <c r="BO42" s="1487"/>
      <c r="BP42" s="1487"/>
      <c r="BQ42" s="1487"/>
      <c r="BR42" s="1487"/>
      <c r="BS42" s="1487"/>
      <c r="BT42" s="1487"/>
      <c r="BU42" s="1487"/>
      <c r="BV42" s="1487"/>
      <c r="BW42" s="1487"/>
      <c r="BX42" s="1487"/>
      <c r="BY42" s="1487"/>
      <c r="BZ42" s="1487"/>
      <c r="CA42" s="1487"/>
      <c r="CB42" s="1487"/>
      <c r="CC42" s="1487"/>
      <c r="CD42" s="1532"/>
      <c r="CE42" s="236"/>
      <c r="CV42" s="439"/>
      <c r="CW42" s="440"/>
      <c r="CX42" s="458"/>
      <c r="CY42" s="458"/>
      <c r="CZ42" s="458"/>
      <c r="DA42" s="458"/>
      <c r="DB42" s="458"/>
      <c r="DC42" s="458"/>
      <c r="DD42" s="458"/>
      <c r="DE42" s="458"/>
      <c r="DF42" s="458"/>
      <c r="DG42" s="458"/>
      <c r="DH42" s="458"/>
      <c r="DI42" s="458"/>
      <c r="DJ42" s="458"/>
      <c r="DK42" s="458"/>
      <c r="DL42" s="458"/>
      <c r="DM42" s="458"/>
      <c r="DN42" s="458"/>
      <c r="DO42" s="458"/>
      <c r="DP42" s="458"/>
      <c r="DQ42" s="458"/>
      <c r="DR42" s="458"/>
      <c r="DS42" s="458"/>
      <c r="DT42" s="458"/>
      <c r="DU42" s="458"/>
      <c r="DV42" s="458"/>
      <c r="DW42" s="458"/>
      <c r="DX42" s="458"/>
      <c r="DY42" s="458"/>
      <c r="DZ42" s="458"/>
      <c r="EA42" s="458"/>
      <c r="EB42" s="458"/>
      <c r="EC42" s="443"/>
      <c r="ED42" s="236"/>
      <c r="EE42" s="439"/>
      <c r="EF42" s="440"/>
      <c r="EG42" s="440"/>
      <c r="EH42" s="440"/>
      <c r="EI42" s="440"/>
      <c r="EJ42" s="443"/>
      <c r="EK42" s="2316" t="s">
        <v>53</v>
      </c>
      <c r="EL42" s="2411"/>
      <c r="EM42" s="2314" t="s">
        <v>197</v>
      </c>
      <c r="EN42" s="2315"/>
      <c r="EO42" s="440" t="s">
        <v>67</v>
      </c>
      <c r="EP42" s="440"/>
      <c r="EQ42" s="440"/>
      <c r="ER42" s="440"/>
      <c r="ES42" s="440"/>
      <c r="ET42" s="440"/>
      <c r="EU42" s="440"/>
      <c r="EV42" s="445" t="s">
        <v>68</v>
      </c>
      <c r="EW42" s="440"/>
      <c r="EX42" s="440"/>
      <c r="EY42" s="440"/>
      <c r="EZ42" s="440"/>
      <c r="FA42" s="440"/>
      <c r="FB42" s="440"/>
      <c r="FC42" s="440"/>
      <c r="FD42" s="443"/>
      <c r="FE42" s="440" t="s">
        <v>69</v>
      </c>
      <c r="FF42" s="440"/>
      <c r="FG42" s="440"/>
      <c r="FH42" s="440"/>
      <c r="FI42" s="440"/>
      <c r="FJ42" s="440"/>
      <c r="FK42" s="440"/>
      <c r="FL42" s="440"/>
      <c r="FM42" s="440"/>
      <c r="FN42" s="440"/>
      <c r="FO42" s="440"/>
      <c r="FP42" s="440"/>
      <c r="FQ42" s="440"/>
      <c r="FR42" s="440"/>
      <c r="FS42" s="440"/>
      <c r="FT42" s="440"/>
      <c r="FU42" s="440"/>
      <c r="FV42" s="440"/>
      <c r="FW42" s="353"/>
    </row>
    <row r="43" spans="1:179" s="196" customFormat="1" ht="12" customHeight="1">
      <c r="A43" s="236"/>
      <c r="B43" s="236"/>
      <c r="C43" s="1530"/>
      <c r="D43" s="1487"/>
      <c r="E43" s="1365"/>
      <c r="F43" s="1365"/>
      <c r="G43" s="1365"/>
      <c r="H43" s="1365"/>
      <c r="I43" s="221"/>
      <c r="J43" s="221"/>
      <c r="K43" s="221"/>
      <c r="L43" s="221"/>
      <c r="M43" s="1534"/>
      <c r="N43" s="1534"/>
      <c r="O43" s="1534"/>
      <c r="P43" s="1487"/>
      <c r="Q43" s="1487"/>
      <c r="R43" s="1487"/>
      <c r="S43" s="1487"/>
      <c r="T43" s="1487"/>
      <c r="U43" s="1487"/>
      <c r="V43" s="1487"/>
      <c r="W43" s="1487"/>
      <c r="X43" s="1487"/>
      <c r="Y43" s="1487"/>
      <c r="Z43" s="1487"/>
      <c r="AA43" s="1487"/>
      <c r="AB43" s="1487"/>
      <c r="AC43" s="1487"/>
      <c r="AD43" s="1487"/>
      <c r="AE43" s="1487"/>
      <c r="AF43" s="1487"/>
      <c r="AG43" s="1487"/>
      <c r="AH43" s="1487"/>
      <c r="AI43" s="1487"/>
      <c r="AJ43" s="1532"/>
      <c r="AK43" s="236"/>
      <c r="AL43" s="1530"/>
      <c r="AM43" s="1487"/>
      <c r="AN43" s="1487"/>
      <c r="AO43" s="1487"/>
      <c r="AP43" s="1487"/>
      <c r="AQ43" s="1532"/>
      <c r="AR43" s="2044"/>
      <c r="AS43" s="2045"/>
      <c r="AT43" s="2110"/>
      <c r="AU43" s="2111"/>
      <c r="AV43" s="1530"/>
      <c r="AW43" s="1487"/>
      <c r="AX43" s="1487"/>
      <c r="AY43" s="1487"/>
      <c r="AZ43" s="1487"/>
      <c r="BA43" s="1487"/>
      <c r="BB43" s="1487"/>
      <c r="BC43" s="1553"/>
      <c r="BD43" s="1487"/>
      <c r="BE43" s="1487"/>
      <c r="BF43" s="1487"/>
      <c r="BG43" s="1487"/>
      <c r="BH43" s="1487"/>
      <c r="BI43" s="1487"/>
      <c r="BJ43" s="1487"/>
      <c r="BK43" s="1532"/>
      <c r="BL43" s="1487"/>
      <c r="BM43" s="1487"/>
      <c r="BN43" s="1487"/>
      <c r="BO43" s="1487"/>
      <c r="BP43" s="1487"/>
      <c r="BQ43" s="1487"/>
      <c r="BR43" s="1487"/>
      <c r="BS43" s="1487"/>
      <c r="BT43" s="1487"/>
      <c r="BU43" s="1487"/>
      <c r="BV43" s="1487"/>
      <c r="BW43" s="1487"/>
      <c r="BX43" s="1487"/>
      <c r="BY43" s="1487"/>
      <c r="BZ43" s="1487"/>
      <c r="CA43" s="1487"/>
      <c r="CB43" s="1487"/>
      <c r="CC43" s="1487"/>
      <c r="CD43" s="1532"/>
      <c r="CE43" s="236"/>
      <c r="CV43" s="439"/>
      <c r="CW43" s="440"/>
      <c r="CX43" s="442" t="s">
        <v>229</v>
      </c>
      <c r="CY43" s="442"/>
      <c r="CZ43" s="442"/>
      <c r="DA43" s="442"/>
      <c r="DB43" s="444"/>
      <c r="DC43" s="444"/>
      <c r="DD43" s="444"/>
      <c r="DE43" s="444"/>
      <c r="DF43" s="457"/>
      <c r="DG43" s="457"/>
      <c r="DH43" s="457"/>
      <c r="DI43" s="236"/>
      <c r="DJ43" s="236"/>
      <c r="DK43" s="236"/>
      <c r="DL43" s="236"/>
      <c r="DM43" s="236"/>
      <c r="DN43" s="236"/>
      <c r="DO43" s="236"/>
      <c r="DP43" s="236"/>
      <c r="DQ43" s="236"/>
      <c r="DR43" s="236"/>
      <c r="DS43" s="236"/>
      <c r="DT43" s="236"/>
      <c r="DU43" s="236"/>
      <c r="DV43" s="236"/>
      <c r="DW43" s="236"/>
      <c r="DX43" s="236"/>
      <c r="DY43" s="236"/>
      <c r="DZ43" s="440"/>
      <c r="EA43" s="440"/>
      <c r="EB43" s="440"/>
      <c r="EC43" s="443"/>
      <c r="ED43" s="236"/>
      <c r="EE43" s="439"/>
      <c r="EF43" s="440"/>
      <c r="EG43" s="440"/>
      <c r="EH43" s="440"/>
      <c r="EI43" s="440"/>
      <c r="EJ43" s="443"/>
      <c r="EK43" s="2316"/>
      <c r="EL43" s="2317"/>
      <c r="EM43" s="2314"/>
      <c r="EN43" s="2315"/>
      <c r="EO43" s="439"/>
      <c r="EP43" s="440"/>
      <c r="EQ43" s="440"/>
      <c r="ER43" s="440"/>
      <c r="ES43" s="440"/>
      <c r="ET43" s="440"/>
      <c r="EU43" s="440"/>
      <c r="EV43" s="445" t="s">
        <v>70</v>
      </c>
      <c r="EW43" s="440"/>
      <c r="EX43" s="440"/>
      <c r="EY43" s="440"/>
      <c r="EZ43" s="440"/>
      <c r="FA43" s="440"/>
      <c r="FB43" s="440"/>
      <c r="FC43" s="440"/>
      <c r="FD43" s="443"/>
      <c r="FE43" s="440" t="s">
        <v>71</v>
      </c>
      <c r="FF43" s="440"/>
      <c r="FG43" s="440"/>
      <c r="FH43" s="440"/>
      <c r="FI43" s="440"/>
      <c r="FJ43" s="440"/>
      <c r="FK43" s="440"/>
      <c r="FL43" s="440"/>
      <c r="FM43" s="440"/>
      <c r="FN43" s="440"/>
      <c r="FO43" s="440"/>
      <c r="FP43" s="440"/>
      <c r="FQ43" s="440"/>
      <c r="FR43" s="440"/>
      <c r="FS43" s="440"/>
      <c r="FT43" s="440"/>
      <c r="FU43" s="440"/>
      <c r="FV43" s="440"/>
      <c r="FW43" s="353"/>
    </row>
    <row r="44" spans="1:179" s="196" customFormat="1" ht="12" customHeight="1">
      <c r="A44" s="236"/>
      <c r="B44" s="236"/>
      <c r="C44" s="1530"/>
      <c r="D44" s="1487"/>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5"/>
      <c r="AA44" s="1365"/>
      <c r="AB44" s="1365"/>
      <c r="AC44" s="1365"/>
      <c r="AD44" s="1365"/>
      <c r="AE44" s="1365"/>
      <c r="AF44" s="1365"/>
      <c r="AG44" s="1365"/>
      <c r="AH44" s="1365"/>
      <c r="AI44" s="1365"/>
      <c r="AJ44" s="1532"/>
      <c r="AK44" s="236"/>
      <c r="AL44" s="1530"/>
      <c r="AM44" s="1487"/>
      <c r="AN44" s="1487"/>
      <c r="AO44" s="1487"/>
      <c r="AP44" s="1487"/>
      <c r="AQ44" s="1532"/>
      <c r="AR44" s="2044"/>
      <c r="AS44" s="2045"/>
      <c r="AT44" s="2110"/>
      <c r="AU44" s="2111"/>
      <c r="AV44" s="1487"/>
      <c r="AW44" s="1487"/>
      <c r="AX44" s="1487"/>
      <c r="AY44" s="1487"/>
      <c r="AZ44" s="1487"/>
      <c r="BA44" s="1487"/>
      <c r="BB44" s="1487"/>
      <c r="BC44" s="1553"/>
      <c r="BD44" s="1487"/>
      <c r="BE44" s="1487"/>
      <c r="BF44" s="1487"/>
      <c r="BG44" s="1487"/>
      <c r="BH44" s="1487"/>
      <c r="BI44" s="1487"/>
      <c r="BJ44" s="1487"/>
      <c r="BK44" s="1532"/>
      <c r="BL44" s="1487"/>
      <c r="BM44" s="1487"/>
      <c r="BN44" s="1487"/>
      <c r="BO44" s="1487"/>
      <c r="BP44" s="1487"/>
      <c r="BQ44" s="1487"/>
      <c r="BR44" s="1487"/>
      <c r="BS44" s="1487"/>
      <c r="BT44" s="1487"/>
      <c r="BU44" s="1487"/>
      <c r="BV44" s="1487"/>
      <c r="BW44" s="1487"/>
      <c r="BX44" s="1487"/>
      <c r="BY44" s="1487"/>
      <c r="BZ44" s="1487"/>
      <c r="CA44" s="1487"/>
      <c r="CB44" s="1487"/>
      <c r="CC44" s="1487"/>
      <c r="CD44" s="1532"/>
      <c r="CE44" s="236"/>
      <c r="CV44" s="439"/>
      <c r="CW44" s="440"/>
      <c r="CX44" s="2410" t="s">
        <v>230</v>
      </c>
      <c r="CY44" s="2410"/>
      <c r="CZ44" s="2410"/>
      <c r="DA44" s="2410"/>
      <c r="DB44" s="2410"/>
      <c r="DC44" s="2410"/>
      <c r="DD44" s="2410"/>
      <c r="DE44" s="2410"/>
      <c r="DF44" s="2410"/>
      <c r="DG44" s="2410"/>
      <c r="DH44" s="2410"/>
      <c r="DI44" s="2410"/>
      <c r="DJ44" s="2410"/>
      <c r="DK44" s="2410"/>
      <c r="DL44" s="2410"/>
      <c r="DM44" s="2410"/>
      <c r="DN44" s="2410"/>
      <c r="DO44" s="2410"/>
      <c r="DP44" s="2410"/>
      <c r="DQ44" s="2410"/>
      <c r="DR44" s="2410"/>
      <c r="DS44" s="2410"/>
      <c r="DT44" s="2410"/>
      <c r="DU44" s="2410"/>
      <c r="DV44" s="2410"/>
      <c r="DW44" s="2410"/>
      <c r="DX44" s="2410"/>
      <c r="DY44" s="2410"/>
      <c r="DZ44" s="2410"/>
      <c r="EA44" s="2410"/>
      <c r="EB44" s="2410"/>
      <c r="EC44" s="443"/>
      <c r="ED44" s="236"/>
      <c r="EE44" s="439"/>
      <c r="EF44" s="440"/>
      <c r="EG44" s="440"/>
      <c r="EH44" s="440"/>
      <c r="EI44" s="440"/>
      <c r="EJ44" s="443"/>
      <c r="EK44" s="2318"/>
      <c r="EL44" s="2319"/>
      <c r="EM44" s="2320"/>
      <c r="EN44" s="2321"/>
      <c r="EO44" s="440"/>
      <c r="EP44" s="440"/>
      <c r="EQ44" s="440"/>
      <c r="ER44" s="440"/>
      <c r="ES44" s="440"/>
      <c r="ET44" s="440"/>
      <c r="EU44" s="440"/>
      <c r="EV44" s="445"/>
      <c r="EW44" s="440"/>
      <c r="EX44" s="440"/>
      <c r="EY44" s="440"/>
      <c r="EZ44" s="440"/>
      <c r="FA44" s="440"/>
      <c r="FB44" s="440"/>
      <c r="FC44" s="440"/>
      <c r="FD44" s="443"/>
      <c r="FE44" s="440"/>
      <c r="FF44" s="440"/>
      <c r="FG44" s="440"/>
      <c r="FH44" s="440"/>
      <c r="FI44" s="440"/>
      <c r="FJ44" s="440"/>
      <c r="FK44" s="440"/>
      <c r="FL44" s="440"/>
      <c r="FM44" s="440"/>
      <c r="FN44" s="440"/>
      <c r="FO44" s="440"/>
      <c r="FP44" s="440"/>
      <c r="FQ44" s="440"/>
      <c r="FR44" s="440"/>
      <c r="FS44" s="440"/>
      <c r="FT44" s="440"/>
      <c r="FU44" s="440"/>
      <c r="FV44" s="440"/>
      <c r="FW44" s="353"/>
    </row>
    <row r="45" spans="1:179" s="196" customFormat="1" ht="12" customHeight="1">
      <c r="A45" s="236"/>
      <c r="B45" s="236"/>
      <c r="C45" s="1530"/>
      <c r="D45" s="1487"/>
      <c r="E45" s="1365"/>
      <c r="F45" s="1365"/>
      <c r="G45" s="1365"/>
      <c r="H45" s="1365"/>
      <c r="I45" s="1365"/>
      <c r="J45" s="1365"/>
      <c r="K45" s="1365"/>
      <c r="L45" s="1365"/>
      <c r="M45" s="1365"/>
      <c r="N45" s="1365"/>
      <c r="O45" s="1365"/>
      <c r="P45" s="1365"/>
      <c r="Q45" s="1365"/>
      <c r="R45" s="1365"/>
      <c r="S45" s="1365"/>
      <c r="T45" s="1365"/>
      <c r="U45" s="1365"/>
      <c r="V45" s="1365"/>
      <c r="W45" s="1365"/>
      <c r="X45" s="1365"/>
      <c r="Y45" s="1365"/>
      <c r="Z45" s="1365"/>
      <c r="AA45" s="1365"/>
      <c r="AB45" s="1365"/>
      <c r="AC45" s="1365"/>
      <c r="AD45" s="1365"/>
      <c r="AE45" s="1365"/>
      <c r="AF45" s="1365"/>
      <c r="AG45" s="1365"/>
      <c r="AH45" s="1365"/>
      <c r="AI45" s="1365"/>
      <c r="AJ45" s="1532"/>
      <c r="AK45" s="236"/>
      <c r="AL45" s="1530"/>
      <c r="AM45" s="1487"/>
      <c r="AN45" s="1487"/>
      <c r="AO45" s="1487"/>
      <c r="AP45" s="1487"/>
      <c r="AQ45" s="1532"/>
      <c r="AR45" s="2044"/>
      <c r="AS45" s="2148"/>
      <c r="AT45" s="2110"/>
      <c r="AU45" s="2111"/>
      <c r="AV45" s="1487"/>
      <c r="AW45" s="1487"/>
      <c r="AX45" s="1487"/>
      <c r="AY45" s="1487"/>
      <c r="AZ45" s="1487"/>
      <c r="BA45" s="1487"/>
      <c r="BB45" s="1487"/>
      <c r="BC45" s="1553"/>
      <c r="BD45" s="1487"/>
      <c r="BE45" s="1487"/>
      <c r="BF45" s="1487"/>
      <c r="BG45" s="1487"/>
      <c r="BH45" s="1487"/>
      <c r="BI45" s="1487"/>
      <c r="BJ45" s="1487"/>
      <c r="BK45" s="1532"/>
      <c r="BL45" s="1487"/>
      <c r="BM45" s="1487"/>
      <c r="BN45" s="1487"/>
      <c r="BO45" s="1487"/>
      <c r="BP45" s="1487"/>
      <c r="BQ45" s="1487"/>
      <c r="BR45" s="1487"/>
      <c r="BS45" s="1487"/>
      <c r="BT45" s="1487"/>
      <c r="BU45" s="1487"/>
      <c r="BV45" s="1487"/>
      <c r="BW45" s="1487"/>
      <c r="BX45" s="1487"/>
      <c r="BY45" s="1487"/>
      <c r="BZ45" s="1487"/>
      <c r="CA45" s="1487"/>
      <c r="CB45" s="1487"/>
      <c r="CC45" s="1487"/>
      <c r="CD45" s="1532"/>
      <c r="CE45" s="236"/>
      <c r="CV45" s="439"/>
      <c r="CW45" s="440"/>
      <c r="CX45" s="2410"/>
      <c r="CY45" s="2410"/>
      <c r="CZ45" s="2410"/>
      <c r="DA45" s="2410"/>
      <c r="DB45" s="2410"/>
      <c r="DC45" s="2410"/>
      <c r="DD45" s="2410"/>
      <c r="DE45" s="2410"/>
      <c r="DF45" s="2410"/>
      <c r="DG45" s="2410"/>
      <c r="DH45" s="2410"/>
      <c r="DI45" s="2410"/>
      <c r="DJ45" s="2410"/>
      <c r="DK45" s="2410"/>
      <c r="DL45" s="2410"/>
      <c r="DM45" s="2410"/>
      <c r="DN45" s="2410"/>
      <c r="DO45" s="2410"/>
      <c r="DP45" s="2410"/>
      <c r="DQ45" s="2410"/>
      <c r="DR45" s="2410"/>
      <c r="DS45" s="2410"/>
      <c r="DT45" s="2410"/>
      <c r="DU45" s="2410"/>
      <c r="DV45" s="2410"/>
      <c r="DW45" s="2410"/>
      <c r="DX45" s="2410"/>
      <c r="DY45" s="2410"/>
      <c r="DZ45" s="2410"/>
      <c r="EA45" s="2410"/>
      <c r="EB45" s="2410"/>
      <c r="EC45" s="443"/>
      <c r="ED45" s="236"/>
      <c r="EE45" s="439"/>
      <c r="EF45" s="440"/>
      <c r="EG45" s="440"/>
      <c r="EH45" s="440"/>
      <c r="EI45" s="440"/>
      <c r="EJ45" s="443"/>
      <c r="EK45" s="2326" t="s">
        <v>53</v>
      </c>
      <c r="EL45" s="2330"/>
      <c r="EM45" s="2328" t="s">
        <v>197</v>
      </c>
      <c r="EN45" s="2329"/>
      <c r="EO45" s="447" t="s">
        <v>72</v>
      </c>
      <c r="EP45" s="447"/>
      <c r="EQ45" s="447"/>
      <c r="ER45" s="447"/>
      <c r="ES45" s="447"/>
      <c r="ET45" s="447"/>
      <c r="EU45" s="447"/>
      <c r="EV45" s="448" t="s">
        <v>73</v>
      </c>
      <c r="EW45" s="447"/>
      <c r="EX45" s="447"/>
      <c r="EY45" s="447"/>
      <c r="EZ45" s="447"/>
      <c r="FA45" s="447"/>
      <c r="FB45" s="447"/>
      <c r="FC45" s="447"/>
      <c r="FD45" s="449"/>
      <c r="FE45" s="447" t="s">
        <v>74</v>
      </c>
      <c r="FF45" s="447"/>
      <c r="FG45" s="447"/>
      <c r="FH45" s="447"/>
      <c r="FI45" s="447"/>
      <c r="FJ45" s="447"/>
      <c r="FK45" s="447"/>
      <c r="FL45" s="447"/>
      <c r="FM45" s="447"/>
      <c r="FN45" s="447"/>
      <c r="FO45" s="447"/>
      <c r="FP45" s="447"/>
      <c r="FQ45" s="447"/>
      <c r="FR45" s="447"/>
      <c r="FS45" s="447"/>
      <c r="FT45" s="447"/>
      <c r="FU45" s="447"/>
      <c r="FV45" s="447"/>
      <c r="FW45" s="450"/>
    </row>
    <row r="46" spans="1:179" s="196" customFormat="1" ht="12" customHeight="1">
      <c r="A46" s="236"/>
      <c r="B46" s="236"/>
      <c r="C46" s="1530"/>
      <c r="D46" s="221"/>
      <c r="E46" s="1365"/>
      <c r="F46" s="1365"/>
      <c r="G46" s="1365"/>
      <c r="H46" s="1365"/>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532"/>
      <c r="AK46" s="236"/>
      <c r="AL46" s="1530"/>
      <c r="AM46" s="1487"/>
      <c r="AN46" s="1487"/>
      <c r="AO46" s="1487"/>
      <c r="AP46" s="1487"/>
      <c r="AQ46" s="1487"/>
      <c r="AR46" s="2044"/>
      <c r="AS46" s="2045"/>
      <c r="AT46" s="2110"/>
      <c r="AU46" s="2111"/>
      <c r="AV46" s="1530"/>
      <c r="AW46" s="1487"/>
      <c r="AX46" s="1487"/>
      <c r="AY46" s="1487"/>
      <c r="AZ46" s="1487"/>
      <c r="BA46" s="1487"/>
      <c r="BB46" s="1487"/>
      <c r="BC46" s="1553"/>
      <c r="BD46" s="1487"/>
      <c r="BE46" s="1487"/>
      <c r="BF46" s="1487"/>
      <c r="BG46" s="1487"/>
      <c r="BH46" s="1487"/>
      <c r="BI46" s="1487"/>
      <c r="BJ46" s="1487"/>
      <c r="BK46" s="1532"/>
      <c r="BL46" s="1487"/>
      <c r="BM46" s="1487"/>
      <c r="BN46" s="1487"/>
      <c r="BO46" s="1487"/>
      <c r="BP46" s="1487"/>
      <c r="BQ46" s="1487"/>
      <c r="BR46" s="1487"/>
      <c r="BS46" s="1487"/>
      <c r="BT46" s="1487"/>
      <c r="BU46" s="1487"/>
      <c r="BV46" s="1487"/>
      <c r="BW46" s="1487"/>
      <c r="BX46" s="1487"/>
      <c r="BY46" s="1487"/>
      <c r="BZ46" s="1487"/>
      <c r="CA46" s="1487"/>
      <c r="CB46" s="1487"/>
      <c r="CC46" s="1487"/>
      <c r="CD46" s="1532"/>
      <c r="CE46" s="236"/>
      <c r="CV46" s="439"/>
      <c r="CW46" s="444"/>
      <c r="CX46" s="2410"/>
      <c r="CY46" s="2410"/>
      <c r="CZ46" s="2410"/>
      <c r="DA46" s="2410"/>
      <c r="DB46" s="2410"/>
      <c r="DC46" s="2410"/>
      <c r="DD46" s="2410"/>
      <c r="DE46" s="2410"/>
      <c r="DF46" s="2410"/>
      <c r="DG46" s="2410"/>
      <c r="DH46" s="2410"/>
      <c r="DI46" s="2410"/>
      <c r="DJ46" s="2410"/>
      <c r="DK46" s="2410"/>
      <c r="DL46" s="2410"/>
      <c r="DM46" s="2410"/>
      <c r="DN46" s="2410"/>
      <c r="DO46" s="2410"/>
      <c r="DP46" s="2410"/>
      <c r="DQ46" s="2410"/>
      <c r="DR46" s="2410"/>
      <c r="DS46" s="2410"/>
      <c r="DT46" s="2410"/>
      <c r="DU46" s="2410"/>
      <c r="DV46" s="2410"/>
      <c r="DW46" s="2410"/>
      <c r="DX46" s="2410"/>
      <c r="DY46" s="2410"/>
      <c r="DZ46" s="2410"/>
      <c r="EA46" s="2410"/>
      <c r="EB46" s="2410"/>
      <c r="EC46" s="443"/>
      <c r="ED46" s="236"/>
      <c r="EE46" s="439"/>
      <c r="EF46" s="440"/>
      <c r="EG46" s="440"/>
      <c r="EH46" s="440"/>
      <c r="EI46" s="440"/>
      <c r="EJ46" s="440"/>
      <c r="EK46" s="2316"/>
      <c r="EL46" s="2317"/>
      <c r="EM46" s="2314"/>
      <c r="EN46" s="2315"/>
      <c r="EO46" s="439" t="s">
        <v>75</v>
      </c>
      <c r="EP46" s="440"/>
      <c r="EQ46" s="440"/>
      <c r="ER46" s="440"/>
      <c r="ES46" s="440"/>
      <c r="ET46" s="440"/>
      <c r="EU46" s="440"/>
      <c r="EV46" s="445"/>
      <c r="EW46" s="440"/>
      <c r="EX46" s="440"/>
      <c r="EY46" s="440"/>
      <c r="EZ46" s="440"/>
      <c r="FA46" s="440"/>
      <c r="FB46" s="440"/>
      <c r="FC46" s="440"/>
      <c r="FD46" s="443"/>
      <c r="FE46" s="440" t="s">
        <v>76</v>
      </c>
      <c r="FF46" s="440"/>
      <c r="FG46" s="440"/>
      <c r="FH46" s="440"/>
      <c r="FI46" s="440"/>
      <c r="FJ46" s="440"/>
      <c r="FK46" s="440"/>
      <c r="FL46" s="440"/>
      <c r="FM46" s="440"/>
      <c r="FN46" s="440"/>
      <c r="FO46" s="440"/>
      <c r="FP46" s="440"/>
      <c r="FQ46" s="440"/>
      <c r="FR46" s="440"/>
      <c r="FS46" s="440"/>
      <c r="FT46" s="440"/>
      <c r="FU46" s="440"/>
      <c r="FV46" s="440"/>
      <c r="FW46" s="353"/>
    </row>
    <row r="47" spans="1:179" s="196" customFormat="1" ht="12" customHeight="1">
      <c r="A47" s="236"/>
      <c r="B47" s="236"/>
      <c r="C47" s="1530"/>
      <c r="D47" s="221"/>
      <c r="E47" s="1365"/>
      <c r="F47" s="1365"/>
      <c r="G47" s="1365"/>
      <c r="H47" s="1487"/>
      <c r="I47" s="1487"/>
      <c r="J47" s="1487"/>
      <c r="K47" s="1487"/>
      <c r="L47" s="1487"/>
      <c r="M47" s="1487"/>
      <c r="N47" s="1487"/>
      <c r="O47" s="1487"/>
      <c r="P47" s="1487"/>
      <c r="Q47" s="1487"/>
      <c r="R47" s="1487"/>
      <c r="S47" s="1487"/>
      <c r="T47" s="1487"/>
      <c r="U47" s="1487"/>
      <c r="V47" s="1487"/>
      <c r="W47" s="1487"/>
      <c r="X47" s="1487"/>
      <c r="Y47" s="1534"/>
      <c r="Z47" s="1534"/>
      <c r="AA47" s="1534"/>
      <c r="AB47" s="1487"/>
      <c r="AC47" s="1487"/>
      <c r="AD47" s="1487"/>
      <c r="AE47" s="1487"/>
      <c r="AF47" s="1487"/>
      <c r="AG47" s="1487"/>
      <c r="AH47" s="1487"/>
      <c r="AI47" s="1487"/>
      <c r="AJ47" s="1532"/>
      <c r="AK47" s="236"/>
      <c r="AL47" s="1530"/>
      <c r="AM47" s="1487"/>
      <c r="AN47" s="1487"/>
      <c r="AO47" s="1487"/>
      <c r="AP47" s="1487"/>
      <c r="AQ47" s="1487"/>
      <c r="AR47" s="2044"/>
      <c r="AS47" s="2045"/>
      <c r="AT47" s="2110"/>
      <c r="AU47" s="2111"/>
      <c r="AV47" s="1487"/>
      <c r="AW47" s="1487"/>
      <c r="AX47" s="1487"/>
      <c r="AY47" s="1487"/>
      <c r="AZ47" s="1487"/>
      <c r="BA47" s="1487"/>
      <c r="BB47" s="1487"/>
      <c r="BC47" s="1553"/>
      <c r="BD47" s="1487"/>
      <c r="BE47" s="1487"/>
      <c r="BF47" s="1487"/>
      <c r="BG47" s="1487"/>
      <c r="BH47" s="1487"/>
      <c r="BI47" s="1487"/>
      <c r="BJ47" s="1487"/>
      <c r="BK47" s="1532"/>
      <c r="BL47" s="1487"/>
      <c r="BM47" s="1487"/>
      <c r="BN47" s="1487"/>
      <c r="BO47" s="1487"/>
      <c r="BP47" s="1487"/>
      <c r="BQ47" s="1487"/>
      <c r="BR47" s="1487"/>
      <c r="BS47" s="1487"/>
      <c r="BT47" s="1487"/>
      <c r="BU47" s="1487"/>
      <c r="BV47" s="1487"/>
      <c r="BW47" s="1487"/>
      <c r="BX47" s="1487"/>
      <c r="BY47" s="1487"/>
      <c r="BZ47" s="1487"/>
      <c r="CA47" s="1487"/>
      <c r="CB47" s="1487"/>
      <c r="CC47" s="1487"/>
      <c r="CD47" s="1532"/>
      <c r="CE47" s="236"/>
      <c r="CV47" s="439"/>
      <c r="CW47" s="444"/>
      <c r="CX47" s="442" t="s">
        <v>232</v>
      </c>
      <c r="CY47" s="442"/>
      <c r="CZ47" s="442"/>
      <c r="DA47" s="236"/>
      <c r="DB47" s="236"/>
      <c r="DC47" s="236"/>
      <c r="DD47" s="236"/>
      <c r="DE47" s="236"/>
      <c r="DF47" s="236"/>
      <c r="DG47" s="236"/>
      <c r="DH47" s="236"/>
      <c r="DI47" s="236"/>
      <c r="DJ47" s="236"/>
      <c r="DK47" s="236"/>
      <c r="DL47" s="236"/>
      <c r="DM47" s="236"/>
      <c r="DN47" s="236"/>
      <c r="DO47" s="236"/>
      <c r="DP47" s="236"/>
      <c r="DQ47" s="236"/>
      <c r="DR47" s="457"/>
      <c r="DS47" s="457"/>
      <c r="DT47" s="457"/>
      <c r="DU47" s="440"/>
      <c r="DV47" s="440"/>
      <c r="DW47" s="440"/>
      <c r="DX47" s="440"/>
      <c r="DY47" s="440"/>
      <c r="DZ47" s="440"/>
      <c r="EA47" s="440"/>
      <c r="EB47" s="440"/>
      <c r="EC47" s="443"/>
      <c r="ED47" s="236"/>
      <c r="EE47" s="439"/>
      <c r="EF47" s="440"/>
      <c r="EG47" s="440"/>
      <c r="EH47" s="440"/>
      <c r="EI47" s="440"/>
      <c r="EJ47" s="440"/>
      <c r="EK47" s="2318"/>
      <c r="EL47" s="2319"/>
      <c r="EM47" s="2320"/>
      <c r="EN47" s="2321"/>
      <c r="EO47" s="453"/>
      <c r="EP47" s="453"/>
      <c r="EQ47" s="453"/>
      <c r="ER47" s="453"/>
      <c r="ES47" s="453"/>
      <c r="ET47" s="453"/>
      <c r="EU47" s="453"/>
      <c r="EV47" s="455"/>
      <c r="EW47" s="453"/>
      <c r="EX47" s="453"/>
      <c r="EY47" s="453"/>
      <c r="EZ47" s="453"/>
      <c r="FA47" s="453"/>
      <c r="FB47" s="453"/>
      <c r="FC47" s="453"/>
      <c r="FD47" s="454"/>
      <c r="FE47" s="453"/>
      <c r="FF47" s="453"/>
      <c r="FG47" s="453"/>
      <c r="FH47" s="453"/>
      <c r="FI47" s="453"/>
      <c r="FJ47" s="453"/>
      <c r="FK47" s="453"/>
      <c r="FL47" s="453"/>
      <c r="FM47" s="453"/>
      <c r="FN47" s="453"/>
      <c r="FO47" s="453"/>
      <c r="FP47" s="453"/>
      <c r="FQ47" s="453"/>
      <c r="FR47" s="453"/>
      <c r="FS47" s="453"/>
      <c r="FT47" s="453"/>
      <c r="FU47" s="453"/>
      <c r="FV47" s="453"/>
      <c r="FW47" s="456"/>
    </row>
    <row r="48" spans="1:179" s="196" customFormat="1" ht="12" customHeight="1">
      <c r="A48" s="236"/>
      <c r="B48" s="236"/>
      <c r="C48" s="1530"/>
      <c r="D48" s="221"/>
      <c r="E48" s="1365"/>
      <c r="F48" s="1365"/>
      <c r="G48" s="1365"/>
      <c r="H48" s="1365"/>
      <c r="I48" s="1365"/>
      <c r="J48" s="1365"/>
      <c r="K48" s="1365"/>
      <c r="L48" s="1365"/>
      <c r="M48" s="1365"/>
      <c r="N48" s="1365"/>
      <c r="O48" s="1365"/>
      <c r="P48" s="1365"/>
      <c r="Q48" s="1365"/>
      <c r="R48" s="1365"/>
      <c r="S48" s="1365"/>
      <c r="T48" s="1365"/>
      <c r="U48" s="1365"/>
      <c r="V48" s="1365"/>
      <c r="W48" s="1365"/>
      <c r="X48" s="1365"/>
      <c r="Y48" s="1365"/>
      <c r="Z48" s="1365"/>
      <c r="AA48" s="1365"/>
      <c r="AB48" s="1365"/>
      <c r="AC48" s="1365"/>
      <c r="AD48" s="1365"/>
      <c r="AE48" s="1365"/>
      <c r="AF48" s="1365"/>
      <c r="AG48" s="1365"/>
      <c r="AH48" s="1365"/>
      <c r="AI48" s="1365"/>
      <c r="AJ48" s="1532"/>
      <c r="AK48" s="236"/>
      <c r="AL48" s="1530"/>
      <c r="AM48" s="1487"/>
      <c r="AN48" s="1487"/>
      <c r="AO48" s="1487"/>
      <c r="AP48" s="1487"/>
      <c r="AQ48" s="1487"/>
      <c r="AR48" s="2044"/>
      <c r="AS48" s="2045"/>
      <c r="AT48" s="2110"/>
      <c r="AU48" s="2111"/>
      <c r="AV48" s="1487"/>
      <c r="AW48" s="1487"/>
      <c r="AX48" s="1487"/>
      <c r="AY48" s="1487"/>
      <c r="AZ48" s="1487"/>
      <c r="BA48" s="1487"/>
      <c r="BB48" s="1487"/>
      <c r="BC48" s="1553"/>
      <c r="BD48" s="1487"/>
      <c r="BE48" s="1487"/>
      <c r="BF48" s="1487"/>
      <c r="BG48" s="1487"/>
      <c r="BH48" s="1487"/>
      <c r="BI48" s="1487"/>
      <c r="BJ48" s="1487"/>
      <c r="BK48" s="1532"/>
      <c r="BL48" s="1487"/>
      <c r="BM48" s="1487"/>
      <c r="BN48" s="1487"/>
      <c r="BO48" s="1487"/>
      <c r="BP48" s="1487"/>
      <c r="BQ48" s="1487"/>
      <c r="BR48" s="1487"/>
      <c r="BS48" s="1487"/>
      <c r="BT48" s="1487"/>
      <c r="BU48" s="1487"/>
      <c r="BV48" s="1487"/>
      <c r="BW48" s="1487"/>
      <c r="BX48" s="1487"/>
      <c r="BY48" s="1487"/>
      <c r="BZ48" s="1487"/>
      <c r="CA48" s="1487"/>
      <c r="CB48" s="1487"/>
      <c r="CC48" s="1487"/>
      <c r="CD48" s="1532"/>
      <c r="CE48" s="236"/>
      <c r="CV48" s="439"/>
      <c r="CW48" s="444"/>
      <c r="CX48" s="2410" t="s">
        <v>233</v>
      </c>
      <c r="CY48" s="2410"/>
      <c r="CZ48" s="2410"/>
      <c r="DA48" s="2410"/>
      <c r="DB48" s="2410"/>
      <c r="DC48" s="2410"/>
      <c r="DD48" s="2410"/>
      <c r="DE48" s="2410"/>
      <c r="DF48" s="2410"/>
      <c r="DG48" s="2410"/>
      <c r="DH48" s="2410"/>
      <c r="DI48" s="2410"/>
      <c r="DJ48" s="2410"/>
      <c r="DK48" s="2410"/>
      <c r="DL48" s="2410"/>
      <c r="DM48" s="2410"/>
      <c r="DN48" s="2410"/>
      <c r="DO48" s="2410"/>
      <c r="DP48" s="2410"/>
      <c r="DQ48" s="2410"/>
      <c r="DR48" s="2410"/>
      <c r="DS48" s="2410"/>
      <c r="DT48" s="2410"/>
      <c r="DU48" s="2410"/>
      <c r="DV48" s="2410"/>
      <c r="DW48" s="2410"/>
      <c r="DX48" s="2410"/>
      <c r="DY48" s="2410"/>
      <c r="DZ48" s="2410"/>
      <c r="EA48" s="2410"/>
      <c r="EB48" s="2410"/>
      <c r="EC48" s="443"/>
      <c r="ED48" s="236"/>
      <c r="EE48" s="439"/>
      <c r="EF48" s="440"/>
      <c r="EG48" s="440"/>
      <c r="EH48" s="440"/>
      <c r="EI48" s="440"/>
      <c r="EJ48" s="440"/>
      <c r="EK48" s="2316" t="s">
        <v>53</v>
      </c>
      <c r="EL48" s="2317"/>
      <c r="EM48" s="2314" t="s">
        <v>197</v>
      </c>
      <c r="EN48" s="2315"/>
      <c r="EO48" s="440" t="s">
        <v>77</v>
      </c>
      <c r="EP48" s="440"/>
      <c r="EQ48" s="440"/>
      <c r="ER48" s="440"/>
      <c r="ES48" s="440"/>
      <c r="ET48" s="440"/>
      <c r="EU48" s="440"/>
      <c r="EV48" s="445" t="s">
        <v>78</v>
      </c>
      <c r="EW48" s="440"/>
      <c r="EX48" s="440"/>
      <c r="EY48" s="440"/>
      <c r="EZ48" s="440"/>
      <c r="FA48" s="440"/>
      <c r="FB48" s="440"/>
      <c r="FC48" s="440"/>
      <c r="FD48" s="443"/>
      <c r="FE48" s="440" t="s">
        <v>79</v>
      </c>
      <c r="FF48" s="440"/>
      <c r="FG48" s="440"/>
      <c r="FH48" s="440"/>
      <c r="FI48" s="440"/>
      <c r="FJ48" s="440"/>
      <c r="FK48" s="440"/>
      <c r="FL48" s="440"/>
      <c r="FM48" s="440"/>
      <c r="FN48" s="440"/>
      <c r="FO48" s="440"/>
      <c r="FP48" s="440"/>
      <c r="FQ48" s="440"/>
      <c r="FR48" s="440"/>
      <c r="FS48" s="440"/>
      <c r="FT48" s="440"/>
      <c r="FU48" s="440"/>
      <c r="FV48" s="440"/>
      <c r="FW48" s="353"/>
    </row>
    <row r="49" spans="1:179" s="196" customFormat="1" ht="12" customHeight="1">
      <c r="A49" s="236"/>
      <c r="B49" s="236"/>
      <c r="C49" s="1530"/>
      <c r="D49" s="221"/>
      <c r="E49" s="1365"/>
      <c r="F49" s="1365"/>
      <c r="G49" s="1365"/>
      <c r="H49" s="1365"/>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532"/>
      <c r="AK49" s="236"/>
      <c r="AL49" s="1530"/>
      <c r="AM49" s="1487"/>
      <c r="AN49" s="1487"/>
      <c r="AO49" s="1487"/>
      <c r="AP49" s="1487"/>
      <c r="AQ49" s="1487"/>
      <c r="AR49" s="2044"/>
      <c r="AS49" s="2045"/>
      <c r="AT49" s="2110"/>
      <c r="AU49" s="2111"/>
      <c r="AV49" s="1530"/>
      <c r="AW49" s="1487"/>
      <c r="AX49" s="1487"/>
      <c r="AY49" s="1487"/>
      <c r="AZ49" s="1487"/>
      <c r="BA49" s="1487"/>
      <c r="BB49" s="1487"/>
      <c r="BC49" s="1553"/>
      <c r="BD49" s="1487"/>
      <c r="BE49" s="1487"/>
      <c r="BF49" s="1487"/>
      <c r="BG49" s="1487"/>
      <c r="BH49" s="1487"/>
      <c r="BI49" s="1487"/>
      <c r="BJ49" s="1487"/>
      <c r="BK49" s="1532"/>
      <c r="BL49" s="1487"/>
      <c r="BM49" s="1487"/>
      <c r="BN49" s="1487"/>
      <c r="BO49" s="1487"/>
      <c r="BP49" s="1487"/>
      <c r="BQ49" s="1487"/>
      <c r="BR49" s="1487"/>
      <c r="BS49" s="1487"/>
      <c r="BT49" s="1487"/>
      <c r="BU49" s="1487"/>
      <c r="BV49" s="1487"/>
      <c r="BW49" s="1487"/>
      <c r="BX49" s="1487"/>
      <c r="BY49" s="1487"/>
      <c r="BZ49" s="1487"/>
      <c r="CA49" s="1487"/>
      <c r="CB49" s="1487"/>
      <c r="CC49" s="1487"/>
      <c r="CD49" s="1532"/>
      <c r="CE49" s="236"/>
      <c r="CV49" s="439"/>
      <c r="CW49" s="444"/>
      <c r="CX49" s="2410"/>
      <c r="CY49" s="2410"/>
      <c r="CZ49" s="2410"/>
      <c r="DA49" s="2410"/>
      <c r="DB49" s="2410"/>
      <c r="DC49" s="2410"/>
      <c r="DD49" s="2410"/>
      <c r="DE49" s="2410"/>
      <c r="DF49" s="2410"/>
      <c r="DG49" s="2410"/>
      <c r="DH49" s="2410"/>
      <c r="DI49" s="2410"/>
      <c r="DJ49" s="2410"/>
      <c r="DK49" s="2410"/>
      <c r="DL49" s="2410"/>
      <c r="DM49" s="2410"/>
      <c r="DN49" s="2410"/>
      <c r="DO49" s="2410"/>
      <c r="DP49" s="2410"/>
      <c r="DQ49" s="2410"/>
      <c r="DR49" s="2410"/>
      <c r="DS49" s="2410"/>
      <c r="DT49" s="2410"/>
      <c r="DU49" s="2410"/>
      <c r="DV49" s="2410"/>
      <c r="DW49" s="2410"/>
      <c r="DX49" s="2410"/>
      <c r="DY49" s="2410"/>
      <c r="DZ49" s="2410"/>
      <c r="EA49" s="2410"/>
      <c r="EB49" s="2410"/>
      <c r="EC49" s="443"/>
      <c r="ED49" s="236"/>
      <c r="EE49" s="439"/>
      <c r="EF49" s="440"/>
      <c r="EG49" s="440"/>
      <c r="EH49" s="440"/>
      <c r="EI49" s="440"/>
      <c r="EJ49" s="440"/>
      <c r="EK49" s="2316"/>
      <c r="EL49" s="2317"/>
      <c r="EM49" s="2314"/>
      <c r="EN49" s="2315"/>
      <c r="EO49" s="439"/>
      <c r="EP49" s="440"/>
      <c r="EQ49" s="440"/>
      <c r="ER49" s="440"/>
      <c r="ES49" s="440"/>
      <c r="ET49" s="440"/>
      <c r="EU49" s="440"/>
      <c r="EV49" s="445" t="s">
        <v>203</v>
      </c>
      <c r="EW49" s="440"/>
      <c r="EX49" s="440"/>
      <c r="EY49" s="440"/>
      <c r="EZ49" s="440"/>
      <c r="FA49" s="440"/>
      <c r="FB49" s="440"/>
      <c r="FC49" s="440"/>
      <c r="FD49" s="443"/>
      <c r="FE49" s="440" t="s">
        <v>80</v>
      </c>
      <c r="FF49" s="440"/>
      <c r="FG49" s="440"/>
      <c r="FH49" s="440"/>
      <c r="FI49" s="440"/>
      <c r="FJ49" s="440"/>
      <c r="FK49" s="440"/>
      <c r="FL49" s="440"/>
      <c r="FM49" s="440"/>
      <c r="FN49" s="440"/>
      <c r="FO49" s="440"/>
      <c r="FP49" s="440"/>
      <c r="FQ49" s="440"/>
      <c r="FR49" s="440"/>
      <c r="FS49" s="440"/>
      <c r="FT49" s="440"/>
      <c r="FU49" s="440"/>
      <c r="FV49" s="440"/>
      <c r="FW49" s="353"/>
    </row>
    <row r="50" spans="1:179" s="196" customFormat="1" ht="12" customHeight="1">
      <c r="A50" s="236"/>
      <c r="B50" s="236"/>
      <c r="C50" s="1530"/>
      <c r="D50" s="221"/>
      <c r="E50" s="1365"/>
      <c r="F50" s="1365"/>
      <c r="G50" s="1365"/>
      <c r="H50" s="1365"/>
      <c r="I50" s="1365"/>
      <c r="J50" s="1365"/>
      <c r="K50" s="1365"/>
      <c r="L50" s="1365"/>
      <c r="M50" s="1365"/>
      <c r="N50" s="1365"/>
      <c r="O50" s="1365"/>
      <c r="P50" s="1365"/>
      <c r="Q50" s="1365"/>
      <c r="R50" s="1365"/>
      <c r="S50" s="1365"/>
      <c r="T50" s="1365"/>
      <c r="U50" s="1365"/>
      <c r="V50" s="1365"/>
      <c r="W50" s="1365"/>
      <c r="X50" s="1365"/>
      <c r="Y50" s="1365"/>
      <c r="Z50" s="1365"/>
      <c r="AA50" s="1365"/>
      <c r="AB50" s="1365"/>
      <c r="AC50" s="1365"/>
      <c r="AD50" s="1365"/>
      <c r="AE50" s="1365"/>
      <c r="AF50" s="1365"/>
      <c r="AG50" s="1365"/>
      <c r="AH50" s="1365"/>
      <c r="AI50" s="1365"/>
      <c r="AJ50" s="1532"/>
      <c r="AK50" s="236"/>
      <c r="AL50" s="1530"/>
      <c r="AM50" s="1487"/>
      <c r="AN50" s="1487"/>
      <c r="AO50" s="1487"/>
      <c r="AP50" s="1487"/>
      <c r="AQ50" s="1487"/>
      <c r="AR50" s="2044"/>
      <c r="AS50" s="2045"/>
      <c r="AT50" s="2110"/>
      <c r="AU50" s="2111"/>
      <c r="AV50" s="1530"/>
      <c r="AW50" s="1487"/>
      <c r="AX50" s="1487"/>
      <c r="AY50" s="1487"/>
      <c r="AZ50" s="1487"/>
      <c r="BA50" s="1487"/>
      <c r="BB50" s="1487"/>
      <c r="BC50" s="1553"/>
      <c r="BD50" s="1487"/>
      <c r="BE50" s="1487"/>
      <c r="BF50" s="1487"/>
      <c r="BG50" s="1487"/>
      <c r="BH50" s="1487"/>
      <c r="BI50" s="1487"/>
      <c r="BJ50" s="1487"/>
      <c r="BK50" s="1532"/>
      <c r="BL50" s="1487"/>
      <c r="BM50" s="1487"/>
      <c r="BN50" s="1487"/>
      <c r="BO50" s="1487"/>
      <c r="BP50" s="1487"/>
      <c r="BQ50" s="1487"/>
      <c r="BR50" s="1487"/>
      <c r="BS50" s="1487"/>
      <c r="BT50" s="1487"/>
      <c r="BU50" s="1487"/>
      <c r="BV50" s="1487"/>
      <c r="BW50" s="1487"/>
      <c r="BX50" s="1487"/>
      <c r="BY50" s="1487"/>
      <c r="BZ50" s="1487"/>
      <c r="CA50" s="1487"/>
      <c r="CB50" s="1487"/>
      <c r="CC50" s="1487"/>
      <c r="CD50" s="1532"/>
      <c r="CE50" s="236"/>
      <c r="CV50" s="439"/>
      <c r="CW50" s="444"/>
      <c r="CX50" s="2410"/>
      <c r="CY50" s="2410"/>
      <c r="CZ50" s="2410"/>
      <c r="DA50" s="2410"/>
      <c r="DB50" s="2410"/>
      <c r="DC50" s="2410"/>
      <c r="DD50" s="2410"/>
      <c r="DE50" s="2410"/>
      <c r="DF50" s="2410"/>
      <c r="DG50" s="2410"/>
      <c r="DH50" s="2410"/>
      <c r="DI50" s="2410"/>
      <c r="DJ50" s="2410"/>
      <c r="DK50" s="2410"/>
      <c r="DL50" s="2410"/>
      <c r="DM50" s="2410"/>
      <c r="DN50" s="2410"/>
      <c r="DO50" s="2410"/>
      <c r="DP50" s="2410"/>
      <c r="DQ50" s="2410"/>
      <c r="DR50" s="2410"/>
      <c r="DS50" s="2410"/>
      <c r="DT50" s="2410"/>
      <c r="DU50" s="2410"/>
      <c r="DV50" s="2410"/>
      <c r="DW50" s="2410"/>
      <c r="DX50" s="2410"/>
      <c r="DY50" s="2410"/>
      <c r="DZ50" s="2410"/>
      <c r="EA50" s="2410"/>
      <c r="EB50" s="2410"/>
      <c r="EC50" s="443"/>
      <c r="ED50" s="236"/>
      <c r="EE50" s="439"/>
      <c r="EF50" s="440"/>
      <c r="EG50" s="440"/>
      <c r="EH50" s="440"/>
      <c r="EI50" s="440"/>
      <c r="EJ50" s="440"/>
      <c r="EK50" s="2316"/>
      <c r="EL50" s="2317"/>
      <c r="EM50" s="2314"/>
      <c r="EN50" s="2315"/>
      <c r="EO50" s="439"/>
      <c r="EP50" s="440"/>
      <c r="EQ50" s="440"/>
      <c r="ER50" s="440"/>
      <c r="ES50" s="440"/>
      <c r="ET50" s="440"/>
      <c r="EU50" s="440"/>
      <c r="EV50" s="445" t="s">
        <v>81</v>
      </c>
      <c r="EW50" s="440"/>
      <c r="EX50" s="440"/>
      <c r="EY50" s="440"/>
      <c r="EZ50" s="440"/>
      <c r="FA50" s="440"/>
      <c r="FB50" s="440"/>
      <c r="FC50" s="440"/>
      <c r="FD50" s="443"/>
      <c r="FE50" s="440" t="s">
        <v>82</v>
      </c>
      <c r="FF50" s="440"/>
      <c r="FG50" s="440"/>
      <c r="FH50" s="440"/>
      <c r="FI50" s="440"/>
      <c r="FJ50" s="440"/>
      <c r="FK50" s="440"/>
      <c r="FL50" s="440"/>
      <c r="FM50" s="440"/>
      <c r="FN50" s="440"/>
      <c r="FO50" s="440"/>
      <c r="FP50" s="440"/>
      <c r="FQ50" s="440"/>
      <c r="FR50" s="440"/>
      <c r="FS50" s="440"/>
      <c r="FT50" s="440"/>
      <c r="FU50" s="440"/>
      <c r="FV50" s="440"/>
      <c r="FW50" s="353"/>
    </row>
    <row r="51" spans="1:179" s="196" customFormat="1" ht="12" customHeight="1">
      <c r="A51" s="236"/>
      <c r="B51" s="236"/>
      <c r="C51" s="1530"/>
      <c r="D51" s="221"/>
      <c r="E51" s="1487"/>
      <c r="F51" s="1487"/>
      <c r="G51" s="1487"/>
      <c r="H51" s="1487"/>
      <c r="I51" s="1487"/>
      <c r="J51" s="1487"/>
      <c r="K51" s="1487"/>
      <c r="L51" s="1487"/>
      <c r="M51" s="1487"/>
      <c r="N51" s="1487"/>
      <c r="O51" s="1487"/>
      <c r="P51" s="1487"/>
      <c r="Q51" s="1487"/>
      <c r="R51" s="1487"/>
      <c r="S51" s="1542"/>
      <c r="T51" s="1542"/>
      <c r="U51" s="1542"/>
      <c r="V51" s="1542"/>
      <c r="W51" s="1542"/>
      <c r="X51" s="1542"/>
      <c r="Y51" s="1542"/>
      <c r="Z51" s="1542"/>
      <c r="AA51" s="1542"/>
      <c r="AB51" s="1542"/>
      <c r="AC51" s="1542"/>
      <c r="AD51" s="1542"/>
      <c r="AE51" s="1542"/>
      <c r="AF51" s="1487"/>
      <c r="AG51" s="1487"/>
      <c r="AH51" s="1487"/>
      <c r="AI51" s="1487"/>
      <c r="AJ51" s="1532"/>
      <c r="AK51" s="236"/>
      <c r="AL51" s="1530"/>
      <c r="AM51" s="1487"/>
      <c r="AN51" s="1487"/>
      <c r="AO51" s="1487"/>
      <c r="AP51" s="1487"/>
      <c r="AQ51" s="1487"/>
      <c r="AR51" s="2044"/>
      <c r="AS51" s="2045"/>
      <c r="AT51" s="2110"/>
      <c r="AU51" s="2111"/>
      <c r="AV51" s="1530"/>
      <c r="AW51" s="1487"/>
      <c r="AX51" s="1487"/>
      <c r="AY51" s="1487"/>
      <c r="AZ51" s="1487"/>
      <c r="BA51" s="1487"/>
      <c r="BB51" s="1487"/>
      <c r="BC51" s="1553"/>
      <c r="BD51" s="1487"/>
      <c r="BE51" s="1487"/>
      <c r="BF51" s="1487"/>
      <c r="BG51" s="1487"/>
      <c r="BH51" s="1487"/>
      <c r="BI51" s="1487"/>
      <c r="BJ51" s="1487"/>
      <c r="BK51" s="1532"/>
      <c r="BL51" s="1487"/>
      <c r="BM51" s="1487"/>
      <c r="BN51" s="1487"/>
      <c r="BO51" s="1487"/>
      <c r="BP51" s="1487"/>
      <c r="BQ51" s="1487"/>
      <c r="BR51" s="1487"/>
      <c r="BS51" s="1487"/>
      <c r="BT51" s="1487"/>
      <c r="BU51" s="1487"/>
      <c r="BV51" s="1487"/>
      <c r="BW51" s="1487"/>
      <c r="BX51" s="1487"/>
      <c r="BY51" s="1487"/>
      <c r="BZ51" s="1487"/>
      <c r="CA51" s="1487"/>
      <c r="CB51" s="1487"/>
      <c r="CC51" s="1487"/>
      <c r="CD51" s="1532"/>
      <c r="CE51" s="236"/>
      <c r="CV51" s="439"/>
      <c r="CW51" s="444"/>
      <c r="CX51" s="440"/>
      <c r="CY51" s="440"/>
      <c r="CZ51" s="440"/>
      <c r="DA51" s="440"/>
      <c r="DB51" s="440"/>
      <c r="DC51" s="440"/>
      <c r="DD51" s="440"/>
      <c r="DE51" s="440"/>
      <c r="DF51" s="440"/>
      <c r="DG51" s="440"/>
      <c r="DH51" s="440"/>
      <c r="DI51" s="440"/>
      <c r="DJ51" s="440"/>
      <c r="DK51" s="440"/>
      <c r="DL51" s="459"/>
      <c r="DM51" s="459"/>
      <c r="DN51" s="459"/>
      <c r="DO51" s="459"/>
      <c r="DP51" s="459"/>
      <c r="DQ51" s="459"/>
      <c r="DR51" s="459"/>
      <c r="DS51" s="459"/>
      <c r="DT51" s="459"/>
      <c r="DU51" s="459"/>
      <c r="DV51" s="459"/>
      <c r="DW51" s="459"/>
      <c r="DX51" s="459"/>
      <c r="DY51" s="440"/>
      <c r="DZ51" s="440"/>
      <c r="EA51" s="440"/>
      <c r="EB51" s="440"/>
      <c r="EC51" s="443"/>
      <c r="ED51" s="236"/>
      <c r="EE51" s="439"/>
      <c r="EF51" s="440"/>
      <c r="EG51" s="440"/>
      <c r="EH51" s="440"/>
      <c r="EI51" s="440"/>
      <c r="EJ51" s="440"/>
      <c r="EK51" s="2316"/>
      <c r="EL51" s="2317"/>
      <c r="EM51" s="2314"/>
      <c r="EN51" s="2315"/>
      <c r="EO51" s="439"/>
      <c r="EP51" s="440"/>
      <c r="EQ51" s="440"/>
      <c r="ER51" s="440"/>
      <c r="ES51" s="440"/>
      <c r="ET51" s="440"/>
      <c r="EU51" s="440"/>
      <c r="EV51" s="445"/>
      <c r="EW51" s="440"/>
      <c r="EX51" s="440"/>
      <c r="EY51" s="440"/>
      <c r="EZ51" s="440"/>
      <c r="FA51" s="440"/>
      <c r="FB51" s="440"/>
      <c r="FC51" s="440"/>
      <c r="FD51" s="443"/>
      <c r="FE51" s="440" t="s">
        <v>1153</v>
      </c>
      <c r="FF51" s="440"/>
      <c r="FG51" s="440"/>
      <c r="FH51" s="440"/>
      <c r="FI51" s="440"/>
      <c r="FJ51" s="440"/>
      <c r="FK51" s="440"/>
      <c r="FL51" s="440"/>
      <c r="FM51" s="440"/>
      <c r="FN51" s="440"/>
      <c r="FO51" s="440"/>
      <c r="FP51" s="440"/>
      <c r="FQ51" s="440"/>
      <c r="FR51" s="440"/>
      <c r="FS51" s="440"/>
      <c r="FT51" s="440"/>
      <c r="FU51" s="440"/>
      <c r="FV51" s="440"/>
      <c r="FW51" s="353"/>
    </row>
    <row r="52" spans="1:179" s="196" customFormat="1" ht="12" customHeight="1">
      <c r="A52" s="236"/>
      <c r="B52" s="236"/>
      <c r="C52" s="1530"/>
      <c r="D52" s="221"/>
      <c r="E52" s="1365"/>
      <c r="F52" s="1487"/>
      <c r="G52" s="1487"/>
      <c r="H52" s="1487"/>
      <c r="I52" s="1487"/>
      <c r="J52" s="1487"/>
      <c r="K52" s="1487"/>
      <c r="L52" s="1487"/>
      <c r="M52" s="1487"/>
      <c r="N52" s="1487"/>
      <c r="O52" s="1487"/>
      <c r="P52" s="1487"/>
      <c r="Q52" s="1487"/>
      <c r="R52" s="1487"/>
      <c r="S52" s="1542"/>
      <c r="T52" s="1542"/>
      <c r="U52" s="1542"/>
      <c r="V52" s="1542"/>
      <c r="W52" s="1542"/>
      <c r="X52" s="1542"/>
      <c r="Y52" s="1542"/>
      <c r="Z52" s="1542"/>
      <c r="AA52" s="1542"/>
      <c r="AB52" s="1542"/>
      <c r="AC52" s="1542"/>
      <c r="AD52" s="1542"/>
      <c r="AE52" s="1542"/>
      <c r="AF52" s="1487"/>
      <c r="AG52" s="1487"/>
      <c r="AH52" s="1487"/>
      <c r="AI52" s="1487"/>
      <c r="AJ52" s="1532"/>
      <c r="AK52" s="236"/>
      <c r="AL52" s="1530"/>
      <c r="AM52" s="1487"/>
      <c r="AN52" s="1487"/>
      <c r="AO52" s="1487"/>
      <c r="AP52" s="1487"/>
      <c r="AQ52" s="1487"/>
      <c r="AR52" s="2044"/>
      <c r="AS52" s="2045"/>
      <c r="AT52" s="2110"/>
      <c r="AU52" s="2111"/>
      <c r="AV52" s="1530"/>
      <c r="AW52" s="1487"/>
      <c r="AX52" s="1487"/>
      <c r="AY52" s="1487"/>
      <c r="AZ52" s="1487"/>
      <c r="BA52" s="1487"/>
      <c r="BB52" s="1487"/>
      <c r="BC52" s="1553"/>
      <c r="BD52" s="1487"/>
      <c r="BE52" s="1487"/>
      <c r="BF52" s="1487"/>
      <c r="BG52" s="1487"/>
      <c r="BH52" s="1487"/>
      <c r="BI52" s="1487"/>
      <c r="BJ52" s="1487"/>
      <c r="BK52" s="1532"/>
      <c r="BL52" s="1487"/>
      <c r="BM52" s="1487"/>
      <c r="BN52" s="1487"/>
      <c r="BO52" s="1487"/>
      <c r="BP52" s="1487"/>
      <c r="BQ52" s="1487"/>
      <c r="BR52" s="1487"/>
      <c r="BS52" s="1487"/>
      <c r="BT52" s="1487"/>
      <c r="BU52" s="1487"/>
      <c r="BV52" s="1487"/>
      <c r="BW52" s="1487"/>
      <c r="BX52" s="1487"/>
      <c r="BY52" s="1487"/>
      <c r="BZ52" s="1487"/>
      <c r="CA52" s="1487"/>
      <c r="CB52" s="1487"/>
      <c r="CC52" s="1487"/>
      <c r="CD52" s="1532"/>
      <c r="CE52" s="236"/>
      <c r="CV52" s="439"/>
      <c r="CW52" s="444"/>
      <c r="CX52" s="442" t="s">
        <v>231</v>
      </c>
      <c r="CY52" s="440"/>
      <c r="CZ52" s="440"/>
      <c r="DA52" s="440"/>
      <c r="DB52" s="440"/>
      <c r="DC52" s="440"/>
      <c r="DD52" s="440"/>
      <c r="DE52" s="440"/>
      <c r="DF52" s="440"/>
      <c r="DG52" s="440"/>
      <c r="DH52" s="440"/>
      <c r="DI52" s="440"/>
      <c r="DJ52" s="440"/>
      <c r="DK52" s="440"/>
      <c r="DL52" s="459"/>
      <c r="DM52" s="459"/>
      <c r="DN52" s="459"/>
      <c r="DO52" s="459"/>
      <c r="DP52" s="459"/>
      <c r="DQ52" s="459"/>
      <c r="DR52" s="459"/>
      <c r="DS52" s="459"/>
      <c r="DT52" s="459"/>
      <c r="DU52" s="459"/>
      <c r="DV52" s="459"/>
      <c r="DW52" s="459"/>
      <c r="DX52" s="459"/>
      <c r="DY52" s="440"/>
      <c r="DZ52" s="440"/>
      <c r="EA52" s="440"/>
      <c r="EB52" s="440"/>
      <c r="EC52" s="443"/>
      <c r="ED52" s="236"/>
      <c r="EE52" s="452"/>
      <c r="EF52" s="453"/>
      <c r="EG52" s="453"/>
      <c r="EH52" s="453"/>
      <c r="EI52" s="453"/>
      <c r="EJ52" s="453"/>
      <c r="EK52" s="2318"/>
      <c r="EL52" s="2319"/>
      <c r="EM52" s="2320"/>
      <c r="EN52" s="2321"/>
      <c r="EO52" s="452"/>
      <c r="EP52" s="453"/>
      <c r="EQ52" s="453"/>
      <c r="ER52" s="453"/>
      <c r="ES52" s="453"/>
      <c r="ET52" s="453"/>
      <c r="EU52" s="453"/>
      <c r="EV52" s="455"/>
      <c r="EW52" s="453"/>
      <c r="EX52" s="453"/>
      <c r="EY52" s="453"/>
      <c r="EZ52" s="453"/>
      <c r="FA52" s="453"/>
      <c r="FB52" s="453"/>
      <c r="FC52" s="453"/>
      <c r="FD52" s="454"/>
      <c r="FE52" s="453"/>
      <c r="FF52" s="453"/>
      <c r="FG52" s="453"/>
      <c r="FH52" s="453"/>
      <c r="FI52" s="453"/>
      <c r="FJ52" s="453"/>
      <c r="FK52" s="453"/>
      <c r="FL52" s="453"/>
      <c r="FM52" s="453"/>
      <c r="FN52" s="453"/>
      <c r="FO52" s="453"/>
      <c r="FP52" s="453"/>
      <c r="FQ52" s="453"/>
      <c r="FR52" s="453"/>
      <c r="FS52" s="453"/>
      <c r="FT52" s="453"/>
      <c r="FU52" s="453"/>
      <c r="FV52" s="453"/>
      <c r="FW52" s="456"/>
    </row>
    <row r="53" spans="1:179" s="196" customFormat="1" ht="12" customHeight="1">
      <c r="A53" s="236"/>
      <c r="B53" s="236"/>
      <c r="C53" s="1530"/>
      <c r="D53" s="221"/>
      <c r="E53" s="1365"/>
      <c r="F53" s="1487"/>
      <c r="G53" s="1365"/>
      <c r="H53" s="1487"/>
      <c r="I53" s="1487"/>
      <c r="J53" s="1487"/>
      <c r="K53" s="1487"/>
      <c r="L53" s="1487"/>
      <c r="M53" s="1487"/>
      <c r="N53" s="1487"/>
      <c r="O53" s="1487"/>
      <c r="P53" s="1487"/>
      <c r="Q53" s="1487"/>
      <c r="R53" s="1487"/>
      <c r="S53" s="1542"/>
      <c r="T53" s="1542"/>
      <c r="U53" s="1542"/>
      <c r="V53" s="1542"/>
      <c r="W53" s="1542"/>
      <c r="X53" s="1542"/>
      <c r="Y53" s="1542"/>
      <c r="Z53" s="1542"/>
      <c r="AA53" s="1542"/>
      <c r="AB53" s="1542"/>
      <c r="AC53" s="1542"/>
      <c r="AD53" s="1542"/>
      <c r="AE53" s="1542"/>
      <c r="AF53" s="1487"/>
      <c r="AG53" s="1487"/>
      <c r="AH53" s="1487"/>
      <c r="AI53" s="1487"/>
      <c r="AJ53" s="1532"/>
      <c r="AK53" s="236"/>
      <c r="AL53" s="1530"/>
      <c r="AM53" s="1487"/>
      <c r="AN53" s="1487"/>
      <c r="AO53" s="1487"/>
      <c r="AP53" s="1487"/>
      <c r="AQ53" s="1532"/>
      <c r="AR53" s="2044"/>
      <c r="AS53" s="2045"/>
      <c r="AT53" s="2110"/>
      <c r="AU53" s="2111"/>
      <c r="AV53" s="1530"/>
      <c r="AW53" s="1487"/>
      <c r="AX53" s="1487"/>
      <c r="AY53" s="1487"/>
      <c r="AZ53" s="1487"/>
      <c r="BA53" s="1487"/>
      <c r="BB53" s="1487"/>
      <c r="BC53" s="1553"/>
      <c r="BD53" s="1487"/>
      <c r="BE53" s="1487"/>
      <c r="BF53" s="1487"/>
      <c r="BG53" s="1487"/>
      <c r="BH53" s="1487"/>
      <c r="BI53" s="1487"/>
      <c r="BJ53" s="1487"/>
      <c r="BK53" s="1532"/>
      <c r="BL53" s="1487"/>
      <c r="BM53" s="1487"/>
      <c r="BN53" s="1487"/>
      <c r="BO53" s="1487"/>
      <c r="BP53" s="1487"/>
      <c r="BQ53" s="1487"/>
      <c r="BR53" s="1487"/>
      <c r="BS53" s="1487"/>
      <c r="BT53" s="1487"/>
      <c r="BU53" s="1487"/>
      <c r="BV53" s="1487"/>
      <c r="BW53" s="1487"/>
      <c r="BX53" s="1487"/>
      <c r="BY53" s="1487"/>
      <c r="BZ53" s="1487"/>
      <c r="CA53" s="1487"/>
      <c r="CB53" s="1487"/>
      <c r="CC53" s="1487"/>
      <c r="CD53" s="1532"/>
      <c r="CE53" s="236"/>
      <c r="CV53" s="439"/>
      <c r="CW53" s="444"/>
      <c r="CX53" s="442" t="s">
        <v>242</v>
      </c>
      <c r="CY53" s="440"/>
      <c r="CZ53" s="442"/>
      <c r="DA53" s="440"/>
      <c r="DB53" s="440"/>
      <c r="DC53" s="440"/>
      <c r="DD53" s="440"/>
      <c r="DE53" s="440"/>
      <c r="DF53" s="440"/>
      <c r="DG53" s="440"/>
      <c r="DH53" s="440"/>
      <c r="DI53" s="440"/>
      <c r="DJ53" s="440"/>
      <c r="DK53" s="440"/>
      <c r="DL53" s="459"/>
      <c r="DM53" s="459"/>
      <c r="DN53" s="459"/>
      <c r="DO53" s="459"/>
      <c r="DP53" s="459"/>
      <c r="DQ53" s="459"/>
      <c r="DR53" s="459"/>
      <c r="DS53" s="459"/>
      <c r="DT53" s="459"/>
      <c r="DU53" s="459"/>
      <c r="DV53" s="459"/>
      <c r="DW53" s="459"/>
      <c r="DX53" s="459"/>
      <c r="DY53" s="440"/>
      <c r="DZ53" s="440"/>
      <c r="EA53" s="440"/>
      <c r="EB53" s="440"/>
      <c r="EC53" s="443"/>
      <c r="ED53" s="236"/>
      <c r="EE53" s="439" t="s">
        <v>204</v>
      </c>
      <c r="EF53" s="440"/>
      <c r="EG53" s="440"/>
      <c r="EH53" s="440"/>
      <c r="EI53" s="440"/>
      <c r="EJ53" s="443"/>
      <c r="EK53" s="2316" t="s">
        <v>53</v>
      </c>
      <c r="EL53" s="2317"/>
      <c r="EM53" s="2314" t="s">
        <v>215</v>
      </c>
      <c r="EN53" s="2315"/>
      <c r="EO53" s="439" t="s">
        <v>83</v>
      </c>
      <c r="EP53" s="440"/>
      <c r="EQ53" s="440"/>
      <c r="ER53" s="440"/>
      <c r="ES53" s="440"/>
      <c r="ET53" s="440"/>
      <c r="EU53" s="440"/>
      <c r="EV53" s="445" t="s">
        <v>145</v>
      </c>
      <c r="EW53" s="440"/>
      <c r="EX53" s="440"/>
      <c r="EY53" s="440"/>
      <c r="EZ53" s="440"/>
      <c r="FA53" s="440"/>
      <c r="FB53" s="440"/>
      <c r="FC53" s="440"/>
      <c r="FD53" s="443"/>
      <c r="FE53" s="440" t="s">
        <v>84</v>
      </c>
      <c r="FF53" s="440"/>
      <c r="FG53" s="440"/>
      <c r="FH53" s="440"/>
      <c r="FI53" s="440"/>
      <c r="FJ53" s="440"/>
      <c r="FK53" s="440"/>
      <c r="FL53" s="440"/>
      <c r="FM53" s="440"/>
      <c r="FN53" s="440"/>
      <c r="FO53" s="440"/>
      <c r="FP53" s="440"/>
      <c r="FQ53" s="440"/>
      <c r="FR53" s="440"/>
      <c r="FS53" s="440"/>
      <c r="FT53" s="440"/>
      <c r="FU53" s="440"/>
      <c r="FV53" s="440"/>
      <c r="FW53" s="353"/>
    </row>
    <row r="54" spans="1:179" s="196" customFormat="1" ht="12" customHeight="1">
      <c r="A54" s="236"/>
      <c r="B54" s="236"/>
      <c r="C54" s="1530"/>
      <c r="D54" s="221"/>
      <c r="E54" s="1487"/>
      <c r="F54" s="1487"/>
      <c r="G54" s="1487"/>
      <c r="H54" s="1487"/>
      <c r="I54" s="1487"/>
      <c r="J54" s="1487"/>
      <c r="K54" s="1487"/>
      <c r="L54" s="1487"/>
      <c r="M54" s="1487"/>
      <c r="N54" s="1487"/>
      <c r="O54" s="1487"/>
      <c r="P54" s="1487"/>
      <c r="Q54" s="1487"/>
      <c r="R54" s="1487"/>
      <c r="S54" s="1542"/>
      <c r="T54" s="1542"/>
      <c r="U54" s="1542"/>
      <c r="V54" s="1542"/>
      <c r="W54" s="1542"/>
      <c r="X54" s="1542"/>
      <c r="Y54" s="1542"/>
      <c r="Z54" s="1542"/>
      <c r="AA54" s="1542"/>
      <c r="AB54" s="1542"/>
      <c r="AC54" s="1542"/>
      <c r="AD54" s="1542"/>
      <c r="AE54" s="1542"/>
      <c r="AF54" s="1487"/>
      <c r="AG54" s="1487"/>
      <c r="AH54" s="1487"/>
      <c r="AI54" s="1487"/>
      <c r="AJ54" s="1532"/>
      <c r="AK54" s="236"/>
      <c r="AL54" s="1530"/>
      <c r="AM54" s="1487"/>
      <c r="AN54" s="1487"/>
      <c r="AO54" s="1487"/>
      <c r="AP54" s="1487"/>
      <c r="AQ54" s="1532"/>
      <c r="AR54" s="2044"/>
      <c r="AS54" s="2045"/>
      <c r="AT54" s="2110"/>
      <c r="AU54" s="2111"/>
      <c r="AV54" s="1530"/>
      <c r="AW54" s="1487"/>
      <c r="AX54" s="1487"/>
      <c r="AY54" s="1487"/>
      <c r="AZ54" s="1487"/>
      <c r="BA54" s="1487"/>
      <c r="BB54" s="1487"/>
      <c r="BC54" s="1553"/>
      <c r="BD54" s="1487"/>
      <c r="BE54" s="1487"/>
      <c r="BF54" s="1487"/>
      <c r="BG54" s="1487"/>
      <c r="BH54" s="1487"/>
      <c r="BI54" s="1487"/>
      <c r="BJ54" s="1487"/>
      <c r="BK54" s="1532"/>
      <c r="BL54" s="1487"/>
      <c r="BM54" s="1487"/>
      <c r="BN54" s="1487"/>
      <c r="BO54" s="1487"/>
      <c r="BP54" s="1487"/>
      <c r="BQ54" s="1487"/>
      <c r="BR54" s="1487"/>
      <c r="BS54" s="1487"/>
      <c r="BT54" s="1487"/>
      <c r="BU54" s="1487"/>
      <c r="BV54" s="1487"/>
      <c r="BW54" s="1487"/>
      <c r="BX54" s="1487"/>
      <c r="BY54" s="1487"/>
      <c r="BZ54" s="1487"/>
      <c r="CA54" s="1487"/>
      <c r="CB54" s="1487"/>
      <c r="CC54" s="1487"/>
      <c r="CD54" s="1532"/>
      <c r="CE54" s="236"/>
      <c r="CV54" s="439"/>
      <c r="CW54" s="444"/>
      <c r="CX54" s="440"/>
      <c r="CY54" s="440"/>
      <c r="CZ54" s="440"/>
      <c r="DA54" s="440"/>
      <c r="DB54" s="440"/>
      <c r="DC54" s="440"/>
      <c r="DD54" s="440"/>
      <c r="DE54" s="440"/>
      <c r="DF54" s="440"/>
      <c r="DG54" s="440"/>
      <c r="DH54" s="440"/>
      <c r="DI54" s="440"/>
      <c r="DJ54" s="440"/>
      <c r="DK54" s="440"/>
      <c r="DL54" s="459"/>
      <c r="DM54" s="459"/>
      <c r="DN54" s="459"/>
      <c r="DO54" s="459"/>
      <c r="DP54" s="459"/>
      <c r="DQ54" s="459"/>
      <c r="DR54" s="459"/>
      <c r="DS54" s="459"/>
      <c r="DT54" s="459"/>
      <c r="DU54" s="459"/>
      <c r="DV54" s="459"/>
      <c r="DW54" s="459"/>
      <c r="DX54" s="459"/>
      <c r="DY54" s="440"/>
      <c r="DZ54" s="440"/>
      <c r="EA54" s="440"/>
      <c r="EB54" s="440"/>
      <c r="EC54" s="443"/>
      <c r="ED54" s="236"/>
      <c r="EE54" s="439"/>
      <c r="EF54" s="440"/>
      <c r="EG54" s="440"/>
      <c r="EH54" s="440"/>
      <c r="EI54" s="440"/>
      <c r="EJ54" s="443"/>
      <c r="EK54" s="2316"/>
      <c r="EL54" s="2317"/>
      <c r="EM54" s="2314"/>
      <c r="EN54" s="2315"/>
      <c r="EO54" s="439"/>
      <c r="EP54" s="440"/>
      <c r="EQ54" s="440"/>
      <c r="ER54" s="440"/>
      <c r="ES54" s="440"/>
      <c r="ET54" s="440"/>
      <c r="EU54" s="440"/>
      <c r="EV54" s="445" t="s">
        <v>200</v>
      </c>
      <c r="EW54" s="440"/>
      <c r="EX54" s="440"/>
      <c r="EY54" s="440"/>
      <c r="EZ54" s="440"/>
      <c r="FA54" s="440"/>
      <c r="FB54" s="440"/>
      <c r="FC54" s="440"/>
      <c r="FD54" s="443"/>
      <c r="FE54" s="440" t="s">
        <v>85</v>
      </c>
      <c r="FF54" s="440"/>
      <c r="FG54" s="440"/>
      <c r="FH54" s="440"/>
      <c r="FI54" s="440"/>
      <c r="FJ54" s="440"/>
      <c r="FK54" s="440"/>
      <c r="FL54" s="440"/>
      <c r="FM54" s="440"/>
      <c r="FN54" s="440"/>
      <c r="FO54" s="440"/>
      <c r="FP54" s="440"/>
      <c r="FQ54" s="440"/>
      <c r="FR54" s="440"/>
      <c r="FS54" s="440"/>
      <c r="FT54" s="440"/>
      <c r="FU54" s="440"/>
      <c r="FV54" s="440"/>
      <c r="FW54" s="353"/>
    </row>
    <row r="55" spans="1:179" s="196" customFormat="1" ht="12" customHeight="1">
      <c r="A55" s="236"/>
      <c r="B55" s="236"/>
      <c r="C55" s="1530"/>
      <c r="D55" s="221"/>
      <c r="E55" s="1487"/>
      <c r="F55" s="1487"/>
      <c r="G55" s="1487"/>
      <c r="H55" s="1487"/>
      <c r="I55" s="1487"/>
      <c r="J55" s="1487"/>
      <c r="K55" s="1487"/>
      <c r="L55" s="1487"/>
      <c r="M55" s="1487"/>
      <c r="N55" s="1487"/>
      <c r="O55" s="1487"/>
      <c r="P55" s="1487"/>
      <c r="Q55" s="1487"/>
      <c r="R55" s="1487"/>
      <c r="S55" s="1487"/>
      <c r="T55" s="1487"/>
      <c r="U55" s="1487"/>
      <c r="V55" s="1487"/>
      <c r="W55" s="1487"/>
      <c r="X55" s="1487"/>
      <c r="Y55" s="1487"/>
      <c r="Z55" s="1487"/>
      <c r="AA55" s="1487"/>
      <c r="AB55" s="1487"/>
      <c r="AC55" s="1487"/>
      <c r="AD55" s="1487"/>
      <c r="AE55" s="1487"/>
      <c r="AF55" s="1487"/>
      <c r="AG55" s="1487"/>
      <c r="AH55" s="1487"/>
      <c r="AI55" s="1487"/>
      <c r="AJ55" s="1532"/>
      <c r="AK55" s="236"/>
      <c r="AL55" s="1530"/>
      <c r="AM55" s="1487"/>
      <c r="AN55" s="1487"/>
      <c r="AO55" s="1487"/>
      <c r="AP55" s="1487"/>
      <c r="AQ55" s="1532"/>
      <c r="AR55" s="2044"/>
      <c r="AS55" s="2045"/>
      <c r="AT55" s="2110"/>
      <c r="AU55" s="2111"/>
      <c r="AV55" s="1530"/>
      <c r="AW55" s="1487"/>
      <c r="AX55" s="1487"/>
      <c r="AY55" s="1487"/>
      <c r="AZ55" s="1487"/>
      <c r="BA55" s="1487"/>
      <c r="BB55" s="1487"/>
      <c r="BC55" s="1553"/>
      <c r="BD55" s="1487"/>
      <c r="BE55" s="1487"/>
      <c r="BF55" s="1487"/>
      <c r="BG55" s="1554"/>
      <c r="BH55" s="1487"/>
      <c r="BI55" s="1487"/>
      <c r="BJ55" s="1487"/>
      <c r="BK55" s="1532"/>
      <c r="BL55" s="1487"/>
      <c r="BM55" s="1487"/>
      <c r="BN55" s="1487"/>
      <c r="BO55" s="1487"/>
      <c r="BP55" s="1487"/>
      <c r="BQ55" s="1487"/>
      <c r="BR55" s="1487"/>
      <c r="BS55" s="1487"/>
      <c r="BT55" s="1487"/>
      <c r="BU55" s="1487"/>
      <c r="BV55" s="1487"/>
      <c r="BW55" s="1487"/>
      <c r="BX55" s="1487"/>
      <c r="BY55" s="1487"/>
      <c r="BZ55" s="1487"/>
      <c r="CA55" s="1487"/>
      <c r="CB55" s="1487"/>
      <c r="CC55" s="1487"/>
      <c r="CD55" s="1532"/>
      <c r="CE55" s="236"/>
      <c r="CV55" s="439"/>
      <c r="CW55" s="460"/>
      <c r="CX55" s="440"/>
      <c r="CY55" s="440"/>
      <c r="CZ55" s="440"/>
      <c r="DA55" s="440"/>
      <c r="DB55" s="440"/>
      <c r="DC55" s="440"/>
      <c r="DD55" s="440"/>
      <c r="DE55" s="440"/>
      <c r="DF55" s="440"/>
      <c r="DG55" s="440"/>
      <c r="DH55" s="440"/>
      <c r="DI55" s="440"/>
      <c r="DJ55" s="440"/>
      <c r="DK55" s="440"/>
      <c r="DL55" s="440"/>
      <c r="DM55" s="440"/>
      <c r="DN55" s="440"/>
      <c r="DO55" s="440"/>
      <c r="DP55" s="440"/>
      <c r="DQ55" s="440"/>
      <c r="DR55" s="440"/>
      <c r="DS55" s="440"/>
      <c r="DT55" s="440"/>
      <c r="DU55" s="440"/>
      <c r="DV55" s="440"/>
      <c r="DW55" s="440"/>
      <c r="DX55" s="440"/>
      <c r="DY55" s="440"/>
      <c r="DZ55" s="440"/>
      <c r="EA55" s="440"/>
      <c r="EB55" s="440"/>
      <c r="EC55" s="443"/>
      <c r="ED55" s="236"/>
      <c r="EE55" s="439"/>
      <c r="EF55" s="440"/>
      <c r="EG55" s="440"/>
      <c r="EH55" s="440"/>
      <c r="EI55" s="440"/>
      <c r="EJ55" s="443"/>
      <c r="EK55" s="2316"/>
      <c r="EL55" s="2317"/>
      <c r="EM55" s="2314"/>
      <c r="EN55" s="2315"/>
      <c r="EO55" s="439"/>
      <c r="EP55" s="440"/>
      <c r="EQ55" s="440"/>
      <c r="ER55" s="440"/>
      <c r="ES55" s="440"/>
      <c r="ET55" s="440"/>
      <c r="EU55" s="440"/>
      <c r="EV55" s="445" t="s">
        <v>201</v>
      </c>
      <c r="EW55" s="440"/>
      <c r="EX55" s="440"/>
      <c r="EY55" s="440"/>
      <c r="EZ55" s="461"/>
      <c r="FA55" s="440"/>
      <c r="FB55" s="440"/>
      <c r="FC55" s="440"/>
      <c r="FD55" s="443"/>
      <c r="FE55" s="440" t="s">
        <v>86</v>
      </c>
      <c r="FF55" s="440"/>
      <c r="FG55" s="440"/>
      <c r="FH55" s="440"/>
      <c r="FI55" s="440"/>
      <c r="FJ55" s="440"/>
      <c r="FK55" s="440"/>
      <c r="FL55" s="440"/>
      <c r="FM55" s="440"/>
      <c r="FN55" s="440"/>
      <c r="FO55" s="440"/>
      <c r="FP55" s="440"/>
      <c r="FQ55" s="440"/>
      <c r="FR55" s="440"/>
      <c r="FS55" s="440"/>
      <c r="FT55" s="440"/>
      <c r="FU55" s="440"/>
      <c r="FV55" s="440"/>
      <c r="FW55" s="353"/>
    </row>
    <row r="56" spans="1:179" s="196" customFormat="1" ht="12" customHeight="1">
      <c r="A56" s="236"/>
      <c r="B56" s="236"/>
      <c r="C56" s="1530"/>
      <c r="D56" s="221"/>
      <c r="E56" s="1487"/>
      <c r="F56" s="1487"/>
      <c r="G56" s="1487"/>
      <c r="H56" s="1487"/>
      <c r="I56" s="1487"/>
      <c r="J56" s="1487"/>
      <c r="K56" s="1487"/>
      <c r="L56" s="1487"/>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87"/>
      <c r="AJ56" s="1532"/>
      <c r="AK56" s="236"/>
      <c r="AL56" s="1530"/>
      <c r="AM56" s="1487"/>
      <c r="AN56" s="1487"/>
      <c r="AO56" s="1487"/>
      <c r="AP56" s="1487"/>
      <c r="AQ56" s="1532"/>
      <c r="AR56" s="2044"/>
      <c r="AS56" s="2045"/>
      <c r="AT56" s="2110"/>
      <c r="AU56" s="2111"/>
      <c r="AV56" s="1530"/>
      <c r="AW56" s="1487"/>
      <c r="AX56" s="1487"/>
      <c r="AY56" s="1487"/>
      <c r="AZ56" s="1487"/>
      <c r="BA56" s="1487"/>
      <c r="BB56" s="1487"/>
      <c r="BC56" s="1553"/>
      <c r="BD56" s="1487"/>
      <c r="BE56" s="1487"/>
      <c r="BF56" s="1487"/>
      <c r="BG56" s="1487"/>
      <c r="BH56" s="1487"/>
      <c r="BI56" s="1487"/>
      <c r="BJ56" s="1487"/>
      <c r="BK56" s="1532"/>
      <c r="BL56" s="1487"/>
      <c r="BM56" s="1487"/>
      <c r="BN56" s="1487"/>
      <c r="BO56" s="1487"/>
      <c r="BP56" s="1487"/>
      <c r="BQ56" s="1487"/>
      <c r="BR56" s="1487"/>
      <c r="BS56" s="1487"/>
      <c r="BT56" s="1487"/>
      <c r="BU56" s="1487"/>
      <c r="BV56" s="1487"/>
      <c r="BW56" s="1487"/>
      <c r="BX56" s="1487"/>
      <c r="BY56" s="1487"/>
      <c r="BZ56" s="1487"/>
      <c r="CA56" s="1487"/>
      <c r="CB56" s="1487"/>
      <c r="CC56" s="1487"/>
      <c r="CD56" s="1532"/>
      <c r="CE56" s="236"/>
      <c r="CV56" s="350"/>
      <c r="CW56" s="462" t="s">
        <v>89</v>
      </c>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353"/>
      <c r="ED56" s="236"/>
      <c r="EE56" s="439"/>
      <c r="EF56" s="440"/>
      <c r="EG56" s="440"/>
      <c r="EH56" s="440"/>
      <c r="EI56" s="440"/>
      <c r="EJ56" s="443"/>
      <c r="EK56" s="2316"/>
      <c r="EL56" s="2317"/>
      <c r="EM56" s="2314"/>
      <c r="EN56" s="2315"/>
      <c r="EO56" s="439"/>
      <c r="EP56" s="440"/>
      <c r="EQ56" s="440"/>
      <c r="ER56" s="440"/>
      <c r="ES56" s="440"/>
      <c r="ET56" s="440"/>
      <c r="EU56" s="440"/>
      <c r="EV56" s="445" t="s">
        <v>87</v>
      </c>
      <c r="EW56" s="440"/>
      <c r="EX56" s="440"/>
      <c r="EY56" s="440"/>
      <c r="EZ56" s="440"/>
      <c r="FA56" s="440"/>
      <c r="FB56" s="440"/>
      <c r="FC56" s="440"/>
      <c r="FD56" s="443"/>
      <c r="FE56" s="440" t="s">
        <v>88</v>
      </c>
      <c r="FF56" s="440"/>
      <c r="FG56" s="440"/>
      <c r="FH56" s="440"/>
      <c r="FI56" s="440"/>
      <c r="FJ56" s="440"/>
      <c r="FK56" s="440"/>
      <c r="FL56" s="440"/>
      <c r="FM56" s="440"/>
      <c r="FN56" s="440"/>
      <c r="FO56" s="440"/>
      <c r="FP56" s="440"/>
      <c r="FQ56" s="440"/>
      <c r="FR56" s="440"/>
      <c r="FS56" s="440"/>
      <c r="FT56" s="440"/>
      <c r="FU56" s="440"/>
      <c r="FV56" s="440"/>
      <c r="FW56" s="353"/>
    </row>
    <row r="57" spans="1:179" s="196" customFormat="1" ht="12" customHeight="1">
      <c r="A57" s="236"/>
      <c r="B57" s="236"/>
      <c r="C57" s="350"/>
      <c r="D57" s="451" t="s">
        <v>403</v>
      </c>
      <c r="E57" s="451" t="s">
        <v>413</v>
      </c>
      <c r="F57" s="440"/>
      <c r="G57" s="236"/>
      <c r="H57" s="236"/>
      <c r="I57" s="424"/>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353"/>
      <c r="AK57" s="236"/>
      <c r="AL57" s="1530"/>
      <c r="AM57" s="1487"/>
      <c r="AN57" s="1487"/>
      <c r="AO57" s="1487"/>
      <c r="AP57" s="1487"/>
      <c r="AQ57" s="1532"/>
      <c r="AR57" s="2044"/>
      <c r="AS57" s="2045"/>
      <c r="AT57" s="2110"/>
      <c r="AU57" s="2111"/>
      <c r="AV57" s="1530"/>
      <c r="AW57" s="1487"/>
      <c r="AX57" s="1487"/>
      <c r="AY57" s="1487"/>
      <c r="AZ57" s="1487"/>
      <c r="BA57" s="1487"/>
      <c r="BB57" s="1487"/>
      <c r="BC57" s="1553"/>
      <c r="BD57" s="1487"/>
      <c r="BE57" s="1487"/>
      <c r="BF57" s="1487"/>
      <c r="BG57" s="1487"/>
      <c r="BH57" s="1487"/>
      <c r="BI57" s="1487"/>
      <c r="BJ57" s="1487"/>
      <c r="BK57" s="1532"/>
      <c r="BL57" s="1487"/>
      <c r="BM57" s="1487"/>
      <c r="BN57" s="1487"/>
      <c r="BO57" s="1487"/>
      <c r="BP57" s="1487"/>
      <c r="BQ57" s="1487"/>
      <c r="BR57" s="1487"/>
      <c r="BS57" s="1487"/>
      <c r="BT57" s="1487"/>
      <c r="BU57" s="1487"/>
      <c r="BV57" s="1487"/>
      <c r="BW57" s="1487"/>
      <c r="BX57" s="1487"/>
      <c r="BY57" s="1487"/>
      <c r="BZ57" s="1487"/>
      <c r="CA57" s="1487"/>
      <c r="CB57" s="1487"/>
      <c r="CC57" s="1487"/>
      <c r="CD57" s="1532"/>
      <c r="CE57" s="236"/>
      <c r="CV57" s="350"/>
      <c r="CW57" s="451" t="s">
        <v>403</v>
      </c>
      <c r="CX57" s="451" t="s">
        <v>413</v>
      </c>
      <c r="CY57" s="440"/>
      <c r="CZ57" s="236"/>
      <c r="DA57" s="236"/>
      <c r="DB57" s="424"/>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353"/>
      <c r="ED57" s="236"/>
      <c r="EE57" s="452"/>
      <c r="EF57" s="453"/>
      <c r="EG57" s="453"/>
      <c r="EH57" s="453"/>
      <c r="EI57" s="453"/>
      <c r="EJ57" s="454"/>
      <c r="EK57" s="2318"/>
      <c r="EL57" s="2319"/>
      <c r="EM57" s="2320"/>
      <c r="EN57" s="2321"/>
      <c r="EO57" s="452"/>
      <c r="EP57" s="453"/>
      <c r="EQ57" s="453"/>
      <c r="ER57" s="453"/>
      <c r="ES57" s="453"/>
      <c r="ET57" s="453"/>
      <c r="EU57" s="453"/>
      <c r="EV57" s="455"/>
      <c r="EW57" s="453"/>
      <c r="EX57" s="453"/>
      <c r="EY57" s="453"/>
      <c r="EZ57" s="453"/>
      <c r="FA57" s="453"/>
      <c r="FB57" s="453"/>
      <c r="FC57" s="453"/>
      <c r="FD57" s="454"/>
      <c r="FE57" s="453"/>
      <c r="FF57" s="453"/>
      <c r="FG57" s="453"/>
      <c r="FH57" s="453"/>
      <c r="FI57" s="453"/>
      <c r="FJ57" s="453"/>
      <c r="FK57" s="453"/>
      <c r="FL57" s="453"/>
      <c r="FM57" s="453"/>
      <c r="FN57" s="453"/>
      <c r="FO57" s="453"/>
      <c r="FP57" s="453"/>
      <c r="FQ57" s="453"/>
      <c r="FR57" s="453"/>
      <c r="FS57" s="453"/>
      <c r="FT57" s="453"/>
      <c r="FU57" s="453"/>
      <c r="FV57" s="453"/>
      <c r="FW57" s="456"/>
    </row>
    <row r="58" spans="1:179" s="196" customFormat="1" ht="12" customHeight="1">
      <c r="A58" s="236"/>
      <c r="B58" s="236"/>
      <c r="C58" s="434"/>
      <c r="D58" s="236"/>
      <c r="E58" s="463" t="s">
        <v>412</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78"/>
      <c r="AK58" s="236"/>
      <c r="AL58" s="1530"/>
      <c r="AM58" s="1487"/>
      <c r="AN58" s="1487"/>
      <c r="AO58" s="1487"/>
      <c r="AP58" s="1487"/>
      <c r="AQ58" s="1532"/>
      <c r="AR58" s="2044"/>
      <c r="AS58" s="2045"/>
      <c r="AT58" s="2110"/>
      <c r="AU58" s="2111"/>
      <c r="AV58" s="1530"/>
      <c r="AW58" s="1487"/>
      <c r="AX58" s="1487"/>
      <c r="AY58" s="1487"/>
      <c r="AZ58" s="1487"/>
      <c r="BA58" s="1487"/>
      <c r="BB58" s="1487"/>
      <c r="BC58" s="1553"/>
      <c r="BD58" s="1487"/>
      <c r="BE58" s="1487"/>
      <c r="BF58" s="1487"/>
      <c r="BG58" s="1487"/>
      <c r="BH58" s="1487"/>
      <c r="BI58" s="1487"/>
      <c r="BJ58" s="1487"/>
      <c r="BK58" s="1532"/>
      <c r="BL58" s="1487"/>
      <c r="BM58" s="1487"/>
      <c r="BN58" s="1487"/>
      <c r="BO58" s="1487"/>
      <c r="BP58" s="1487"/>
      <c r="BQ58" s="1487"/>
      <c r="BR58" s="1487"/>
      <c r="BS58" s="1487"/>
      <c r="BT58" s="1487"/>
      <c r="BU58" s="1487"/>
      <c r="BV58" s="1487"/>
      <c r="BW58" s="1487"/>
      <c r="BX58" s="1487"/>
      <c r="BY58" s="1487"/>
      <c r="BZ58" s="1487"/>
      <c r="CA58" s="1487"/>
      <c r="CB58" s="1487"/>
      <c r="CC58" s="1487"/>
      <c r="CD58" s="1532"/>
      <c r="CE58" s="236"/>
      <c r="CV58" s="434"/>
      <c r="CW58" s="236"/>
      <c r="CX58" s="463" t="s">
        <v>412</v>
      </c>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78"/>
      <c r="ED58" s="236"/>
      <c r="EE58" s="439"/>
      <c r="EF58" s="440"/>
      <c r="EG58" s="440"/>
      <c r="EH58" s="440"/>
      <c r="EI58" s="440"/>
      <c r="EJ58" s="443"/>
      <c r="EK58" s="2326"/>
      <c r="EL58" s="2327"/>
      <c r="EM58" s="2328"/>
      <c r="EN58" s="2329"/>
      <c r="EO58" s="439"/>
      <c r="EP58" s="440"/>
      <c r="EQ58" s="440"/>
      <c r="ER58" s="440"/>
      <c r="ES58" s="440"/>
      <c r="ET58" s="440"/>
      <c r="EU58" s="440"/>
      <c r="EV58" s="445"/>
      <c r="EW58" s="440"/>
      <c r="EX58" s="440"/>
      <c r="EY58" s="440"/>
      <c r="EZ58" s="440"/>
      <c r="FA58" s="440"/>
      <c r="FB58" s="440"/>
      <c r="FC58" s="440"/>
      <c r="FD58" s="443"/>
      <c r="FE58" s="440"/>
      <c r="FF58" s="440"/>
      <c r="FG58" s="440"/>
      <c r="FH58" s="440"/>
      <c r="FI58" s="440"/>
      <c r="FJ58" s="440"/>
      <c r="FK58" s="440"/>
      <c r="FL58" s="440"/>
      <c r="FM58" s="440"/>
      <c r="FN58" s="440"/>
      <c r="FO58" s="440"/>
      <c r="FP58" s="440"/>
      <c r="FQ58" s="440"/>
      <c r="FR58" s="440"/>
      <c r="FS58" s="440"/>
      <c r="FT58" s="440"/>
      <c r="FU58" s="440"/>
      <c r="FV58" s="440"/>
      <c r="FW58" s="353"/>
    </row>
    <row r="59" spans="1:179" s="196" customFormat="1" ht="12" customHeight="1">
      <c r="A59" s="236"/>
      <c r="B59" s="236"/>
      <c r="C59" s="1977" t="s">
        <v>169</v>
      </c>
      <c r="D59" s="1978"/>
      <c r="E59" s="1978"/>
      <c r="F59" s="1978"/>
      <c r="G59" s="1978"/>
      <c r="H59" s="1978"/>
      <c r="I59" s="1978"/>
      <c r="J59" s="1978"/>
      <c r="K59" s="1978"/>
      <c r="L59" s="1978"/>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9"/>
      <c r="AK59" s="236"/>
      <c r="AL59" s="1530"/>
      <c r="AM59" s="1487"/>
      <c r="AN59" s="1487"/>
      <c r="AO59" s="1487"/>
      <c r="AP59" s="1487"/>
      <c r="AQ59" s="1532"/>
      <c r="AR59" s="2044"/>
      <c r="AS59" s="2045"/>
      <c r="AT59" s="2110"/>
      <c r="AU59" s="2111"/>
      <c r="AV59" s="1530"/>
      <c r="AW59" s="1487"/>
      <c r="AX59" s="1487"/>
      <c r="AY59" s="1487"/>
      <c r="AZ59" s="1487"/>
      <c r="BA59" s="1487"/>
      <c r="BB59" s="1487"/>
      <c r="BC59" s="2143"/>
      <c r="BD59" s="2144"/>
      <c r="BE59" s="2144"/>
      <c r="BF59" s="2144"/>
      <c r="BG59" s="2144"/>
      <c r="BH59" s="2144"/>
      <c r="BI59" s="2144"/>
      <c r="BJ59" s="2144"/>
      <c r="BK59" s="2145"/>
      <c r="BL59" s="1487"/>
      <c r="BM59" s="1487"/>
      <c r="BN59" s="1487"/>
      <c r="BO59" s="1487"/>
      <c r="BP59" s="1487"/>
      <c r="BQ59" s="1487"/>
      <c r="BR59" s="1487"/>
      <c r="BS59" s="1487"/>
      <c r="BT59" s="1487"/>
      <c r="BU59" s="1487"/>
      <c r="BV59" s="1487"/>
      <c r="BW59" s="1487"/>
      <c r="BX59" s="1487"/>
      <c r="BY59" s="1487"/>
      <c r="BZ59" s="1487"/>
      <c r="CA59" s="1487"/>
      <c r="CB59" s="1487"/>
      <c r="CC59" s="1487"/>
      <c r="CD59" s="1532"/>
      <c r="CE59" s="236"/>
      <c r="CV59" s="345" t="s">
        <v>169</v>
      </c>
      <c r="CW59" s="464"/>
      <c r="CX59" s="465"/>
      <c r="CY59" s="466"/>
      <c r="CZ59" s="467"/>
      <c r="DA59" s="468"/>
      <c r="DB59" s="468"/>
      <c r="DC59" s="468"/>
      <c r="DD59" s="468"/>
      <c r="DE59" s="464"/>
      <c r="DF59" s="469"/>
      <c r="DG59" s="469"/>
      <c r="DH59" s="469"/>
      <c r="DI59" s="469"/>
      <c r="DJ59" s="469"/>
      <c r="DK59" s="469"/>
      <c r="DL59" s="469"/>
      <c r="DM59" s="469"/>
      <c r="DN59" s="469"/>
      <c r="DO59" s="469"/>
      <c r="DP59" s="469"/>
      <c r="DQ59" s="469"/>
      <c r="DR59" s="469"/>
      <c r="DS59" s="469"/>
      <c r="DT59" s="469"/>
      <c r="DU59" s="470"/>
      <c r="DV59" s="470"/>
      <c r="DW59" s="470"/>
      <c r="DX59" s="470"/>
      <c r="DY59" s="470"/>
      <c r="DZ59" s="470"/>
      <c r="EA59" s="470"/>
      <c r="EB59" s="470"/>
      <c r="EC59" s="471"/>
      <c r="ED59" s="236"/>
      <c r="EE59" s="439"/>
      <c r="EF59" s="440"/>
      <c r="EG59" s="440"/>
      <c r="EH59" s="440"/>
      <c r="EI59" s="440"/>
      <c r="EJ59" s="443"/>
      <c r="EK59" s="2307"/>
      <c r="EL59" s="2313"/>
      <c r="EM59" s="2314"/>
      <c r="EN59" s="2315"/>
      <c r="EO59" s="439"/>
      <c r="EP59" s="440"/>
      <c r="EQ59" s="440"/>
      <c r="ER59" s="440"/>
      <c r="ES59" s="440"/>
      <c r="ET59" s="440"/>
      <c r="EU59" s="440"/>
      <c r="EV59" s="2310"/>
      <c r="EW59" s="2311"/>
      <c r="EX59" s="2311"/>
      <c r="EY59" s="2311"/>
      <c r="EZ59" s="2311"/>
      <c r="FA59" s="2311"/>
      <c r="FB59" s="2311"/>
      <c r="FC59" s="2311"/>
      <c r="FD59" s="2312"/>
      <c r="FE59" s="440"/>
      <c r="FF59" s="440"/>
      <c r="FG59" s="440"/>
      <c r="FH59" s="440"/>
      <c r="FI59" s="440"/>
      <c r="FJ59" s="440"/>
      <c r="FK59" s="440"/>
      <c r="FL59" s="440"/>
      <c r="FM59" s="440"/>
      <c r="FN59" s="440"/>
      <c r="FO59" s="440"/>
      <c r="FP59" s="440"/>
      <c r="FQ59" s="440"/>
      <c r="FR59" s="440"/>
      <c r="FS59" s="440"/>
      <c r="FT59" s="440"/>
      <c r="FU59" s="440"/>
      <c r="FV59" s="440"/>
      <c r="FW59" s="353"/>
    </row>
    <row r="60" spans="1:179" s="196" customFormat="1" ht="12" customHeight="1">
      <c r="A60" s="236"/>
      <c r="B60" s="236"/>
      <c r="C60" s="2083" t="s">
        <v>154</v>
      </c>
      <c r="D60" s="2084"/>
      <c r="E60" s="2084"/>
      <c r="F60" s="2084"/>
      <c r="G60" s="2084"/>
      <c r="H60" s="2132">
        <f>'実施計画書1-9'!$K$136</f>
        <v>0</v>
      </c>
      <c r="I60" s="2133"/>
      <c r="J60" s="2133"/>
      <c r="K60" s="2133"/>
      <c r="L60" s="2133"/>
      <c r="M60" s="2133"/>
      <c r="N60" s="2133"/>
      <c r="O60" s="2133"/>
      <c r="P60" s="2133"/>
      <c r="Q60" s="2133"/>
      <c r="R60" s="472"/>
      <c r="S60" s="473"/>
      <c r="T60" s="2243" t="s">
        <v>152</v>
      </c>
      <c r="U60" s="2244"/>
      <c r="V60" s="2244"/>
      <c r="W60" s="2244"/>
      <c r="X60" s="2245"/>
      <c r="Y60" s="2085">
        <f>'実施計画書1-9'!$K$138</f>
        <v>0</v>
      </c>
      <c r="Z60" s="2086"/>
      <c r="AA60" s="2086"/>
      <c r="AB60" s="2086"/>
      <c r="AC60" s="2086"/>
      <c r="AD60" s="2086"/>
      <c r="AE60" s="2086"/>
      <c r="AF60" s="474" t="s">
        <v>212</v>
      </c>
      <c r="AG60" s="475"/>
      <c r="AH60" s="475"/>
      <c r="AI60" s="475"/>
      <c r="AJ60" s="476"/>
      <c r="AK60" s="236"/>
      <c r="AL60" s="1530"/>
      <c r="AM60" s="1487"/>
      <c r="AN60" s="1487"/>
      <c r="AO60" s="1487"/>
      <c r="AP60" s="1487"/>
      <c r="AQ60" s="1532"/>
      <c r="AR60" s="2044"/>
      <c r="AS60" s="2045"/>
      <c r="AT60" s="2110"/>
      <c r="AU60" s="2111"/>
      <c r="AV60" s="1530"/>
      <c r="AW60" s="1487"/>
      <c r="AX60" s="1487"/>
      <c r="AY60" s="1487"/>
      <c r="AZ60" s="1487"/>
      <c r="BA60" s="1487"/>
      <c r="BB60" s="1487"/>
      <c r="BC60" s="1553"/>
      <c r="BD60" s="1487"/>
      <c r="BE60" s="1487"/>
      <c r="BF60" s="1487"/>
      <c r="BG60" s="1487"/>
      <c r="BH60" s="1487"/>
      <c r="BI60" s="1487"/>
      <c r="BJ60" s="1487"/>
      <c r="BK60" s="1532"/>
      <c r="BL60" s="1487"/>
      <c r="BM60" s="1487"/>
      <c r="BN60" s="1487"/>
      <c r="BO60" s="1487"/>
      <c r="BP60" s="1487"/>
      <c r="BQ60" s="1487"/>
      <c r="BR60" s="1487"/>
      <c r="BS60" s="1487"/>
      <c r="BT60" s="1487"/>
      <c r="BU60" s="1487"/>
      <c r="BV60" s="1487"/>
      <c r="BW60" s="1487"/>
      <c r="BX60" s="1487"/>
      <c r="BY60" s="1487"/>
      <c r="BZ60" s="1487"/>
      <c r="CA60" s="1487"/>
      <c r="CB60" s="1487"/>
      <c r="CC60" s="1487"/>
      <c r="CD60" s="1532"/>
      <c r="CE60" s="236"/>
      <c r="CV60" s="2083" t="s">
        <v>154</v>
      </c>
      <c r="CW60" s="2084"/>
      <c r="CX60" s="2084"/>
      <c r="CY60" s="2084"/>
      <c r="CZ60" s="2084"/>
      <c r="DA60" s="2413" t="s">
        <v>218</v>
      </c>
      <c r="DB60" s="2414"/>
      <c r="DC60" s="2414"/>
      <c r="DD60" s="2414"/>
      <c r="DE60" s="2414"/>
      <c r="DF60" s="2414"/>
      <c r="DG60" s="2414"/>
      <c r="DH60" s="2414"/>
      <c r="DI60" s="2414"/>
      <c r="DJ60" s="2414"/>
      <c r="DK60" s="472"/>
      <c r="DL60" s="473"/>
      <c r="DM60" s="2243" t="s">
        <v>152</v>
      </c>
      <c r="DN60" s="2244"/>
      <c r="DO60" s="2244"/>
      <c r="DP60" s="2244"/>
      <c r="DQ60" s="2245"/>
      <c r="DR60" s="2415">
        <v>1000</v>
      </c>
      <c r="DS60" s="2416"/>
      <c r="DT60" s="2416"/>
      <c r="DU60" s="2416"/>
      <c r="DV60" s="2416"/>
      <c r="DW60" s="2416"/>
      <c r="DX60" s="2416"/>
      <c r="DY60" s="474" t="s">
        <v>212</v>
      </c>
      <c r="DZ60" s="475"/>
      <c r="EA60" s="475"/>
      <c r="EB60" s="475"/>
      <c r="EC60" s="476"/>
      <c r="ED60" s="236"/>
      <c r="EE60" s="439"/>
      <c r="EF60" s="440"/>
      <c r="EG60" s="440"/>
      <c r="EH60" s="440"/>
      <c r="EI60" s="440"/>
      <c r="EJ60" s="443"/>
      <c r="EK60" s="2307"/>
      <c r="EL60" s="2313"/>
      <c r="EM60" s="2314"/>
      <c r="EN60" s="2315"/>
      <c r="EO60" s="439"/>
      <c r="EP60" s="440"/>
      <c r="EQ60" s="440"/>
      <c r="ER60" s="440"/>
      <c r="ES60" s="440"/>
      <c r="ET60" s="440"/>
      <c r="EU60" s="440"/>
      <c r="EV60" s="445"/>
      <c r="EW60" s="440"/>
      <c r="EX60" s="440"/>
      <c r="EY60" s="440"/>
      <c r="EZ60" s="440"/>
      <c r="FA60" s="440"/>
      <c r="FB60" s="440"/>
      <c r="FC60" s="440"/>
      <c r="FD60" s="443"/>
      <c r="FE60" s="440"/>
      <c r="FF60" s="236"/>
      <c r="FG60" s="236"/>
      <c r="FH60" s="236"/>
      <c r="FI60" s="236"/>
      <c r="FJ60" s="236"/>
      <c r="FK60" s="236"/>
      <c r="FL60" s="236"/>
      <c r="FM60" s="236"/>
      <c r="FN60" s="236"/>
      <c r="FO60" s="236"/>
      <c r="FP60" s="236"/>
      <c r="FQ60" s="236"/>
      <c r="FR60" s="236"/>
      <c r="FS60" s="236"/>
      <c r="FT60" s="236"/>
      <c r="FU60" s="236"/>
      <c r="FV60" s="236"/>
      <c r="FW60" s="353"/>
    </row>
    <row r="61" spans="1:179" s="196" customFormat="1" ht="12" customHeight="1">
      <c r="A61" s="236"/>
      <c r="B61" s="236"/>
      <c r="C61" s="477" t="s">
        <v>153</v>
      </c>
      <c r="D61" s="478"/>
      <c r="E61" s="478"/>
      <c r="F61" s="478"/>
      <c r="G61" s="479"/>
      <c r="H61" s="2116">
        <f>'実施計画書1-9'!$K$141</f>
        <v>0</v>
      </c>
      <c r="I61" s="2117"/>
      <c r="J61" s="2117"/>
      <c r="K61" s="2117"/>
      <c r="L61" s="2117"/>
      <c r="M61" s="2117"/>
      <c r="N61" s="2117"/>
      <c r="O61" s="2117"/>
      <c r="P61" s="2117"/>
      <c r="Q61" s="2117"/>
      <c r="R61" s="364" t="s">
        <v>219</v>
      </c>
      <c r="S61" s="364"/>
      <c r="T61" s="364"/>
      <c r="U61" s="2259">
        <f>'実施計画書1-9'!$N$142</f>
        <v>0</v>
      </c>
      <c r="V61" s="2259"/>
      <c r="W61" s="2259"/>
      <c r="X61" s="2259"/>
      <c r="Y61" s="2259"/>
      <c r="Z61" s="2259"/>
      <c r="AA61" s="2259"/>
      <c r="AB61" s="2259"/>
      <c r="AC61" s="2259"/>
      <c r="AD61" s="2259"/>
      <c r="AE61" s="2259"/>
      <c r="AF61" s="2259"/>
      <c r="AG61" s="2259"/>
      <c r="AH61" s="2259"/>
      <c r="AI61" s="364" t="s">
        <v>220</v>
      </c>
      <c r="AJ61" s="365"/>
      <c r="AK61" s="236"/>
      <c r="AL61" s="1530"/>
      <c r="AM61" s="1487"/>
      <c r="AN61" s="1487"/>
      <c r="AO61" s="1487"/>
      <c r="AP61" s="1487"/>
      <c r="AQ61" s="1532"/>
      <c r="AR61" s="2044"/>
      <c r="AS61" s="2045"/>
      <c r="AT61" s="2110"/>
      <c r="AU61" s="2111"/>
      <c r="AV61" s="1530"/>
      <c r="AW61" s="1487"/>
      <c r="AX61" s="1487"/>
      <c r="AY61" s="1487"/>
      <c r="AZ61" s="1487"/>
      <c r="BA61" s="1487"/>
      <c r="BB61" s="1487"/>
      <c r="BC61" s="1553"/>
      <c r="BD61" s="1487"/>
      <c r="BE61" s="1487"/>
      <c r="BF61" s="1487"/>
      <c r="BG61" s="1487"/>
      <c r="BH61" s="1487"/>
      <c r="BI61" s="1487"/>
      <c r="BJ61" s="1487"/>
      <c r="BK61" s="1532"/>
      <c r="BL61" s="1487"/>
      <c r="BM61" s="1487"/>
      <c r="BN61" s="1487"/>
      <c r="BO61" s="1487"/>
      <c r="BP61" s="1487"/>
      <c r="BQ61" s="1487"/>
      <c r="BR61" s="1487"/>
      <c r="BS61" s="1487"/>
      <c r="BT61" s="1487"/>
      <c r="BU61" s="1487"/>
      <c r="BV61" s="1487"/>
      <c r="BW61" s="1487"/>
      <c r="BX61" s="1487"/>
      <c r="BY61" s="1487"/>
      <c r="BZ61" s="1487"/>
      <c r="CA61" s="1487"/>
      <c r="CB61" s="1487"/>
      <c r="CC61" s="1487"/>
      <c r="CD61" s="1532"/>
      <c r="CE61" s="236"/>
      <c r="CV61" s="477" t="s">
        <v>153</v>
      </c>
      <c r="CW61" s="478"/>
      <c r="CX61" s="478"/>
      <c r="CY61" s="478"/>
      <c r="CZ61" s="479"/>
      <c r="DA61" s="2335" t="s">
        <v>241</v>
      </c>
      <c r="DB61" s="2336"/>
      <c r="DC61" s="2336"/>
      <c r="DD61" s="2336"/>
      <c r="DE61" s="2336"/>
      <c r="DF61" s="2336"/>
      <c r="DG61" s="2336"/>
      <c r="DH61" s="2336"/>
      <c r="DI61" s="2336"/>
      <c r="DJ61" s="2336"/>
      <c r="DK61" s="364" t="s">
        <v>219</v>
      </c>
      <c r="DL61" s="364"/>
      <c r="DM61" s="364"/>
      <c r="DN61" s="2336"/>
      <c r="DO61" s="2336"/>
      <c r="DP61" s="2336"/>
      <c r="DQ61" s="2336"/>
      <c r="DR61" s="2336"/>
      <c r="DS61" s="2336"/>
      <c r="DT61" s="2336"/>
      <c r="DU61" s="2336"/>
      <c r="DV61" s="2336"/>
      <c r="DW61" s="2336"/>
      <c r="DX61" s="2336"/>
      <c r="DY61" s="2336"/>
      <c r="DZ61" s="2336"/>
      <c r="EA61" s="2336"/>
      <c r="EB61" s="364" t="s">
        <v>220</v>
      </c>
      <c r="EC61" s="365"/>
      <c r="ED61" s="236"/>
      <c r="EE61" s="439"/>
      <c r="EF61" s="440"/>
      <c r="EG61" s="440"/>
      <c r="EH61" s="440"/>
      <c r="EI61" s="440"/>
      <c r="EJ61" s="443"/>
      <c r="EK61" s="2307"/>
      <c r="EL61" s="2313"/>
      <c r="EM61" s="2314"/>
      <c r="EN61" s="2315"/>
      <c r="EO61" s="439"/>
      <c r="EP61" s="440"/>
      <c r="EQ61" s="440"/>
      <c r="ER61" s="440"/>
      <c r="ES61" s="440"/>
      <c r="ET61" s="440"/>
      <c r="EU61" s="440"/>
      <c r="EV61" s="445"/>
      <c r="EW61" s="440"/>
      <c r="EX61" s="440"/>
      <c r="EY61" s="440"/>
      <c r="EZ61" s="440"/>
      <c r="FA61" s="440"/>
      <c r="FB61" s="440"/>
      <c r="FC61" s="440"/>
      <c r="FD61" s="443"/>
      <c r="FE61" s="440"/>
      <c r="FF61" s="236"/>
      <c r="FG61" s="236"/>
      <c r="FH61" s="236"/>
      <c r="FI61" s="236"/>
      <c r="FJ61" s="236"/>
      <c r="FK61" s="236"/>
      <c r="FL61" s="236"/>
      <c r="FM61" s="236"/>
      <c r="FN61" s="236"/>
      <c r="FO61" s="236"/>
      <c r="FP61" s="236"/>
      <c r="FQ61" s="236"/>
      <c r="FR61" s="236"/>
      <c r="FS61" s="236"/>
      <c r="FT61" s="236"/>
      <c r="FU61" s="236"/>
      <c r="FV61" s="236"/>
      <c r="FW61" s="353"/>
    </row>
    <row r="62" spans="1:179" s="196" customFormat="1" ht="12" customHeight="1">
      <c r="A62" s="236"/>
      <c r="B62" s="236"/>
      <c r="C62" s="2134" t="s">
        <v>1083</v>
      </c>
      <c r="D62" s="2065"/>
      <c r="E62" s="2065"/>
      <c r="F62" s="2065"/>
      <c r="G62" s="2065"/>
      <c r="H62" s="1535"/>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7"/>
      <c r="AK62" s="236"/>
      <c r="AL62" s="1530"/>
      <c r="AM62" s="1487"/>
      <c r="AN62" s="1487"/>
      <c r="AO62" s="1487"/>
      <c r="AP62" s="1487"/>
      <c r="AQ62" s="1532"/>
      <c r="AR62" s="2044"/>
      <c r="AS62" s="2045"/>
      <c r="AT62" s="2110"/>
      <c r="AU62" s="2111"/>
      <c r="AV62" s="1530"/>
      <c r="AW62" s="1487"/>
      <c r="AX62" s="1487"/>
      <c r="AY62" s="1487"/>
      <c r="AZ62" s="1487"/>
      <c r="BA62" s="1487"/>
      <c r="BB62" s="1487"/>
      <c r="BC62" s="1553"/>
      <c r="BD62" s="1487"/>
      <c r="BE62" s="1487"/>
      <c r="BF62" s="1487"/>
      <c r="BG62" s="1487"/>
      <c r="BH62" s="1487"/>
      <c r="BI62" s="1487"/>
      <c r="BJ62" s="1487"/>
      <c r="BK62" s="1532"/>
      <c r="BL62" s="1487"/>
      <c r="BM62" s="1487"/>
      <c r="BN62" s="1487"/>
      <c r="BO62" s="1487"/>
      <c r="BP62" s="1487"/>
      <c r="BQ62" s="1487"/>
      <c r="BR62" s="1487"/>
      <c r="BS62" s="1487"/>
      <c r="BT62" s="1487"/>
      <c r="BU62" s="1487"/>
      <c r="BV62" s="1487"/>
      <c r="BW62" s="1487"/>
      <c r="BX62" s="1487"/>
      <c r="BY62" s="1487"/>
      <c r="BZ62" s="1487"/>
      <c r="CA62" s="1487"/>
      <c r="CB62" s="1487"/>
      <c r="CC62" s="1487"/>
      <c r="CD62" s="1532"/>
      <c r="CE62" s="236"/>
      <c r="CV62" s="2134" t="s">
        <v>1083</v>
      </c>
      <c r="CW62" s="2065"/>
      <c r="CX62" s="2065"/>
      <c r="CY62" s="2065"/>
      <c r="CZ62" s="2065"/>
      <c r="DA62" s="480" t="s">
        <v>361</v>
      </c>
      <c r="DB62" s="481"/>
      <c r="DC62" s="481"/>
      <c r="DD62" s="481"/>
      <c r="DE62" s="481"/>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5"/>
      <c r="ED62" s="236"/>
      <c r="EE62" s="439"/>
      <c r="EF62" s="440"/>
      <c r="EG62" s="440"/>
      <c r="EH62" s="440"/>
      <c r="EI62" s="440"/>
      <c r="EJ62" s="443"/>
      <c r="EK62" s="2307"/>
      <c r="EL62" s="2313"/>
      <c r="EM62" s="2314"/>
      <c r="EN62" s="2315"/>
      <c r="EO62" s="439"/>
      <c r="EP62" s="440"/>
      <c r="EQ62" s="440"/>
      <c r="ER62" s="440"/>
      <c r="ES62" s="440"/>
      <c r="ET62" s="440"/>
      <c r="EU62" s="440"/>
      <c r="EV62" s="445"/>
      <c r="EW62" s="440"/>
      <c r="EX62" s="440"/>
      <c r="EY62" s="440"/>
      <c r="EZ62" s="440"/>
      <c r="FA62" s="440"/>
      <c r="FB62" s="440"/>
      <c r="FC62" s="440"/>
      <c r="FD62" s="443"/>
      <c r="FE62" s="440"/>
      <c r="FF62" s="440"/>
      <c r="FG62" s="440"/>
      <c r="FH62" s="440"/>
      <c r="FI62" s="440"/>
      <c r="FJ62" s="440"/>
      <c r="FK62" s="440"/>
      <c r="FL62" s="440"/>
      <c r="FM62" s="440"/>
      <c r="FN62" s="440"/>
      <c r="FO62" s="440"/>
      <c r="FP62" s="440"/>
      <c r="FQ62" s="440"/>
      <c r="FR62" s="440"/>
      <c r="FS62" s="440"/>
      <c r="FT62" s="440"/>
      <c r="FU62" s="440"/>
      <c r="FV62" s="440"/>
      <c r="FW62" s="353"/>
    </row>
    <row r="63" spans="1:179" s="196" customFormat="1">
      <c r="A63" s="236"/>
      <c r="B63" s="236"/>
      <c r="C63" s="2135"/>
      <c r="D63" s="2136"/>
      <c r="E63" s="2136"/>
      <c r="F63" s="2136"/>
      <c r="G63" s="2136"/>
      <c r="H63" s="1538"/>
      <c r="I63" s="1487"/>
      <c r="J63" s="1487"/>
      <c r="K63" s="1487"/>
      <c r="L63" s="1487"/>
      <c r="M63" s="1487"/>
      <c r="N63" s="1487"/>
      <c r="O63" s="1487"/>
      <c r="P63" s="1487"/>
      <c r="Q63" s="1487"/>
      <c r="R63" s="1487"/>
      <c r="S63" s="1487"/>
      <c r="T63" s="1487"/>
      <c r="U63" s="1487"/>
      <c r="V63" s="1487"/>
      <c r="W63" s="1487"/>
      <c r="X63" s="1487"/>
      <c r="Y63" s="1487"/>
      <c r="Z63" s="1487"/>
      <c r="AA63" s="1487"/>
      <c r="AB63" s="1487"/>
      <c r="AC63" s="1487"/>
      <c r="AD63" s="1487"/>
      <c r="AE63" s="1487"/>
      <c r="AF63" s="1487"/>
      <c r="AG63" s="1487"/>
      <c r="AH63" s="1487"/>
      <c r="AI63" s="1487"/>
      <c r="AJ63" s="1532"/>
      <c r="AK63" s="236"/>
      <c r="AL63" s="1530"/>
      <c r="AM63" s="1487"/>
      <c r="AN63" s="1487"/>
      <c r="AO63" s="1487"/>
      <c r="AP63" s="1487"/>
      <c r="AQ63" s="1532"/>
      <c r="AR63" s="2044"/>
      <c r="AS63" s="2045"/>
      <c r="AT63" s="2110"/>
      <c r="AU63" s="2111"/>
      <c r="AV63" s="1530"/>
      <c r="AW63" s="1487"/>
      <c r="AX63" s="1487"/>
      <c r="AY63" s="1487"/>
      <c r="AZ63" s="1487"/>
      <c r="BA63" s="1487"/>
      <c r="BB63" s="1487"/>
      <c r="BC63" s="1553"/>
      <c r="BD63" s="1487"/>
      <c r="BE63" s="1487"/>
      <c r="BF63" s="1487"/>
      <c r="BG63" s="1487"/>
      <c r="BH63" s="1487"/>
      <c r="BI63" s="1487"/>
      <c r="BJ63" s="1487"/>
      <c r="BK63" s="1532"/>
      <c r="BL63" s="1530"/>
      <c r="BM63" s="1487"/>
      <c r="BN63" s="1487"/>
      <c r="BO63" s="1487"/>
      <c r="BP63" s="1487"/>
      <c r="BQ63" s="1487"/>
      <c r="BR63" s="1487"/>
      <c r="BS63" s="1487"/>
      <c r="BT63" s="1487"/>
      <c r="BU63" s="1487"/>
      <c r="BV63" s="1487"/>
      <c r="BW63" s="1487"/>
      <c r="BX63" s="1487"/>
      <c r="BY63" s="1487"/>
      <c r="BZ63" s="1487"/>
      <c r="CA63" s="1487"/>
      <c r="CB63" s="1487"/>
      <c r="CC63" s="1487"/>
      <c r="CD63" s="1532"/>
      <c r="CE63" s="236"/>
      <c r="CV63" s="2135"/>
      <c r="CW63" s="2136"/>
      <c r="CX63" s="2136"/>
      <c r="CY63" s="2136"/>
      <c r="CZ63" s="2136"/>
      <c r="DA63" s="482" t="s">
        <v>420</v>
      </c>
      <c r="DB63" s="440"/>
      <c r="DC63" s="440"/>
      <c r="DD63" s="440"/>
      <c r="DE63" s="440"/>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353"/>
      <c r="ED63" s="236"/>
      <c r="EE63" s="439"/>
      <c r="EF63" s="440"/>
      <c r="EG63" s="440"/>
      <c r="EH63" s="440"/>
      <c r="EI63" s="440"/>
      <c r="EJ63" s="443"/>
      <c r="EK63" s="2307"/>
      <c r="EL63" s="2313"/>
      <c r="EM63" s="2332"/>
      <c r="EN63" s="2333"/>
      <c r="EO63" s="439"/>
      <c r="EP63" s="440"/>
      <c r="EQ63" s="440"/>
      <c r="ER63" s="440"/>
      <c r="ES63" s="440"/>
      <c r="ET63" s="440"/>
      <c r="EU63" s="440"/>
      <c r="EV63" s="445"/>
      <c r="EW63" s="440"/>
      <c r="EX63" s="440"/>
      <c r="EY63" s="440"/>
      <c r="EZ63" s="440"/>
      <c r="FA63" s="440"/>
      <c r="FB63" s="440"/>
      <c r="FC63" s="440"/>
      <c r="FD63" s="353"/>
      <c r="FE63" s="439"/>
      <c r="FF63" s="236"/>
      <c r="FG63" s="236"/>
      <c r="FH63" s="236"/>
      <c r="FI63" s="236"/>
      <c r="FJ63" s="236"/>
      <c r="FK63" s="236"/>
      <c r="FL63" s="236"/>
      <c r="FM63" s="236"/>
      <c r="FN63" s="236"/>
      <c r="FO63" s="236"/>
      <c r="FP63" s="236"/>
      <c r="FQ63" s="236"/>
      <c r="FR63" s="236"/>
      <c r="FS63" s="236"/>
      <c r="FT63" s="236"/>
      <c r="FU63" s="236"/>
      <c r="FV63" s="236"/>
      <c r="FW63" s="353"/>
    </row>
    <row r="64" spans="1:179" s="196" customFormat="1" ht="12" customHeight="1" thickBot="1">
      <c r="A64" s="236"/>
      <c r="B64" s="236"/>
      <c r="C64" s="2135"/>
      <c r="D64" s="2136"/>
      <c r="E64" s="2136"/>
      <c r="F64" s="2136"/>
      <c r="G64" s="2136"/>
      <c r="H64" s="1538"/>
      <c r="I64" s="1487"/>
      <c r="J64" s="1487"/>
      <c r="K64" s="1487"/>
      <c r="L64" s="1487"/>
      <c r="M64" s="1487"/>
      <c r="N64" s="1487"/>
      <c r="O64" s="1487"/>
      <c r="P64" s="1487"/>
      <c r="Q64" s="1487"/>
      <c r="R64" s="1487"/>
      <c r="S64" s="1487"/>
      <c r="T64" s="1487"/>
      <c r="U64" s="1487"/>
      <c r="V64" s="1487"/>
      <c r="W64" s="1487"/>
      <c r="X64" s="1487"/>
      <c r="Y64" s="1487"/>
      <c r="Z64" s="1487"/>
      <c r="AA64" s="1487"/>
      <c r="AB64" s="1487"/>
      <c r="AC64" s="1487"/>
      <c r="AD64" s="1487"/>
      <c r="AE64" s="1487"/>
      <c r="AF64" s="1487"/>
      <c r="AG64" s="1487"/>
      <c r="AH64" s="1487"/>
      <c r="AI64" s="1487"/>
      <c r="AJ64" s="1532"/>
      <c r="AK64" s="236"/>
      <c r="AL64" s="1530"/>
      <c r="AM64" s="1487"/>
      <c r="AN64" s="1487"/>
      <c r="AO64" s="1487"/>
      <c r="AP64" s="1487"/>
      <c r="AQ64" s="1532"/>
      <c r="AR64" s="2044"/>
      <c r="AS64" s="2045"/>
      <c r="AT64" s="2110"/>
      <c r="AU64" s="2111"/>
      <c r="AV64" s="1530"/>
      <c r="AW64" s="1487"/>
      <c r="AX64" s="1487"/>
      <c r="AY64" s="1487"/>
      <c r="AZ64" s="1487"/>
      <c r="BA64" s="1487"/>
      <c r="BB64" s="1487"/>
      <c r="BC64" s="1553"/>
      <c r="BD64" s="1487"/>
      <c r="BE64" s="1487"/>
      <c r="BF64" s="1487"/>
      <c r="BG64" s="1487"/>
      <c r="BH64" s="1487"/>
      <c r="BI64" s="1487"/>
      <c r="BJ64" s="1487"/>
      <c r="BK64" s="1532"/>
      <c r="BL64" s="1530"/>
      <c r="BM64" s="1487"/>
      <c r="BN64" s="1487"/>
      <c r="BO64" s="1487"/>
      <c r="BP64" s="1487"/>
      <c r="BQ64" s="1487"/>
      <c r="BR64" s="1487"/>
      <c r="BS64" s="1487"/>
      <c r="BT64" s="1487"/>
      <c r="BU64" s="1487"/>
      <c r="BV64" s="1487"/>
      <c r="BW64" s="1487"/>
      <c r="BX64" s="1487"/>
      <c r="BY64" s="1487"/>
      <c r="BZ64" s="1487"/>
      <c r="CA64" s="1487"/>
      <c r="CB64" s="1487"/>
      <c r="CC64" s="1487"/>
      <c r="CD64" s="1532"/>
      <c r="CE64" s="236"/>
      <c r="CV64" s="2135"/>
      <c r="CW64" s="2136"/>
      <c r="CX64" s="2136"/>
      <c r="CY64" s="2136"/>
      <c r="CZ64" s="2136"/>
      <c r="DA64" s="482"/>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353"/>
      <c r="ED64" s="236"/>
      <c r="EE64" s="350"/>
      <c r="EF64" s="440"/>
      <c r="EG64" s="440"/>
      <c r="EH64" s="440"/>
      <c r="EI64" s="440"/>
      <c r="EJ64" s="443"/>
      <c r="EK64" s="2307"/>
      <c r="EL64" s="2313"/>
      <c r="EM64" s="2332"/>
      <c r="EN64" s="2333"/>
      <c r="EO64" s="439"/>
      <c r="EP64" s="440"/>
      <c r="EQ64" s="440"/>
      <c r="ER64" s="440"/>
      <c r="ES64" s="440"/>
      <c r="ET64" s="440"/>
      <c r="EU64" s="440"/>
      <c r="EV64" s="445"/>
      <c r="EW64" s="440"/>
      <c r="EX64" s="440"/>
      <c r="EY64" s="440"/>
      <c r="EZ64" s="440"/>
      <c r="FA64" s="440"/>
      <c r="FB64" s="440"/>
      <c r="FC64" s="440"/>
      <c r="FD64" s="353"/>
      <c r="FE64" s="439"/>
      <c r="FF64" s="440"/>
      <c r="FG64" s="440"/>
      <c r="FH64" s="440"/>
      <c r="FI64" s="440"/>
      <c r="FJ64" s="236"/>
      <c r="FK64" s="236"/>
      <c r="FL64" s="236"/>
      <c r="FM64" s="236"/>
      <c r="FN64" s="236"/>
      <c r="FO64" s="236"/>
      <c r="FP64" s="236"/>
      <c r="FQ64" s="236"/>
      <c r="FR64" s="236"/>
      <c r="FS64" s="236"/>
      <c r="FT64" s="236"/>
      <c r="FU64" s="236"/>
      <c r="FV64" s="236"/>
      <c r="FW64" s="353"/>
    </row>
    <row r="65" spans="1:179" s="196" customFormat="1" ht="12" customHeight="1" thickTop="1">
      <c r="A65" s="236"/>
      <c r="B65" s="236"/>
      <c r="C65" s="1980" t="s">
        <v>170</v>
      </c>
      <c r="D65" s="1981"/>
      <c r="E65" s="1981"/>
      <c r="F65" s="1981"/>
      <c r="G65" s="1981"/>
      <c r="H65" s="1981"/>
      <c r="I65" s="1981"/>
      <c r="J65" s="1981"/>
      <c r="K65" s="1981"/>
      <c r="L65" s="1981"/>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2"/>
      <c r="AK65" s="236"/>
      <c r="AL65" s="1530"/>
      <c r="AM65" s="1487"/>
      <c r="AN65" s="1487"/>
      <c r="AO65" s="1487"/>
      <c r="AP65" s="1487"/>
      <c r="AQ65" s="1532"/>
      <c r="AR65" s="2044"/>
      <c r="AS65" s="2045"/>
      <c r="AT65" s="2110"/>
      <c r="AU65" s="2111"/>
      <c r="AV65" s="1487"/>
      <c r="AW65" s="1487"/>
      <c r="AX65" s="1487"/>
      <c r="AY65" s="1487"/>
      <c r="AZ65" s="1487"/>
      <c r="BA65" s="1487"/>
      <c r="BB65" s="1487"/>
      <c r="BC65" s="1553"/>
      <c r="BD65" s="1487"/>
      <c r="BE65" s="1487"/>
      <c r="BF65" s="1487"/>
      <c r="BG65" s="1487"/>
      <c r="BH65" s="1487"/>
      <c r="BI65" s="1487"/>
      <c r="BJ65" s="1487"/>
      <c r="BK65" s="1532"/>
      <c r="BL65" s="1530"/>
      <c r="BM65" s="1487"/>
      <c r="BN65" s="1487"/>
      <c r="BO65" s="1487"/>
      <c r="BP65" s="1487"/>
      <c r="BQ65" s="1487"/>
      <c r="BR65" s="1487"/>
      <c r="BS65" s="1487"/>
      <c r="BT65" s="1487"/>
      <c r="BU65" s="1487"/>
      <c r="BV65" s="1487"/>
      <c r="BW65" s="1487"/>
      <c r="BX65" s="1487"/>
      <c r="BY65" s="1487"/>
      <c r="BZ65" s="1487"/>
      <c r="CA65" s="1487"/>
      <c r="CB65" s="1487"/>
      <c r="CC65" s="1487"/>
      <c r="CD65" s="1532"/>
      <c r="CE65" s="236"/>
      <c r="CV65" s="483" t="s">
        <v>170</v>
      </c>
      <c r="CW65" s="484"/>
      <c r="CX65" s="484"/>
      <c r="CY65" s="484"/>
      <c r="CZ65" s="484"/>
      <c r="DA65" s="484"/>
      <c r="DB65" s="484"/>
      <c r="DC65" s="484"/>
      <c r="DD65" s="484"/>
      <c r="DE65" s="484"/>
      <c r="DF65" s="484"/>
      <c r="DG65" s="484"/>
      <c r="DH65" s="484"/>
      <c r="DI65" s="484"/>
      <c r="DJ65" s="484"/>
      <c r="DK65" s="484"/>
      <c r="DL65" s="484"/>
      <c r="DM65" s="484"/>
      <c r="DN65" s="484"/>
      <c r="DO65" s="484"/>
      <c r="DP65" s="484"/>
      <c r="DQ65" s="484"/>
      <c r="DR65" s="484"/>
      <c r="DS65" s="484"/>
      <c r="DT65" s="484"/>
      <c r="DU65" s="484"/>
      <c r="DV65" s="484"/>
      <c r="DW65" s="484"/>
      <c r="DX65" s="484"/>
      <c r="DY65" s="484"/>
      <c r="DZ65" s="484"/>
      <c r="EA65" s="484"/>
      <c r="EB65" s="484"/>
      <c r="EC65" s="485"/>
      <c r="ED65" s="236"/>
      <c r="EE65" s="350"/>
      <c r="EF65" s="440"/>
      <c r="EG65" s="440"/>
      <c r="EH65" s="440"/>
      <c r="EI65" s="440"/>
      <c r="EJ65" s="443"/>
      <c r="EK65" s="2307"/>
      <c r="EL65" s="2313"/>
      <c r="EM65" s="2332"/>
      <c r="EN65" s="2333"/>
      <c r="EO65" s="236"/>
      <c r="EP65" s="236"/>
      <c r="EQ65" s="236"/>
      <c r="ER65" s="236"/>
      <c r="ES65" s="236"/>
      <c r="ET65" s="236"/>
      <c r="EU65" s="236"/>
      <c r="EV65" s="445"/>
      <c r="EW65" s="440"/>
      <c r="EX65" s="440"/>
      <c r="EY65" s="440"/>
      <c r="EZ65" s="440"/>
      <c r="FA65" s="440"/>
      <c r="FB65" s="440"/>
      <c r="FC65" s="440"/>
      <c r="FD65" s="353"/>
      <c r="FE65" s="439"/>
      <c r="FF65" s="236"/>
      <c r="FG65" s="236"/>
      <c r="FH65" s="236"/>
      <c r="FI65" s="236"/>
      <c r="FJ65" s="236"/>
      <c r="FK65" s="236"/>
      <c r="FL65" s="236"/>
      <c r="FM65" s="236"/>
      <c r="FN65" s="236"/>
      <c r="FO65" s="236"/>
      <c r="FP65" s="236"/>
      <c r="FQ65" s="236"/>
      <c r="FR65" s="236"/>
      <c r="FS65" s="236"/>
      <c r="FT65" s="236"/>
      <c r="FU65" s="236"/>
      <c r="FV65" s="236"/>
      <c r="FW65" s="353"/>
    </row>
    <row r="66" spans="1:179" s="196" customFormat="1" ht="12" customHeight="1">
      <c r="A66" s="236"/>
      <c r="B66" s="236"/>
      <c r="C66" s="2064" t="s">
        <v>772</v>
      </c>
      <c r="D66" s="2079"/>
      <c r="E66" s="2079"/>
      <c r="F66" s="2079"/>
      <c r="G66" s="2079"/>
      <c r="H66" s="2079"/>
      <c r="I66" s="2079"/>
      <c r="J66" s="2079"/>
      <c r="K66" s="2079"/>
      <c r="L66" s="2079"/>
      <c r="M66" s="2079"/>
      <c r="N66" s="2079"/>
      <c r="O66" s="2079"/>
      <c r="P66" s="2079"/>
      <c r="Q66" s="2079"/>
      <c r="R66" s="2079"/>
      <c r="S66" s="2079"/>
      <c r="T66" s="2079"/>
      <c r="U66" s="2079"/>
      <c r="V66" s="2079"/>
      <c r="W66" s="2079"/>
      <c r="X66" s="2079"/>
      <c r="Y66" s="2019" t="s">
        <v>165</v>
      </c>
      <c r="Z66" s="2020"/>
      <c r="AA66" s="2020"/>
      <c r="AB66" s="2020"/>
      <c r="AC66" s="2020"/>
      <c r="AD66" s="2020"/>
      <c r="AE66" s="2020"/>
      <c r="AF66" s="2020"/>
      <c r="AG66" s="2020"/>
      <c r="AH66" s="2020"/>
      <c r="AI66" s="2020"/>
      <c r="AJ66" s="2021"/>
      <c r="AK66" s="236"/>
      <c r="AL66" s="1530"/>
      <c r="AM66" s="1487"/>
      <c r="AN66" s="1487"/>
      <c r="AO66" s="1487"/>
      <c r="AP66" s="1487"/>
      <c r="AQ66" s="1532"/>
      <c r="AR66" s="2044"/>
      <c r="AS66" s="2045"/>
      <c r="AT66" s="2110"/>
      <c r="AU66" s="2111"/>
      <c r="AV66" s="1530"/>
      <c r="AW66" s="1487"/>
      <c r="AX66" s="1487"/>
      <c r="AY66" s="1487"/>
      <c r="AZ66" s="1487"/>
      <c r="BA66" s="1487"/>
      <c r="BB66" s="1487"/>
      <c r="BC66" s="1553"/>
      <c r="BD66" s="1487"/>
      <c r="BE66" s="1487"/>
      <c r="BF66" s="1487"/>
      <c r="BG66" s="1487"/>
      <c r="BH66" s="1487"/>
      <c r="BI66" s="1487"/>
      <c r="BJ66" s="1487"/>
      <c r="BK66" s="1532"/>
      <c r="BL66" s="1530"/>
      <c r="BM66" s="1487"/>
      <c r="BN66" s="1487"/>
      <c r="BO66" s="1487"/>
      <c r="BP66" s="1487"/>
      <c r="BQ66" s="1487"/>
      <c r="BR66" s="1487"/>
      <c r="BS66" s="1487"/>
      <c r="BT66" s="1487"/>
      <c r="BU66" s="1487"/>
      <c r="BV66" s="1487"/>
      <c r="BW66" s="1487"/>
      <c r="BX66" s="1487"/>
      <c r="BY66" s="1487"/>
      <c r="BZ66" s="1487"/>
      <c r="CA66" s="1487"/>
      <c r="CB66" s="1487"/>
      <c r="CC66" s="1487"/>
      <c r="CD66" s="1532"/>
      <c r="CE66" s="236"/>
      <c r="CV66" s="2064" t="s">
        <v>772</v>
      </c>
      <c r="CW66" s="2079"/>
      <c r="CX66" s="2079"/>
      <c r="CY66" s="2079"/>
      <c r="CZ66" s="2079"/>
      <c r="DA66" s="2079"/>
      <c r="DB66" s="2079"/>
      <c r="DC66" s="2079"/>
      <c r="DD66" s="2079"/>
      <c r="DE66" s="2079"/>
      <c r="DF66" s="2079"/>
      <c r="DG66" s="2079"/>
      <c r="DH66" s="2079"/>
      <c r="DI66" s="2079"/>
      <c r="DJ66" s="2079"/>
      <c r="DK66" s="2079"/>
      <c r="DL66" s="2079"/>
      <c r="DM66" s="2079"/>
      <c r="DN66" s="2079"/>
      <c r="DO66" s="2079"/>
      <c r="DP66" s="2079"/>
      <c r="DQ66" s="2079"/>
      <c r="DR66" s="2019" t="s">
        <v>165</v>
      </c>
      <c r="DS66" s="2020"/>
      <c r="DT66" s="2020"/>
      <c r="DU66" s="2020"/>
      <c r="DV66" s="2020"/>
      <c r="DW66" s="2020"/>
      <c r="DX66" s="2020"/>
      <c r="DY66" s="2020"/>
      <c r="DZ66" s="2020"/>
      <c r="EA66" s="2020"/>
      <c r="EB66" s="2020"/>
      <c r="EC66" s="2021"/>
      <c r="ED66" s="236"/>
      <c r="EE66" s="350"/>
      <c r="EF66" s="236"/>
      <c r="EG66" s="236"/>
      <c r="EH66" s="236"/>
      <c r="EI66" s="236"/>
      <c r="EJ66" s="353"/>
      <c r="EK66" s="2307"/>
      <c r="EL66" s="2313"/>
      <c r="EM66" s="2332"/>
      <c r="EN66" s="2333"/>
      <c r="EO66" s="439"/>
      <c r="EP66" s="440"/>
      <c r="EQ66" s="440"/>
      <c r="ER66" s="440"/>
      <c r="ES66" s="440"/>
      <c r="ET66" s="440"/>
      <c r="EU66" s="440"/>
      <c r="EV66" s="445"/>
      <c r="EW66" s="440"/>
      <c r="EX66" s="440"/>
      <c r="EY66" s="440"/>
      <c r="EZ66" s="440"/>
      <c r="FA66" s="440"/>
      <c r="FB66" s="440"/>
      <c r="FC66" s="440"/>
      <c r="FD66" s="353"/>
      <c r="FE66" s="439"/>
      <c r="FF66" s="236"/>
      <c r="FG66" s="236"/>
      <c r="FH66" s="236"/>
      <c r="FI66" s="236"/>
      <c r="FJ66" s="236"/>
      <c r="FK66" s="236"/>
      <c r="FL66" s="236"/>
      <c r="FM66" s="236"/>
      <c r="FN66" s="236"/>
      <c r="FO66" s="236"/>
      <c r="FP66" s="236"/>
      <c r="FQ66" s="236"/>
      <c r="FR66" s="236"/>
      <c r="FS66" s="236"/>
      <c r="FT66" s="236"/>
      <c r="FU66" s="236"/>
      <c r="FV66" s="236"/>
      <c r="FW66" s="353"/>
    </row>
    <row r="67" spans="1:179" s="196" customFormat="1" ht="13.5" customHeight="1">
      <c r="A67" s="236"/>
      <c r="B67" s="236"/>
      <c r="C67" s="2063">
        <v>1</v>
      </c>
      <c r="D67" s="2065" t="s">
        <v>160</v>
      </c>
      <c r="E67" s="2065"/>
      <c r="F67" s="2065"/>
      <c r="G67" s="2065"/>
      <c r="H67" s="2065"/>
      <c r="I67" s="2065"/>
      <c r="J67" s="2065"/>
      <c r="K67" s="2066"/>
      <c r="L67" s="2069" t="s">
        <v>215</v>
      </c>
      <c r="M67" s="2070"/>
      <c r="N67" s="1538"/>
      <c r="O67" s="1487"/>
      <c r="P67" s="1487"/>
      <c r="Q67" s="1487"/>
      <c r="R67" s="1487"/>
      <c r="S67" s="1487"/>
      <c r="T67" s="1487"/>
      <c r="U67" s="1487"/>
      <c r="V67" s="1487"/>
      <c r="W67" s="1487"/>
      <c r="X67" s="1487"/>
      <c r="Y67" s="1538"/>
      <c r="Z67" s="1539"/>
      <c r="AA67" s="1539"/>
      <c r="AB67" s="1539"/>
      <c r="AC67" s="1539"/>
      <c r="AD67" s="1539"/>
      <c r="AE67" s="1539"/>
      <c r="AF67" s="1539"/>
      <c r="AG67" s="1539"/>
      <c r="AH67" s="1539"/>
      <c r="AI67" s="1539"/>
      <c r="AJ67" s="1540"/>
      <c r="AK67" s="236"/>
      <c r="AL67" s="1530"/>
      <c r="AM67" s="1487"/>
      <c r="AN67" s="1487"/>
      <c r="AO67" s="1487"/>
      <c r="AP67" s="1487"/>
      <c r="AQ67" s="1487"/>
      <c r="AR67" s="2044"/>
      <c r="AS67" s="2045"/>
      <c r="AT67" s="2110"/>
      <c r="AU67" s="2111"/>
      <c r="AV67" s="1530"/>
      <c r="AW67" s="1487"/>
      <c r="AX67" s="1487"/>
      <c r="AY67" s="1487"/>
      <c r="AZ67" s="1487"/>
      <c r="BA67" s="1487"/>
      <c r="BB67" s="1487"/>
      <c r="BC67" s="1553"/>
      <c r="BD67" s="1487"/>
      <c r="BE67" s="1487"/>
      <c r="BF67" s="1487"/>
      <c r="BG67" s="1487"/>
      <c r="BH67" s="1487"/>
      <c r="BI67" s="1487"/>
      <c r="BJ67" s="1487"/>
      <c r="BK67" s="1532"/>
      <c r="BL67" s="1530"/>
      <c r="BM67" s="1487"/>
      <c r="BN67" s="1487"/>
      <c r="BO67" s="1487"/>
      <c r="BP67" s="1487"/>
      <c r="BQ67" s="1487"/>
      <c r="BR67" s="1487"/>
      <c r="BS67" s="1487"/>
      <c r="BT67" s="1487"/>
      <c r="BU67" s="1487"/>
      <c r="BV67" s="1487"/>
      <c r="BW67" s="1487"/>
      <c r="BX67" s="1487"/>
      <c r="BY67" s="1487"/>
      <c r="BZ67" s="1487"/>
      <c r="CA67" s="1487"/>
      <c r="CB67" s="1487"/>
      <c r="CC67" s="1487"/>
      <c r="CD67" s="1532"/>
      <c r="CE67" s="236"/>
      <c r="CV67" s="2063">
        <v>1</v>
      </c>
      <c r="CW67" s="2065" t="s">
        <v>160</v>
      </c>
      <c r="CX67" s="2065"/>
      <c r="CY67" s="2065"/>
      <c r="CZ67" s="2065"/>
      <c r="DA67" s="2065"/>
      <c r="DB67" s="2065"/>
      <c r="DC67" s="2065"/>
      <c r="DD67" s="2066"/>
      <c r="DE67" s="2406" t="s">
        <v>196</v>
      </c>
      <c r="DF67" s="2407"/>
      <c r="DG67" s="482" t="s">
        <v>168</v>
      </c>
      <c r="DH67" s="236"/>
      <c r="DI67" s="236"/>
      <c r="DJ67" s="236"/>
      <c r="DK67" s="236"/>
      <c r="DL67" s="236"/>
      <c r="DM67" s="236"/>
      <c r="DN67" s="236"/>
      <c r="DO67" s="236"/>
      <c r="DP67" s="236"/>
      <c r="DQ67" s="236"/>
      <c r="DR67" s="482" t="s">
        <v>421</v>
      </c>
      <c r="DS67" s="486"/>
      <c r="DT67" s="486"/>
      <c r="DU67" s="486"/>
      <c r="DV67" s="486"/>
      <c r="DW67" s="486"/>
      <c r="DX67" s="486"/>
      <c r="DY67" s="486"/>
      <c r="DZ67" s="486"/>
      <c r="EA67" s="486"/>
      <c r="EB67" s="486"/>
      <c r="EC67" s="487"/>
      <c r="ED67" s="236"/>
      <c r="EE67" s="350"/>
      <c r="EF67" s="236"/>
      <c r="EG67" s="236"/>
      <c r="EH67" s="236"/>
      <c r="EI67" s="236"/>
      <c r="EJ67" s="236"/>
      <c r="EK67" s="2307"/>
      <c r="EL67" s="2313"/>
      <c r="EM67" s="2332"/>
      <c r="EN67" s="2333"/>
      <c r="EO67" s="350"/>
      <c r="EP67" s="236"/>
      <c r="EQ67" s="236"/>
      <c r="ER67" s="236"/>
      <c r="ES67" s="236"/>
      <c r="ET67" s="236"/>
      <c r="EU67" s="236"/>
      <c r="EV67" s="445"/>
      <c r="EW67" s="236"/>
      <c r="EX67" s="236"/>
      <c r="EY67" s="236"/>
      <c r="EZ67" s="236"/>
      <c r="FA67" s="236"/>
      <c r="FB67" s="236"/>
      <c r="FC67" s="236"/>
      <c r="FD67" s="353"/>
      <c r="FE67" s="439"/>
      <c r="FF67" s="236"/>
      <c r="FG67" s="236"/>
      <c r="FH67" s="236"/>
      <c r="FI67" s="236"/>
      <c r="FJ67" s="236"/>
      <c r="FK67" s="236"/>
      <c r="FL67" s="236"/>
      <c r="FM67" s="236"/>
      <c r="FN67" s="236"/>
      <c r="FO67" s="236"/>
      <c r="FP67" s="236"/>
      <c r="FQ67" s="236"/>
      <c r="FR67" s="236"/>
      <c r="FS67" s="236"/>
      <c r="FT67" s="236"/>
      <c r="FU67" s="236"/>
      <c r="FV67" s="236"/>
      <c r="FW67" s="353"/>
    </row>
    <row r="68" spans="1:179" s="196" customFormat="1" ht="12" customHeight="1">
      <c r="A68" s="236"/>
      <c r="B68" s="236"/>
      <c r="C68" s="2064"/>
      <c r="D68" s="2067"/>
      <c r="E68" s="2067"/>
      <c r="F68" s="2067"/>
      <c r="G68" s="2067"/>
      <c r="H68" s="2067"/>
      <c r="I68" s="2067"/>
      <c r="J68" s="2067"/>
      <c r="K68" s="2068"/>
      <c r="L68" s="2071"/>
      <c r="M68" s="2072"/>
      <c r="N68" s="1487"/>
      <c r="O68" s="1487"/>
      <c r="P68" s="1487"/>
      <c r="Q68" s="1487"/>
      <c r="R68" s="1487"/>
      <c r="S68" s="1487"/>
      <c r="T68" s="1487"/>
      <c r="U68" s="1487"/>
      <c r="V68" s="1487"/>
      <c r="W68" s="1487"/>
      <c r="X68" s="1487"/>
      <c r="Y68" s="1541"/>
      <c r="Z68" s="1542"/>
      <c r="AA68" s="1542"/>
      <c r="AB68" s="1542"/>
      <c r="AC68" s="1542"/>
      <c r="AD68" s="1542"/>
      <c r="AE68" s="1542"/>
      <c r="AF68" s="1542"/>
      <c r="AG68" s="1542"/>
      <c r="AH68" s="1542"/>
      <c r="AI68" s="1542"/>
      <c r="AJ68" s="1543"/>
      <c r="AK68" s="2"/>
      <c r="AL68" s="1530"/>
      <c r="AM68" s="1487"/>
      <c r="AN68" s="1487"/>
      <c r="AO68" s="1487"/>
      <c r="AP68" s="1487"/>
      <c r="AQ68" s="1532"/>
      <c r="AR68" s="2044"/>
      <c r="AS68" s="2045"/>
      <c r="AT68" s="2110"/>
      <c r="AU68" s="2111"/>
      <c r="AV68" s="1530"/>
      <c r="AW68" s="1487"/>
      <c r="AX68" s="1487"/>
      <c r="AY68" s="1487"/>
      <c r="AZ68" s="1487"/>
      <c r="BA68" s="1487"/>
      <c r="BB68" s="1487"/>
      <c r="BC68" s="1553"/>
      <c r="BD68" s="1487"/>
      <c r="BE68" s="1487"/>
      <c r="BF68" s="1487"/>
      <c r="BG68" s="1487"/>
      <c r="BH68" s="1487"/>
      <c r="BI68" s="1487"/>
      <c r="BJ68" s="1487"/>
      <c r="BK68" s="1532"/>
      <c r="BL68" s="1530"/>
      <c r="BM68" s="1487"/>
      <c r="BN68" s="1487"/>
      <c r="BO68" s="1487"/>
      <c r="BP68" s="1487"/>
      <c r="BQ68" s="1487"/>
      <c r="BR68" s="1487"/>
      <c r="BS68" s="1487"/>
      <c r="BT68" s="1487"/>
      <c r="BU68" s="1487"/>
      <c r="BV68" s="1487"/>
      <c r="BW68" s="1487"/>
      <c r="BX68" s="1487"/>
      <c r="BY68" s="1487"/>
      <c r="BZ68" s="1487"/>
      <c r="CA68" s="1487"/>
      <c r="CB68" s="1487"/>
      <c r="CC68" s="1487"/>
      <c r="CD68" s="1532"/>
      <c r="CE68" s="236"/>
      <c r="CV68" s="2064"/>
      <c r="CW68" s="2067"/>
      <c r="CX68" s="2067"/>
      <c r="CY68" s="2067"/>
      <c r="CZ68" s="2067"/>
      <c r="DA68" s="2067"/>
      <c r="DB68" s="2067"/>
      <c r="DC68" s="2067"/>
      <c r="DD68" s="2068"/>
      <c r="DE68" s="2408"/>
      <c r="DF68" s="2409"/>
      <c r="DG68" s="236"/>
      <c r="DH68" s="236"/>
      <c r="DI68" s="236"/>
      <c r="DJ68" s="236"/>
      <c r="DK68" s="236"/>
      <c r="DL68" s="236"/>
      <c r="DM68" s="236"/>
      <c r="DN68" s="236"/>
      <c r="DO68" s="236"/>
      <c r="DP68" s="236"/>
      <c r="DQ68" s="236"/>
      <c r="DR68" s="488" t="s">
        <v>223</v>
      </c>
      <c r="DS68" s="489"/>
      <c r="DT68" s="489"/>
      <c r="DU68" s="489"/>
      <c r="DV68" s="489"/>
      <c r="DW68" s="489"/>
      <c r="DX68" s="489"/>
      <c r="DY68" s="489"/>
      <c r="DZ68" s="489"/>
      <c r="EA68" s="489"/>
      <c r="EB68" s="489"/>
      <c r="EC68" s="490"/>
      <c r="ED68" s="236"/>
      <c r="EE68" s="350"/>
      <c r="EF68" s="236"/>
      <c r="EG68" s="440"/>
      <c r="EH68" s="236"/>
      <c r="EI68" s="236"/>
      <c r="EJ68" s="353"/>
      <c r="EK68" s="2307"/>
      <c r="EL68" s="2313"/>
      <c r="EM68" s="2332"/>
      <c r="EN68" s="2333"/>
      <c r="EO68" s="350"/>
      <c r="EP68" s="236"/>
      <c r="EQ68" s="236"/>
      <c r="ER68" s="236"/>
      <c r="ES68" s="236"/>
      <c r="ET68" s="236"/>
      <c r="EU68" s="236"/>
      <c r="EV68" s="491"/>
      <c r="EW68" s="236"/>
      <c r="EX68" s="236"/>
      <c r="EY68" s="236"/>
      <c r="EZ68" s="236"/>
      <c r="FA68" s="236"/>
      <c r="FB68" s="236"/>
      <c r="FC68" s="236"/>
      <c r="FD68" s="353"/>
      <c r="FE68" s="350"/>
      <c r="FF68" s="236"/>
      <c r="FG68" s="236"/>
      <c r="FH68" s="236"/>
      <c r="FI68" s="236"/>
      <c r="FJ68" s="236"/>
      <c r="FK68" s="236"/>
      <c r="FL68" s="236"/>
      <c r="FM68" s="236"/>
      <c r="FN68" s="236"/>
      <c r="FO68" s="236"/>
      <c r="FP68" s="236"/>
      <c r="FQ68" s="236"/>
      <c r="FR68" s="236"/>
      <c r="FS68" s="236"/>
      <c r="FT68" s="236"/>
      <c r="FU68" s="236"/>
      <c r="FV68" s="236"/>
      <c r="FW68" s="353"/>
    </row>
    <row r="69" spans="1:179" s="196" customFormat="1" ht="12" customHeight="1">
      <c r="A69" s="236"/>
      <c r="B69" s="236"/>
      <c r="C69" s="2063">
        <v>2</v>
      </c>
      <c r="D69" s="2059" t="s">
        <v>162</v>
      </c>
      <c r="E69" s="2059"/>
      <c r="F69" s="2059"/>
      <c r="G69" s="2059"/>
      <c r="H69" s="2059"/>
      <c r="I69" s="2059"/>
      <c r="J69" s="2059"/>
      <c r="K69" s="2060"/>
      <c r="L69" s="2075" t="s">
        <v>215</v>
      </c>
      <c r="M69" s="2076"/>
      <c r="N69" s="1538"/>
      <c r="O69" s="1487"/>
      <c r="P69" s="1487"/>
      <c r="Q69" s="1487"/>
      <c r="R69" s="1487"/>
      <c r="S69" s="1487"/>
      <c r="T69" s="1487"/>
      <c r="U69" s="1487"/>
      <c r="V69" s="1487"/>
      <c r="W69" s="1487"/>
      <c r="X69" s="1487"/>
      <c r="Y69" s="1541"/>
      <c r="Z69" s="1542"/>
      <c r="AA69" s="1542"/>
      <c r="AB69" s="1542"/>
      <c r="AC69" s="1542"/>
      <c r="AD69" s="1542"/>
      <c r="AE69" s="1542"/>
      <c r="AF69" s="1542"/>
      <c r="AG69" s="1542"/>
      <c r="AH69" s="1542"/>
      <c r="AI69" s="1542"/>
      <c r="AJ69" s="1543"/>
      <c r="AK69" s="236"/>
      <c r="AL69" s="1530"/>
      <c r="AM69" s="1487"/>
      <c r="AN69" s="1487"/>
      <c r="AO69" s="1487"/>
      <c r="AP69" s="1487"/>
      <c r="AQ69" s="1532"/>
      <c r="AR69" s="2044"/>
      <c r="AS69" s="2045"/>
      <c r="AT69" s="2110"/>
      <c r="AU69" s="2111"/>
      <c r="AV69" s="1530"/>
      <c r="AW69" s="1487"/>
      <c r="AX69" s="1487"/>
      <c r="AY69" s="1487"/>
      <c r="AZ69" s="1487"/>
      <c r="BA69" s="1487"/>
      <c r="BB69" s="1487"/>
      <c r="BC69" s="1553"/>
      <c r="BD69" s="1487"/>
      <c r="BE69" s="1487"/>
      <c r="BF69" s="1487"/>
      <c r="BG69" s="1487"/>
      <c r="BH69" s="1487"/>
      <c r="BI69" s="1487"/>
      <c r="BJ69" s="1487"/>
      <c r="BK69" s="1532"/>
      <c r="BL69" s="1530"/>
      <c r="BM69" s="1487"/>
      <c r="BN69" s="1487"/>
      <c r="BO69" s="1487"/>
      <c r="BP69" s="1487"/>
      <c r="BQ69" s="1487"/>
      <c r="BR69" s="1487"/>
      <c r="BS69" s="1487"/>
      <c r="BT69" s="1487"/>
      <c r="BU69" s="1487"/>
      <c r="BV69" s="1487"/>
      <c r="BW69" s="1487"/>
      <c r="BX69" s="1487"/>
      <c r="BY69" s="1487"/>
      <c r="BZ69" s="1487"/>
      <c r="CA69" s="1487"/>
      <c r="CB69" s="1487"/>
      <c r="CC69" s="1487"/>
      <c r="CD69" s="1532"/>
      <c r="CE69" s="236"/>
      <c r="CV69" s="2063">
        <v>2</v>
      </c>
      <c r="CW69" s="2473" t="s">
        <v>162</v>
      </c>
      <c r="CX69" s="2473"/>
      <c r="CY69" s="2473"/>
      <c r="CZ69" s="2473"/>
      <c r="DA69" s="2473"/>
      <c r="DB69" s="2473"/>
      <c r="DC69" s="2473"/>
      <c r="DD69" s="2474"/>
      <c r="DE69" s="2484" t="s">
        <v>215</v>
      </c>
      <c r="DF69" s="2485"/>
      <c r="DG69" s="352"/>
      <c r="DH69" s="236"/>
      <c r="DI69" s="236"/>
      <c r="DJ69" s="236"/>
      <c r="DK69" s="236"/>
      <c r="DL69" s="236"/>
      <c r="DM69" s="236"/>
      <c r="DN69" s="236"/>
      <c r="DO69" s="236"/>
      <c r="DP69" s="236"/>
      <c r="DQ69" s="440"/>
      <c r="DR69" s="488"/>
      <c r="DS69" s="489"/>
      <c r="DT69" s="489"/>
      <c r="DU69" s="489"/>
      <c r="DV69" s="489"/>
      <c r="DW69" s="489"/>
      <c r="DX69" s="489"/>
      <c r="DY69" s="489"/>
      <c r="DZ69" s="489"/>
      <c r="EA69" s="489"/>
      <c r="EB69" s="489"/>
      <c r="EC69" s="490"/>
      <c r="ED69" s="236"/>
      <c r="EE69" s="350"/>
      <c r="EF69" s="236"/>
      <c r="EG69" s="236"/>
      <c r="EH69" s="236"/>
      <c r="EI69" s="236"/>
      <c r="EJ69" s="353"/>
      <c r="EK69" s="2307"/>
      <c r="EL69" s="2313"/>
      <c r="EM69" s="2332"/>
      <c r="EN69" s="2333"/>
      <c r="EO69" s="350"/>
      <c r="EP69" s="236"/>
      <c r="EQ69" s="236"/>
      <c r="ER69" s="236"/>
      <c r="ES69" s="236"/>
      <c r="ET69" s="236"/>
      <c r="EU69" s="236"/>
      <c r="EV69" s="491"/>
      <c r="EW69" s="236"/>
      <c r="EX69" s="236"/>
      <c r="EY69" s="236"/>
      <c r="EZ69" s="236"/>
      <c r="FA69" s="236"/>
      <c r="FB69" s="236"/>
      <c r="FC69" s="236"/>
      <c r="FD69" s="353"/>
      <c r="FE69" s="350"/>
      <c r="FF69" s="236"/>
      <c r="FG69" s="236"/>
      <c r="FH69" s="236"/>
      <c r="FI69" s="236"/>
      <c r="FJ69" s="236"/>
      <c r="FK69" s="236"/>
      <c r="FL69" s="236"/>
      <c r="FM69" s="236"/>
      <c r="FN69" s="236"/>
      <c r="FO69" s="236"/>
      <c r="FP69" s="236"/>
      <c r="FQ69" s="236"/>
      <c r="FR69" s="236"/>
      <c r="FS69" s="236"/>
      <c r="FT69" s="236"/>
      <c r="FU69" s="236"/>
      <c r="FV69" s="236"/>
      <c r="FW69" s="353"/>
    </row>
    <row r="70" spans="1:179" s="196" customFormat="1" ht="12" customHeight="1">
      <c r="A70" s="236"/>
      <c r="B70" s="236"/>
      <c r="C70" s="2064"/>
      <c r="D70" s="2073"/>
      <c r="E70" s="2073"/>
      <c r="F70" s="2073"/>
      <c r="G70" s="2073"/>
      <c r="H70" s="2073"/>
      <c r="I70" s="2073"/>
      <c r="J70" s="2073"/>
      <c r="K70" s="2074"/>
      <c r="L70" s="2077"/>
      <c r="M70" s="2078"/>
      <c r="N70" s="1487"/>
      <c r="O70" s="1487"/>
      <c r="P70" s="1487"/>
      <c r="Q70" s="1487"/>
      <c r="R70" s="1487"/>
      <c r="S70" s="1487"/>
      <c r="T70" s="1487"/>
      <c r="U70" s="1487"/>
      <c r="V70" s="1487"/>
      <c r="W70" s="1487"/>
      <c r="X70" s="1487"/>
      <c r="Y70" s="1541"/>
      <c r="Z70" s="1542"/>
      <c r="AA70" s="1542"/>
      <c r="AB70" s="1542"/>
      <c r="AC70" s="1542"/>
      <c r="AD70" s="1542"/>
      <c r="AE70" s="1542"/>
      <c r="AF70" s="1542"/>
      <c r="AG70" s="1542"/>
      <c r="AH70" s="1542"/>
      <c r="AI70" s="1542"/>
      <c r="AJ70" s="1543"/>
      <c r="AK70" s="236"/>
      <c r="AL70" s="1530"/>
      <c r="AM70" s="1487"/>
      <c r="AN70" s="1487"/>
      <c r="AO70" s="1487"/>
      <c r="AP70" s="1487"/>
      <c r="AQ70" s="1532"/>
      <c r="AR70" s="2044"/>
      <c r="AS70" s="2045"/>
      <c r="AT70" s="2110"/>
      <c r="AU70" s="2111"/>
      <c r="AV70" s="1530"/>
      <c r="AW70" s="1487"/>
      <c r="AX70" s="1487"/>
      <c r="AY70" s="1487"/>
      <c r="AZ70" s="1487"/>
      <c r="BA70" s="1487"/>
      <c r="BB70" s="1487"/>
      <c r="BC70" s="1553"/>
      <c r="BD70" s="1487"/>
      <c r="BE70" s="1487"/>
      <c r="BF70" s="1487"/>
      <c r="BG70" s="1487"/>
      <c r="BH70" s="1487"/>
      <c r="BI70" s="1487"/>
      <c r="BJ70" s="1487"/>
      <c r="BK70" s="1532"/>
      <c r="BL70" s="1530"/>
      <c r="BM70" s="1487"/>
      <c r="BN70" s="1487"/>
      <c r="BO70" s="1487"/>
      <c r="BP70" s="1487"/>
      <c r="BQ70" s="1487"/>
      <c r="BR70" s="1487"/>
      <c r="BS70" s="1487"/>
      <c r="BT70" s="1487"/>
      <c r="BU70" s="1487"/>
      <c r="BV70" s="1487"/>
      <c r="BW70" s="1487"/>
      <c r="BX70" s="1487"/>
      <c r="BY70" s="1487"/>
      <c r="BZ70" s="1487"/>
      <c r="CA70" s="1487"/>
      <c r="CB70" s="1487"/>
      <c r="CC70" s="1487"/>
      <c r="CD70" s="1532"/>
      <c r="CE70" s="236"/>
      <c r="CV70" s="2064"/>
      <c r="CW70" s="2482"/>
      <c r="CX70" s="2482"/>
      <c r="CY70" s="2482"/>
      <c r="CZ70" s="2482"/>
      <c r="DA70" s="2482"/>
      <c r="DB70" s="2482"/>
      <c r="DC70" s="2482"/>
      <c r="DD70" s="2483"/>
      <c r="DE70" s="2486"/>
      <c r="DF70" s="2487"/>
      <c r="DG70" s="236"/>
      <c r="DH70" s="236"/>
      <c r="DI70" s="236"/>
      <c r="DJ70" s="236"/>
      <c r="DK70" s="236"/>
      <c r="DL70" s="236"/>
      <c r="DM70" s="236"/>
      <c r="DN70" s="236"/>
      <c r="DO70" s="236"/>
      <c r="DP70" s="236"/>
      <c r="DQ70" s="236"/>
      <c r="DR70" s="488"/>
      <c r="DS70" s="489"/>
      <c r="DT70" s="489"/>
      <c r="DU70" s="489"/>
      <c r="DV70" s="489"/>
      <c r="DW70" s="489"/>
      <c r="DX70" s="489"/>
      <c r="DY70" s="489"/>
      <c r="DZ70" s="489"/>
      <c r="EA70" s="489"/>
      <c r="EB70" s="489"/>
      <c r="EC70" s="490"/>
      <c r="ED70" s="236"/>
      <c r="EE70" s="350"/>
      <c r="EF70" s="236"/>
      <c r="EG70" s="236"/>
      <c r="EH70" s="236"/>
      <c r="EI70" s="236"/>
      <c r="EJ70" s="353"/>
      <c r="EK70" s="2307"/>
      <c r="EL70" s="2313"/>
      <c r="EM70" s="2332"/>
      <c r="EN70" s="2333"/>
      <c r="EO70" s="350"/>
      <c r="EP70" s="236"/>
      <c r="EQ70" s="236"/>
      <c r="ER70" s="236"/>
      <c r="ES70" s="236"/>
      <c r="ET70" s="236"/>
      <c r="EU70" s="236"/>
      <c r="EV70" s="491"/>
      <c r="EW70" s="236"/>
      <c r="EX70" s="236"/>
      <c r="EY70" s="236"/>
      <c r="EZ70" s="236"/>
      <c r="FA70" s="236"/>
      <c r="FB70" s="236"/>
      <c r="FC70" s="236"/>
      <c r="FD70" s="353"/>
      <c r="FE70" s="350"/>
      <c r="FF70" s="236"/>
      <c r="FG70" s="236"/>
      <c r="FH70" s="236"/>
      <c r="FI70" s="236"/>
      <c r="FJ70" s="236"/>
      <c r="FK70" s="236"/>
      <c r="FL70" s="236"/>
      <c r="FM70" s="236"/>
      <c r="FN70" s="236"/>
      <c r="FO70" s="236"/>
      <c r="FP70" s="236"/>
      <c r="FQ70" s="236"/>
      <c r="FR70" s="236"/>
      <c r="FS70" s="236"/>
      <c r="FT70" s="236"/>
      <c r="FU70" s="236"/>
      <c r="FV70" s="236"/>
      <c r="FW70" s="353"/>
    </row>
    <row r="71" spans="1:179" s="196" customFormat="1" ht="12" customHeight="1">
      <c r="A71" s="236"/>
      <c r="B71" s="236"/>
      <c r="C71" s="2063">
        <v>3</v>
      </c>
      <c r="D71" s="2065" t="s">
        <v>140</v>
      </c>
      <c r="E71" s="2065"/>
      <c r="F71" s="2065"/>
      <c r="G71" s="2065"/>
      <c r="H71" s="2065"/>
      <c r="I71" s="2065"/>
      <c r="J71" s="2065"/>
      <c r="K71" s="2066"/>
      <c r="L71" s="2069" t="s">
        <v>215</v>
      </c>
      <c r="M71" s="2070"/>
      <c r="N71" s="1538"/>
      <c r="O71" s="1487"/>
      <c r="P71" s="1487"/>
      <c r="Q71" s="1487"/>
      <c r="R71" s="1487"/>
      <c r="S71" s="1487"/>
      <c r="T71" s="1487"/>
      <c r="U71" s="1487"/>
      <c r="V71" s="1487"/>
      <c r="W71" s="1487"/>
      <c r="X71" s="1487"/>
      <c r="Y71" s="1541"/>
      <c r="Z71" s="1542"/>
      <c r="AA71" s="1542"/>
      <c r="AB71" s="1542"/>
      <c r="AC71" s="1542"/>
      <c r="AD71" s="1542"/>
      <c r="AE71" s="1542"/>
      <c r="AF71" s="1542"/>
      <c r="AG71" s="1542"/>
      <c r="AH71" s="1542"/>
      <c r="AI71" s="1542"/>
      <c r="AJ71" s="1543"/>
      <c r="AK71" s="236"/>
      <c r="AL71" s="1530"/>
      <c r="AM71" s="1487"/>
      <c r="AN71" s="1487"/>
      <c r="AO71" s="1487"/>
      <c r="AP71" s="1487"/>
      <c r="AQ71" s="1532"/>
      <c r="AR71" s="2044"/>
      <c r="AS71" s="2045"/>
      <c r="AT71" s="2110"/>
      <c r="AU71" s="2111"/>
      <c r="AV71" s="1530"/>
      <c r="AW71" s="1487"/>
      <c r="AX71" s="1487"/>
      <c r="AY71" s="1487"/>
      <c r="AZ71" s="1487"/>
      <c r="BA71" s="1487"/>
      <c r="BB71" s="1487"/>
      <c r="BC71" s="1553"/>
      <c r="BD71" s="1487"/>
      <c r="BE71" s="1487"/>
      <c r="BF71" s="1487"/>
      <c r="BG71" s="1487"/>
      <c r="BH71" s="1487"/>
      <c r="BI71" s="1487"/>
      <c r="BJ71" s="1487"/>
      <c r="BK71" s="1532"/>
      <c r="BL71" s="1530"/>
      <c r="BM71" s="1487"/>
      <c r="BN71" s="1487"/>
      <c r="BO71" s="1487"/>
      <c r="BP71" s="1487"/>
      <c r="BQ71" s="1487"/>
      <c r="BR71" s="1487"/>
      <c r="BS71" s="1487"/>
      <c r="BT71" s="1487"/>
      <c r="BU71" s="1487"/>
      <c r="BV71" s="1487"/>
      <c r="BW71" s="1487"/>
      <c r="BX71" s="1487"/>
      <c r="BY71" s="1487"/>
      <c r="BZ71" s="1487"/>
      <c r="CA71" s="1487"/>
      <c r="CB71" s="1487"/>
      <c r="CC71" s="1487"/>
      <c r="CD71" s="1532"/>
      <c r="CE71" s="236"/>
      <c r="CV71" s="2063">
        <v>3</v>
      </c>
      <c r="CW71" s="2065" t="s">
        <v>140</v>
      </c>
      <c r="CX71" s="2065"/>
      <c r="CY71" s="2065"/>
      <c r="CZ71" s="2065"/>
      <c r="DA71" s="2065"/>
      <c r="DB71" s="2065"/>
      <c r="DC71" s="2065"/>
      <c r="DD71" s="2066"/>
      <c r="DE71" s="2406" t="s">
        <v>196</v>
      </c>
      <c r="DF71" s="2407"/>
      <c r="DG71" s="482" t="s">
        <v>164</v>
      </c>
      <c r="DH71" s="236"/>
      <c r="DI71" s="236"/>
      <c r="DJ71" s="236"/>
      <c r="DK71" s="236"/>
      <c r="DL71" s="236"/>
      <c r="DM71" s="236"/>
      <c r="DN71" s="236"/>
      <c r="DO71" s="236"/>
      <c r="DP71" s="236"/>
      <c r="DQ71" s="236"/>
      <c r="DR71" s="488" t="s">
        <v>422</v>
      </c>
      <c r="DS71" s="489"/>
      <c r="DT71" s="489"/>
      <c r="DU71" s="489"/>
      <c r="DV71" s="489"/>
      <c r="DW71" s="489"/>
      <c r="DX71" s="489"/>
      <c r="DY71" s="489"/>
      <c r="DZ71" s="489"/>
      <c r="EA71" s="489"/>
      <c r="EB71" s="489"/>
      <c r="EC71" s="490"/>
      <c r="ED71" s="236"/>
      <c r="EE71" s="350"/>
      <c r="EF71" s="236"/>
      <c r="EG71" s="236"/>
      <c r="EH71" s="236"/>
      <c r="EI71" s="236"/>
      <c r="EJ71" s="353"/>
      <c r="EK71" s="2307"/>
      <c r="EL71" s="2313"/>
      <c r="EM71" s="2332"/>
      <c r="EN71" s="2333"/>
      <c r="EO71" s="350"/>
      <c r="EP71" s="236"/>
      <c r="EQ71" s="236"/>
      <c r="ER71" s="236"/>
      <c r="ES71" s="236"/>
      <c r="ET71" s="236"/>
      <c r="EU71" s="236"/>
      <c r="EV71" s="491"/>
      <c r="EW71" s="236"/>
      <c r="EX71" s="236"/>
      <c r="EY71" s="236"/>
      <c r="EZ71" s="236"/>
      <c r="FA71" s="236"/>
      <c r="FB71" s="236"/>
      <c r="FC71" s="236"/>
      <c r="FD71" s="353"/>
      <c r="FE71" s="350"/>
      <c r="FF71" s="236"/>
      <c r="FG71" s="236"/>
      <c r="FH71" s="236"/>
      <c r="FI71" s="236"/>
      <c r="FJ71" s="236"/>
      <c r="FK71" s="236"/>
      <c r="FL71" s="236"/>
      <c r="FM71" s="236"/>
      <c r="FN71" s="236"/>
      <c r="FO71" s="236"/>
      <c r="FP71" s="236"/>
      <c r="FQ71" s="236"/>
      <c r="FR71" s="236"/>
      <c r="FS71" s="236"/>
      <c r="FT71" s="236"/>
      <c r="FU71" s="236"/>
      <c r="FV71" s="236"/>
      <c r="FW71" s="353"/>
    </row>
    <row r="72" spans="1:179" s="196" customFormat="1" ht="12" customHeight="1">
      <c r="A72" s="236"/>
      <c r="B72" s="236"/>
      <c r="C72" s="2064"/>
      <c r="D72" s="2067"/>
      <c r="E72" s="2067"/>
      <c r="F72" s="2067"/>
      <c r="G72" s="2067"/>
      <c r="H72" s="2067"/>
      <c r="I72" s="2067"/>
      <c r="J72" s="2067"/>
      <c r="K72" s="2068"/>
      <c r="L72" s="2071"/>
      <c r="M72" s="2072"/>
      <c r="N72" s="1538"/>
      <c r="O72" s="1487"/>
      <c r="P72" s="1487"/>
      <c r="Q72" s="1487"/>
      <c r="R72" s="1487"/>
      <c r="S72" s="1487"/>
      <c r="T72" s="1487"/>
      <c r="U72" s="1487"/>
      <c r="V72" s="1487"/>
      <c r="W72" s="1487"/>
      <c r="X72" s="1487"/>
      <c r="Y72" s="1541"/>
      <c r="Z72" s="1542"/>
      <c r="AA72" s="1542"/>
      <c r="AB72" s="1542"/>
      <c r="AC72" s="1542"/>
      <c r="AD72" s="1542"/>
      <c r="AE72" s="1542"/>
      <c r="AF72" s="1542"/>
      <c r="AG72" s="1542"/>
      <c r="AH72" s="1542"/>
      <c r="AI72" s="1542"/>
      <c r="AJ72" s="1543"/>
      <c r="AK72" s="236"/>
      <c r="AL72" s="1530"/>
      <c r="AM72" s="1487"/>
      <c r="AN72" s="1487"/>
      <c r="AO72" s="1487"/>
      <c r="AP72" s="1487"/>
      <c r="AQ72" s="1532"/>
      <c r="AR72" s="2044"/>
      <c r="AS72" s="2045"/>
      <c r="AT72" s="2110"/>
      <c r="AU72" s="2111"/>
      <c r="AV72" s="1530"/>
      <c r="AW72" s="1487"/>
      <c r="AX72" s="1487"/>
      <c r="AY72" s="1487"/>
      <c r="AZ72" s="1487"/>
      <c r="BA72" s="1487"/>
      <c r="BB72" s="1487"/>
      <c r="BC72" s="1553"/>
      <c r="BD72" s="1487"/>
      <c r="BE72" s="1487"/>
      <c r="BF72" s="1487"/>
      <c r="BG72" s="1487"/>
      <c r="BH72" s="1487"/>
      <c r="BI72" s="1487"/>
      <c r="BJ72" s="1487"/>
      <c r="BK72" s="1532"/>
      <c r="BL72" s="1530"/>
      <c r="BM72" s="1487"/>
      <c r="BN72" s="1487"/>
      <c r="BO72" s="1487"/>
      <c r="BP72" s="1487"/>
      <c r="BQ72" s="1487"/>
      <c r="BR72" s="1487"/>
      <c r="BS72" s="1487"/>
      <c r="BT72" s="1487"/>
      <c r="BU72" s="1487"/>
      <c r="BV72" s="1487"/>
      <c r="BW72" s="1487"/>
      <c r="BX72" s="1487"/>
      <c r="BY72" s="1487"/>
      <c r="BZ72" s="1487"/>
      <c r="CA72" s="1487"/>
      <c r="CB72" s="1487"/>
      <c r="CC72" s="1487"/>
      <c r="CD72" s="1532"/>
      <c r="CE72" s="236"/>
      <c r="CV72" s="2064"/>
      <c r="CW72" s="2067"/>
      <c r="CX72" s="2067"/>
      <c r="CY72" s="2067"/>
      <c r="CZ72" s="2067"/>
      <c r="DA72" s="2067"/>
      <c r="DB72" s="2067"/>
      <c r="DC72" s="2067"/>
      <c r="DD72" s="2068"/>
      <c r="DE72" s="2408"/>
      <c r="DF72" s="2409"/>
      <c r="DG72" s="352"/>
      <c r="DH72" s="236"/>
      <c r="DI72" s="236"/>
      <c r="DJ72" s="236"/>
      <c r="DK72" s="236"/>
      <c r="DL72" s="236"/>
      <c r="DM72" s="236"/>
      <c r="DN72" s="236"/>
      <c r="DO72" s="236"/>
      <c r="DP72" s="236"/>
      <c r="DQ72" s="236"/>
      <c r="DR72" s="488" t="s">
        <v>224</v>
      </c>
      <c r="DS72" s="489"/>
      <c r="DT72" s="489"/>
      <c r="DU72" s="489"/>
      <c r="DV72" s="489"/>
      <c r="DW72" s="489"/>
      <c r="DX72" s="489"/>
      <c r="DY72" s="489"/>
      <c r="DZ72" s="489"/>
      <c r="EA72" s="489"/>
      <c r="EB72" s="489"/>
      <c r="EC72" s="490"/>
      <c r="ED72" s="236"/>
      <c r="EE72" s="350"/>
      <c r="EF72" s="236"/>
      <c r="EG72" s="236"/>
      <c r="EH72" s="236"/>
      <c r="EI72" s="236"/>
      <c r="EJ72" s="353"/>
      <c r="EK72" s="2307"/>
      <c r="EL72" s="2313"/>
      <c r="EM72" s="2332"/>
      <c r="EN72" s="2333"/>
      <c r="EO72" s="350"/>
      <c r="EP72" s="236"/>
      <c r="EQ72" s="236"/>
      <c r="ER72" s="236"/>
      <c r="ES72" s="236"/>
      <c r="ET72" s="236"/>
      <c r="EU72" s="236"/>
      <c r="EV72" s="491"/>
      <c r="EW72" s="236"/>
      <c r="EX72" s="236"/>
      <c r="EY72" s="236"/>
      <c r="EZ72" s="236"/>
      <c r="FA72" s="236"/>
      <c r="FB72" s="236"/>
      <c r="FC72" s="236"/>
      <c r="FD72" s="353"/>
      <c r="FE72" s="350"/>
      <c r="FF72" s="236"/>
      <c r="FG72" s="236"/>
      <c r="FH72" s="236"/>
      <c r="FI72" s="236"/>
      <c r="FJ72" s="236"/>
      <c r="FK72" s="236"/>
      <c r="FL72" s="236"/>
      <c r="FM72" s="236"/>
      <c r="FN72" s="236"/>
      <c r="FO72" s="236"/>
      <c r="FP72" s="236"/>
      <c r="FQ72" s="236"/>
      <c r="FR72" s="236"/>
      <c r="FS72" s="236"/>
      <c r="FT72" s="236"/>
      <c r="FU72" s="236"/>
      <c r="FV72" s="236"/>
      <c r="FW72" s="353"/>
    </row>
    <row r="73" spans="1:179" s="196" customFormat="1" ht="12" customHeight="1">
      <c r="A73" s="236"/>
      <c r="B73" s="236"/>
      <c r="C73" s="2063">
        <v>4</v>
      </c>
      <c r="D73" s="2065" t="s">
        <v>163</v>
      </c>
      <c r="E73" s="2065"/>
      <c r="F73" s="2065"/>
      <c r="G73" s="2065"/>
      <c r="H73" s="2065"/>
      <c r="I73" s="2065"/>
      <c r="J73" s="2065"/>
      <c r="K73" s="2066"/>
      <c r="L73" s="2069" t="s">
        <v>215</v>
      </c>
      <c r="M73" s="2070"/>
      <c r="N73" s="1538"/>
      <c r="O73" s="1487"/>
      <c r="P73" s="1487"/>
      <c r="Q73" s="1487"/>
      <c r="R73" s="1487"/>
      <c r="S73" s="1487"/>
      <c r="T73" s="1487"/>
      <c r="U73" s="1487"/>
      <c r="V73" s="1487"/>
      <c r="W73" s="1487"/>
      <c r="X73" s="1487"/>
      <c r="Y73" s="1541"/>
      <c r="Z73" s="1542"/>
      <c r="AA73" s="1542"/>
      <c r="AB73" s="1542"/>
      <c r="AC73" s="1542"/>
      <c r="AD73" s="1542"/>
      <c r="AE73" s="1542"/>
      <c r="AF73" s="1542"/>
      <c r="AG73" s="1542"/>
      <c r="AH73" s="1542"/>
      <c r="AI73" s="1542"/>
      <c r="AJ73" s="1543"/>
      <c r="AK73" s="236"/>
      <c r="AL73" s="1530"/>
      <c r="AM73" s="1487"/>
      <c r="AN73" s="1487"/>
      <c r="AO73" s="1487"/>
      <c r="AP73" s="1487"/>
      <c r="AQ73" s="1532"/>
      <c r="AR73" s="2044"/>
      <c r="AS73" s="2045"/>
      <c r="AT73" s="2110"/>
      <c r="AU73" s="2111"/>
      <c r="AV73" s="1530"/>
      <c r="AW73" s="1487"/>
      <c r="AX73" s="1487"/>
      <c r="AY73" s="1487"/>
      <c r="AZ73" s="1487"/>
      <c r="BA73" s="1487"/>
      <c r="BB73" s="1487"/>
      <c r="BC73" s="1553"/>
      <c r="BD73" s="1487"/>
      <c r="BE73" s="1487"/>
      <c r="BF73" s="1487"/>
      <c r="BG73" s="1487"/>
      <c r="BH73" s="1487"/>
      <c r="BI73" s="1487"/>
      <c r="BJ73" s="1487"/>
      <c r="BK73" s="1532"/>
      <c r="BL73" s="1530"/>
      <c r="BM73" s="1487"/>
      <c r="BN73" s="1487"/>
      <c r="BO73" s="1487"/>
      <c r="BP73" s="1487"/>
      <c r="BQ73" s="1487"/>
      <c r="BR73" s="1487"/>
      <c r="BS73" s="1487"/>
      <c r="BT73" s="1487"/>
      <c r="BU73" s="1487"/>
      <c r="BV73" s="1487"/>
      <c r="BW73" s="1487"/>
      <c r="BX73" s="1487"/>
      <c r="BY73" s="1487"/>
      <c r="BZ73" s="1487"/>
      <c r="CA73" s="1487"/>
      <c r="CB73" s="1487"/>
      <c r="CC73" s="1487"/>
      <c r="CD73" s="1532"/>
      <c r="CE73" s="236"/>
      <c r="CV73" s="2063">
        <v>4</v>
      </c>
      <c r="CW73" s="2065" t="s">
        <v>163</v>
      </c>
      <c r="CX73" s="2065"/>
      <c r="CY73" s="2065"/>
      <c r="CZ73" s="2065"/>
      <c r="DA73" s="2065"/>
      <c r="DB73" s="2065"/>
      <c r="DC73" s="2065"/>
      <c r="DD73" s="2066"/>
      <c r="DE73" s="2406" t="s">
        <v>215</v>
      </c>
      <c r="DF73" s="2407"/>
      <c r="DG73" s="352"/>
      <c r="DH73" s="236"/>
      <c r="DI73" s="236"/>
      <c r="DJ73" s="236"/>
      <c r="DK73" s="236"/>
      <c r="DL73" s="236"/>
      <c r="DM73" s="236"/>
      <c r="DN73" s="236"/>
      <c r="DO73" s="236"/>
      <c r="DP73" s="236"/>
      <c r="DQ73" s="236"/>
      <c r="DR73" s="488" t="s">
        <v>225</v>
      </c>
      <c r="DS73" s="489"/>
      <c r="DT73" s="489"/>
      <c r="DU73" s="489"/>
      <c r="DV73" s="489"/>
      <c r="DW73" s="489"/>
      <c r="DX73" s="489"/>
      <c r="DY73" s="489"/>
      <c r="DZ73" s="489"/>
      <c r="EA73" s="489"/>
      <c r="EB73" s="489"/>
      <c r="EC73" s="490"/>
      <c r="ED73" s="236"/>
      <c r="EE73" s="350"/>
      <c r="EF73" s="236"/>
      <c r="EG73" s="236"/>
      <c r="EH73" s="236"/>
      <c r="EI73" s="236"/>
      <c r="EJ73" s="353"/>
      <c r="EK73" s="2307"/>
      <c r="EL73" s="2313"/>
      <c r="EM73" s="2332"/>
      <c r="EN73" s="2333"/>
      <c r="EO73" s="350"/>
      <c r="EP73" s="236"/>
      <c r="EQ73" s="236"/>
      <c r="ER73" s="236"/>
      <c r="ES73" s="236"/>
      <c r="ET73" s="236"/>
      <c r="EU73" s="236"/>
      <c r="EV73" s="491"/>
      <c r="EW73" s="236"/>
      <c r="EX73" s="236"/>
      <c r="EY73" s="236"/>
      <c r="EZ73" s="236"/>
      <c r="FA73" s="236"/>
      <c r="FB73" s="236"/>
      <c r="FC73" s="236"/>
      <c r="FD73" s="353"/>
      <c r="FE73" s="350"/>
      <c r="FF73" s="236"/>
      <c r="FG73" s="236"/>
      <c r="FH73" s="236"/>
      <c r="FI73" s="236"/>
      <c r="FJ73" s="236"/>
      <c r="FK73" s="236"/>
      <c r="FL73" s="236"/>
      <c r="FM73" s="236"/>
      <c r="FN73" s="236"/>
      <c r="FO73" s="236"/>
      <c r="FP73" s="236"/>
      <c r="FQ73" s="236"/>
      <c r="FR73" s="236"/>
      <c r="FS73" s="236"/>
      <c r="FT73" s="236"/>
      <c r="FU73" s="236"/>
      <c r="FV73" s="236"/>
      <c r="FW73" s="353"/>
    </row>
    <row r="74" spans="1:179" s="196" customFormat="1" ht="12" customHeight="1">
      <c r="A74" s="236"/>
      <c r="B74" s="236"/>
      <c r="C74" s="2064"/>
      <c r="D74" s="2067"/>
      <c r="E74" s="2067"/>
      <c r="F74" s="2067"/>
      <c r="G74" s="2067"/>
      <c r="H74" s="2067"/>
      <c r="I74" s="2067"/>
      <c r="J74" s="2067"/>
      <c r="K74" s="2068"/>
      <c r="L74" s="2071"/>
      <c r="M74" s="2072"/>
      <c r="N74" s="1538"/>
      <c r="O74" s="1487"/>
      <c r="P74" s="1487"/>
      <c r="Q74" s="1487"/>
      <c r="R74" s="1487"/>
      <c r="S74" s="1487"/>
      <c r="T74" s="1487"/>
      <c r="U74" s="1487"/>
      <c r="V74" s="1487"/>
      <c r="W74" s="1487"/>
      <c r="X74" s="1487"/>
      <c r="Y74" s="1541"/>
      <c r="Z74" s="1542"/>
      <c r="AA74" s="1542"/>
      <c r="AB74" s="1542"/>
      <c r="AC74" s="1542"/>
      <c r="AD74" s="1542"/>
      <c r="AE74" s="1542"/>
      <c r="AF74" s="1542"/>
      <c r="AG74" s="1542"/>
      <c r="AH74" s="1542"/>
      <c r="AI74" s="1542"/>
      <c r="AJ74" s="1543"/>
      <c r="AK74" s="236"/>
      <c r="AL74" s="1530"/>
      <c r="AM74" s="1487"/>
      <c r="AN74" s="1487"/>
      <c r="AO74" s="1487"/>
      <c r="AP74" s="1487"/>
      <c r="AQ74" s="1532"/>
      <c r="AR74" s="2044"/>
      <c r="AS74" s="2045"/>
      <c r="AT74" s="2110"/>
      <c r="AU74" s="2111"/>
      <c r="AV74" s="1530"/>
      <c r="AW74" s="1487"/>
      <c r="AX74" s="1487"/>
      <c r="AY74" s="1487"/>
      <c r="AZ74" s="1487"/>
      <c r="BA74" s="1487"/>
      <c r="BB74" s="1555"/>
      <c r="BC74" s="1553"/>
      <c r="BD74" s="1487"/>
      <c r="BE74" s="1487"/>
      <c r="BF74" s="1487"/>
      <c r="BG74" s="1487"/>
      <c r="BH74" s="1487"/>
      <c r="BI74" s="1487"/>
      <c r="BJ74" s="1487"/>
      <c r="BK74" s="1532"/>
      <c r="BL74" s="1530"/>
      <c r="BM74" s="1487"/>
      <c r="BN74" s="1487"/>
      <c r="BO74" s="1487"/>
      <c r="BP74" s="1487"/>
      <c r="BQ74" s="1487"/>
      <c r="BR74" s="1487"/>
      <c r="BS74" s="1487"/>
      <c r="BT74" s="1487"/>
      <c r="BU74" s="1487"/>
      <c r="BV74" s="1487"/>
      <c r="BW74" s="1487"/>
      <c r="BX74" s="1487"/>
      <c r="BY74" s="1487"/>
      <c r="BZ74" s="1487"/>
      <c r="CA74" s="1487"/>
      <c r="CB74" s="1487"/>
      <c r="CC74" s="1487"/>
      <c r="CD74" s="1532"/>
      <c r="CE74" s="236"/>
      <c r="CV74" s="2064"/>
      <c r="CW74" s="2067"/>
      <c r="CX74" s="2067"/>
      <c r="CY74" s="2067"/>
      <c r="CZ74" s="2067"/>
      <c r="DA74" s="2067"/>
      <c r="DB74" s="2067"/>
      <c r="DC74" s="2067"/>
      <c r="DD74" s="2068"/>
      <c r="DE74" s="2408"/>
      <c r="DF74" s="2409"/>
      <c r="DG74" s="352"/>
      <c r="DH74" s="236"/>
      <c r="DI74" s="236"/>
      <c r="DJ74" s="236"/>
      <c r="DK74" s="236"/>
      <c r="DL74" s="236"/>
      <c r="DM74" s="236"/>
      <c r="DN74" s="236"/>
      <c r="DO74" s="236"/>
      <c r="DP74" s="236"/>
      <c r="DQ74" s="236"/>
      <c r="DR74" s="488" t="s">
        <v>423</v>
      </c>
      <c r="DS74" s="489"/>
      <c r="DT74" s="489"/>
      <c r="DU74" s="489"/>
      <c r="DV74" s="489"/>
      <c r="DW74" s="489"/>
      <c r="DX74" s="489"/>
      <c r="DY74" s="489"/>
      <c r="DZ74" s="489"/>
      <c r="EA74" s="489"/>
      <c r="EB74" s="489"/>
      <c r="EC74" s="490"/>
      <c r="ED74" s="236"/>
      <c r="EE74" s="350"/>
      <c r="EF74" s="236"/>
      <c r="EG74" s="236"/>
      <c r="EH74" s="236"/>
      <c r="EI74" s="236"/>
      <c r="EJ74" s="353"/>
      <c r="EK74" s="2307"/>
      <c r="EL74" s="2313"/>
      <c r="EM74" s="2332"/>
      <c r="EN74" s="2333"/>
      <c r="EO74" s="350"/>
      <c r="EP74" s="236"/>
      <c r="EQ74" s="236"/>
      <c r="ER74" s="236"/>
      <c r="ES74" s="236"/>
      <c r="ET74" s="236"/>
      <c r="EU74" s="236"/>
      <c r="EV74" s="491"/>
      <c r="EW74" s="236"/>
      <c r="EX74" s="236"/>
      <c r="EY74" s="236"/>
      <c r="EZ74" s="236"/>
      <c r="FA74" s="236"/>
      <c r="FB74" s="236"/>
      <c r="FC74" s="236"/>
      <c r="FD74" s="353"/>
      <c r="FE74" s="350"/>
      <c r="FF74" s="440"/>
      <c r="FG74" s="440"/>
      <c r="FH74" s="440"/>
      <c r="FI74" s="440"/>
      <c r="FJ74" s="440"/>
      <c r="FK74" s="440"/>
      <c r="FL74" s="236"/>
      <c r="FM74" s="236"/>
      <c r="FN74" s="236"/>
      <c r="FO74" s="236"/>
      <c r="FP74" s="236"/>
      <c r="FQ74" s="236"/>
      <c r="FR74" s="236"/>
      <c r="FS74" s="236"/>
      <c r="FT74" s="236"/>
      <c r="FU74" s="236"/>
      <c r="FV74" s="236"/>
      <c r="FW74" s="353"/>
    </row>
    <row r="75" spans="1:179" s="196" customFormat="1" ht="12" customHeight="1">
      <c r="A75" s="236"/>
      <c r="B75" s="236"/>
      <c r="C75" s="2063">
        <v>5</v>
      </c>
      <c r="D75" s="2059" t="s">
        <v>159</v>
      </c>
      <c r="E75" s="2059"/>
      <c r="F75" s="2059"/>
      <c r="G75" s="2059"/>
      <c r="H75" s="2059"/>
      <c r="I75" s="2059"/>
      <c r="J75" s="2059"/>
      <c r="K75" s="2060"/>
      <c r="L75" s="2069" t="s">
        <v>215</v>
      </c>
      <c r="M75" s="2070"/>
      <c r="N75" s="1538"/>
      <c r="O75" s="1487"/>
      <c r="P75" s="1487"/>
      <c r="Q75" s="1487"/>
      <c r="R75" s="1487"/>
      <c r="S75" s="1487"/>
      <c r="T75" s="1487"/>
      <c r="U75" s="1487"/>
      <c r="V75" s="1487"/>
      <c r="W75" s="1487"/>
      <c r="X75" s="1487"/>
      <c r="Y75" s="1538"/>
      <c r="Z75" s="1542"/>
      <c r="AA75" s="1542"/>
      <c r="AB75" s="1542"/>
      <c r="AC75" s="1542"/>
      <c r="AD75" s="1542"/>
      <c r="AE75" s="1542"/>
      <c r="AF75" s="1542"/>
      <c r="AG75" s="1542"/>
      <c r="AH75" s="1542"/>
      <c r="AI75" s="1542"/>
      <c r="AJ75" s="1543"/>
      <c r="AK75" s="236"/>
      <c r="AL75" s="1530"/>
      <c r="AM75" s="1487"/>
      <c r="AN75" s="1487"/>
      <c r="AO75" s="1487"/>
      <c r="AP75" s="1487"/>
      <c r="AQ75" s="1532"/>
      <c r="AR75" s="2044"/>
      <c r="AS75" s="2045"/>
      <c r="AT75" s="2110"/>
      <c r="AU75" s="2111"/>
      <c r="AV75" s="1530"/>
      <c r="AW75" s="1487"/>
      <c r="AX75" s="1487"/>
      <c r="AY75" s="1487"/>
      <c r="AZ75" s="1487"/>
      <c r="BA75" s="1487"/>
      <c r="BB75" s="1555"/>
      <c r="BC75" s="1553"/>
      <c r="BD75" s="1487"/>
      <c r="BE75" s="1487"/>
      <c r="BF75" s="1487"/>
      <c r="BG75" s="1487"/>
      <c r="BH75" s="1487"/>
      <c r="BI75" s="1487"/>
      <c r="BJ75" s="1487"/>
      <c r="BK75" s="1532"/>
      <c r="BL75" s="1530"/>
      <c r="BM75" s="1487"/>
      <c r="BN75" s="1487"/>
      <c r="BO75" s="1487"/>
      <c r="BP75" s="1487"/>
      <c r="BQ75" s="1487"/>
      <c r="BR75" s="1487"/>
      <c r="BS75" s="1487"/>
      <c r="BT75" s="1487"/>
      <c r="BU75" s="1487"/>
      <c r="BV75" s="1487"/>
      <c r="BW75" s="1487"/>
      <c r="BX75" s="1487"/>
      <c r="BY75" s="1487"/>
      <c r="BZ75" s="1487"/>
      <c r="CA75" s="1487"/>
      <c r="CB75" s="1487"/>
      <c r="CC75" s="1487"/>
      <c r="CD75" s="1532"/>
      <c r="CE75" s="236"/>
      <c r="CV75" s="2063">
        <v>5</v>
      </c>
      <c r="CW75" s="2473" t="s">
        <v>159</v>
      </c>
      <c r="CX75" s="2473"/>
      <c r="CY75" s="2473"/>
      <c r="CZ75" s="2473"/>
      <c r="DA75" s="2473"/>
      <c r="DB75" s="2473"/>
      <c r="DC75" s="2473"/>
      <c r="DD75" s="2474"/>
      <c r="DE75" s="2406" t="s">
        <v>196</v>
      </c>
      <c r="DF75" s="2407"/>
      <c r="DG75" s="482" t="s">
        <v>411</v>
      </c>
      <c r="DH75" s="236"/>
      <c r="DI75" s="236"/>
      <c r="DJ75" s="236"/>
      <c r="DK75" s="236"/>
      <c r="DL75" s="236"/>
      <c r="DM75" s="236"/>
      <c r="DN75" s="236"/>
      <c r="DO75" s="236"/>
      <c r="DP75" s="236"/>
      <c r="DQ75" s="236"/>
      <c r="DR75" s="482" t="s">
        <v>391</v>
      </c>
      <c r="DS75" s="489"/>
      <c r="DT75" s="489"/>
      <c r="DU75" s="489"/>
      <c r="DV75" s="489"/>
      <c r="DW75" s="489"/>
      <c r="DX75" s="489"/>
      <c r="DY75" s="489"/>
      <c r="DZ75" s="489"/>
      <c r="EA75" s="489"/>
      <c r="EB75" s="489"/>
      <c r="EC75" s="490"/>
      <c r="ED75" s="236"/>
      <c r="EE75" s="350"/>
      <c r="EF75" s="236"/>
      <c r="EG75" s="236"/>
      <c r="EH75" s="236"/>
      <c r="EI75" s="236"/>
      <c r="EJ75" s="353"/>
      <c r="EK75" s="2307"/>
      <c r="EL75" s="2313"/>
      <c r="EM75" s="2334"/>
      <c r="EN75" s="2308"/>
      <c r="EO75" s="350"/>
      <c r="EP75" s="236"/>
      <c r="EQ75" s="236"/>
      <c r="ER75" s="236"/>
      <c r="ES75" s="236"/>
      <c r="ET75" s="236"/>
      <c r="EU75" s="236"/>
      <c r="EV75" s="350"/>
      <c r="EW75" s="236"/>
      <c r="EX75" s="236"/>
      <c r="EY75" s="236"/>
      <c r="EZ75" s="236"/>
      <c r="FA75" s="236"/>
      <c r="FB75" s="236"/>
      <c r="FC75" s="236"/>
      <c r="FD75" s="353"/>
      <c r="FE75" s="350"/>
      <c r="FF75" s="236"/>
      <c r="FG75" s="236"/>
      <c r="FH75" s="236"/>
      <c r="FI75" s="236"/>
      <c r="FJ75" s="236"/>
      <c r="FK75" s="236"/>
      <c r="FL75" s="236"/>
      <c r="FM75" s="236"/>
      <c r="FN75" s="236"/>
      <c r="FO75" s="236"/>
      <c r="FP75" s="236"/>
      <c r="FQ75" s="236"/>
      <c r="FR75" s="236"/>
      <c r="FS75" s="236"/>
      <c r="FT75" s="236"/>
      <c r="FU75" s="236"/>
      <c r="FV75" s="236"/>
      <c r="FW75" s="353"/>
    </row>
    <row r="76" spans="1:179" s="196" customFormat="1" ht="12" customHeight="1">
      <c r="A76" s="236"/>
      <c r="B76" s="236"/>
      <c r="C76" s="2082"/>
      <c r="D76" s="2061"/>
      <c r="E76" s="2061"/>
      <c r="F76" s="2061"/>
      <c r="G76" s="2061"/>
      <c r="H76" s="2061"/>
      <c r="I76" s="2061"/>
      <c r="J76" s="2061"/>
      <c r="K76" s="2062"/>
      <c r="L76" s="2080"/>
      <c r="M76" s="2081"/>
      <c r="N76" s="1544"/>
      <c r="O76" s="1545"/>
      <c r="P76" s="1545"/>
      <c r="Q76" s="1545"/>
      <c r="R76" s="1545"/>
      <c r="S76" s="1545"/>
      <c r="T76" s="1545"/>
      <c r="U76" s="1545"/>
      <c r="V76" s="1545"/>
      <c r="W76" s="1545"/>
      <c r="X76" s="1545"/>
      <c r="Y76" s="1546"/>
      <c r="Z76" s="1547"/>
      <c r="AA76" s="1547"/>
      <c r="AB76" s="1547"/>
      <c r="AC76" s="1547"/>
      <c r="AD76" s="1547"/>
      <c r="AE76" s="1547"/>
      <c r="AF76" s="1547"/>
      <c r="AG76" s="1547"/>
      <c r="AH76" s="1547"/>
      <c r="AI76" s="1547"/>
      <c r="AJ76" s="1548"/>
      <c r="AK76" s="236"/>
      <c r="AL76" s="1556"/>
      <c r="AM76" s="1545"/>
      <c r="AN76" s="1545"/>
      <c r="AO76" s="1545"/>
      <c r="AP76" s="1545"/>
      <c r="AQ76" s="1545"/>
      <c r="AR76" s="2048"/>
      <c r="AS76" s="2049"/>
      <c r="AT76" s="2261"/>
      <c r="AU76" s="2262"/>
      <c r="AV76" s="1556"/>
      <c r="AW76" s="1545"/>
      <c r="AX76" s="1545"/>
      <c r="AY76" s="1545"/>
      <c r="AZ76" s="1545"/>
      <c r="BA76" s="1545"/>
      <c r="BB76" s="1557"/>
      <c r="BC76" s="1558"/>
      <c r="BD76" s="1545"/>
      <c r="BE76" s="1545"/>
      <c r="BF76" s="1545"/>
      <c r="BG76" s="1545"/>
      <c r="BH76" s="1545"/>
      <c r="BI76" s="1545"/>
      <c r="BJ76" s="1545"/>
      <c r="BK76" s="1559"/>
      <c r="BL76" s="1556"/>
      <c r="BM76" s="1545"/>
      <c r="BN76" s="1545"/>
      <c r="BO76" s="1545"/>
      <c r="BP76" s="1545"/>
      <c r="BQ76" s="1545"/>
      <c r="BR76" s="1545"/>
      <c r="BS76" s="1545"/>
      <c r="BT76" s="1545"/>
      <c r="BU76" s="1545"/>
      <c r="BV76" s="1545"/>
      <c r="BW76" s="1545"/>
      <c r="BX76" s="1545"/>
      <c r="BY76" s="1545"/>
      <c r="BZ76" s="1545"/>
      <c r="CA76" s="1545"/>
      <c r="CB76" s="1545"/>
      <c r="CC76" s="1545"/>
      <c r="CD76" s="1559"/>
      <c r="CE76" s="236"/>
      <c r="CV76" s="2082"/>
      <c r="CW76" s="2475"/>
      <c r="CX76" s="2475"/>
      <c r="CY76" s="2475"/>
      <c r="CZ76" s="2475"/>
      <c r="DA76" s="2475"/>
      <c r="DB76" s="2475"/>
      <c r="DC76" s="2475"/>
      <c r="DD76" s="2476"/>
      <c r="DE76" s="2477"/>
      <c r="DF76" s="2478"/>
      <c r="DG76" s="492"/>
      <c r="DH76" s="3"/>
      <c r="DI76" s="3"/>
      <c r="DJ76" s="3"/>
      <c r="DK76" s="3"/>
      <c r="DL76" s="3"/>
      <c r="DM76" s="3"/>
      <c r="DN76" s="3"/>
      <c r="DO76" s="3"/>
      <c r="DP76" s="3"/>
      <c r="DQ76" s="3"/>
      <c r="DR76" s="493" t="s">
        <v>1156</v>
      </c>
      <c r="DS76" s="494"/>
      <c r="DT76" s="494"/>
      <c r="DU76" s="494"/>
      <c r="DV76" s="494"/>
      <c r="DW76" s="494"/>
      <c r="DX76" s="494"/>
      <c r="DY76" s="494"/>
      <c r="DZ76" s="494"/>
      <c r="EA76" s="494"/>
      <c r="EB76" s="494"/>
      <c r="EC76" s="495"/>
      <c r="ED76" s="236"/>
      <c r="EE76" s="434"/>
      <c r="EF76" s="3"/>
      <c r="EG76" s="3"/>
      <c r="EH76" s="3"/>
      <c r="EI76" s="3"/>
      <c r="EJ76" s="3"/>
      <c r="EK76" s="2082"/>
      <c r="EL76" s="2479"/>
      <c r="EM76" s="2480"/>
      <c r="EN76" s="2481"/>
      <c r="EO76" s="434"/>
      <c r="EP76" s="3"/>
      <c r="EQ76" s="3"/>
      <c r="ER76" s="3"/>
      <c r="ES76" s="3"/>
      <c r="ET76" s="3"/>
      <c r="EU76" s="3"/>
      <c r="EV76" s="434"/>
      <c r="EW76" s="3"/>
      <c r="EX76" s="3"/>
      <c r="EY76" s="3"/>
      <c r="EZ76" s="3"/>
      <c r="FA76" s="3"/>
      <c r="FB76" s="3"/>
      <c r="FC76" s="3"/>
      <c r="FD76" s="378"/>
      <c r="FE76" s="434"/>
      <c r="FF76" s="3"/>
      <c r="FG76" s="3"/>
      <c r="FH76" s="3"/>
      <c r="FI76" s="3"/>
      <c r="FJ76" s="3"/>
      <c r="FK76" s="3"/>
      <c r="FL76" s="3"/>
      <c r="FM76" s="3"/>
      <c r="FN76" s="3"/>
      <c r="FO76" s="3"/>
      <c r="FP76" s="3"/>
      <c r="FQ76" s="3"/>
      <c r="FR76" s="3"/>
      <c r="FS76" s="3"/>
      <c r="FT76" s="3"/>
      <c r="FU76" s="3"/>
      <c r="FV76" s="3"/>
      <c r="FW76" s="378"/>
    </row>
    <row r="77" spans="1:179" s="196" customFormat="1" ht="12"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row>
    <row r="78" spans="1:179" s="196" customFormat="1" ht="12" customHeight="1"/>
    <row r="79" spans="1:179" s="196" customFormat="1" ht="12" customHeight="1"/>
    <row r="80" spans="1:179" s="196" customFormat="1" ht="12.75" customHeight="1">
      <c r="AR80" s="196" t="s">
        <v>213</v>
      </c>
      <c r="AT80" s="196" t="s">
        <v>214</v>
      </c>
    </row>
    <row r="81" spans="27:46" s="196" customFormat="1" ht="12.75" customHeight="1">
      <c r="AA81" s="236"/>
      <c r="AR81" s="196" t="s">
        <v>33</v>
      </c>
      <c r="AT81" s="196" t="s">
        <v>216</v>
      </c>
    </row>
    <row r="82" spans="27:46" s="196" customFormat="1" ht="12.75" customHeight="1">
      <c r="AR82" s="196" t="s">
        <v>1434</v>
      </c>
    </row>
    <row r="83" spans="27:46" s="196" customFormat="1" ht="12.75" customHeight="1"/>
    <row r="84" spans="27:46" s="196" customFormat="1" ht="12.75" customHeight="1"/>
    <row r="85" spans="27:46" s="196" customFormat="1" ht="12.75" customHeight="1"/>
    <row r="86" spans="27:46" s="196" customFormat="1" ht="12.75" customHeight="1"/>
    <row r="87" spans="27:46" s="196" customFormat="1" ht="12.75" customHeight="1"/>
    <row r="88" spans="27:46" s="196" customFormat="1" ht="12.75" customHeight="1"/>
    <row r="89" spans="27:46" s="196" customFormat="1" ht="12.75" customHeight="1"/>
    <row r="90" spans="27:46" s="196" customFormat="1" ht="12.75" customHeight="1"/>
    <row r="91" spans="27:46" s="196" customFormat="1" ht="12.75" customHeight="1"/>
    <row r="92" spans="27:46" s="196" customFormat="1" ht="20.25" customHeight="1"/>
    <row r="93" spans="27:46" s="196" customFormat="1" ht="20.25" customHeight="1"/>
    <row r="94" spans="27:46" s="196" customFormat="1" ht="20.25" customHeight="1"/>
    <row r="95" spans="27:46" s="196" customFormat="1" ht="20.25" customHeight="1"/>
    <row r="96" spans="27:46" s="196" customFormat="1" ht="20.25" customHeight="1"/>
    <row r="97" spans="4:7" s="196" customFormat="1" ht="20.25" customHeight="1"/>
    <row r="98" spans="4:7" s="196" customFormat="1" ht="20.25" customHeight="1"/>
    <row r="99" spans="4:7" s="196" customFormat="1" ht="20.25" customHeight="1">
      <c r="D99" s="218"/>
      <c r="G99" s="496"/>
    </row>
    <row r="100" spans="4:7" s="196" customFormat="1" ht="20.25" customHeight="1"/>
    <row r="101" spans="4:7" s="196" customFormat="1" ht="20.25" customHeight="1"/>
    <row r="102" spans="4:7" s="196" customFormat="1" ht="20.25" customHeight="1"/>
    <row r="103" spans="4:7" s="196" customFormat="1" ht="20.25" customHeight="1"/>
    <row r="104" spans="4:7" s="196" customFormat="1" ht="20.25" customHeight="1"/>
    <row r="105" spans="4:7" s="196" customFormat="1" ht="20.25" customHeight="1"/>
    <row r="106" spans="4:7" s="196" customFormat="1" ht="20.25" customHeight="1"/>
    <row r="107" spans="4:7" s="196" customFormat="1" ht="20.25" customHeight="1"/>
    <row r="108" spans="4:7" s="196" customFormat="1" ht="20.25" customHeight="1"/>
    <row r="109" spans="4:7" s="196" customFormat="1" ht="20.25" customHeight="1"/>
    <row r="110" spans="4:7" s="196" customFormat="1" ht="20.25" customHeight="1"/>
    <row r="111" spans="4:7" s="196" customFormat="1" ht="20.25" customHeight="1"/>
    <row r="112" spans="4:7" s="196" customFormat="1" ht="20.25" customHeight="1"/>
    <row r="113" spans="7:7" s="196" customFormat="1" ht="20.25" customHeight="1"/>
    <row r="114" spans="7:7" s="196" customFormat="1" ht="20.25" customHeight="1"/>
    <row r="115" spans="7:7" s="196" customFormat="1" ht="20.25" customHeight="1"/>
    <row r="116" spans="7:7" s="196" customFormat="1" ht="20.25" customHeight="1"/>
    <row r="117" spans="7:7" s="196" customFormat="1" ht="20.25" customHeight="1"/>
    <row r="118" spans="7:7" s="196" customFormat="1" ht="20.25" customHeight="1"/>
    <row r="119" spans="7:7" s="196" customFormat="1" ht="20.25" customHeight="1"/>
    <row r="120" spans="7:7" s="196" customFormat="1" ht="20.25" customHeight="1"/>
    <row r="121" spans="7:7" s="196" customFormat="1" ht="20.25" customHeight="1">
      <c r="G121" s="496"/>
    </row>
    <row r="122" spans="7:7" s="196" customFormat="1" ht="20.25" customHeight="1"/>
    <row r="123" spans="7:7" s="196" customFormat="1" ht="20.25" customHeight="1"/>
    <row r="124" spans="7:7" s="196" customFormat="1" ht="20.25" customHeight="1"/>
    <row r="125" spans="7:7" s="196" customFormat="1" ht="20.25" customHeight="1"/>
    <row r="126" spans="7:7" s="196" customFormat="1" ht="20.25" customHeight="1"/>
    <row r="127" spans="7:7" s="196" customFormat="1"/>
    <row r="128" spans="7:7" s="196" customFormat="1"/>
    <row r="129" s="196" customFormat="1"/>
    <row r="130" s="196" customFormat="1"/>
    <row r="131" s="196" customFormat="1"/>
    <row r="132" s="196" customFormat="1"/>
    <row r="133" s="196" customFormat="1"/>
    <row r="134" s="196" customFormat="1"/>
    <row r="135" s="196" customFormat="1"/>
    <row r="136" s="196" customFormat="1"/>
    <row r="137" s="196" customFormat="1"/>
    <row r="138" s="196" customFormat="1"/>
    <row r="139" s="196" customFormat="1"/>
    <row r="140" s="196" customFormat="1"/>
    <row r="141" s="196" customFormat="1"/>
    <row r="142" s="196" customFormat="1"/>
    <row r="143" s="196" customFormat="1"/>
    <row r="144" s="196" customFormat="1"/>
    <row r="145" s="196" customFormat="1"/>
    <row r="146" s="196" customFormat="1"/>
    <row r="147" s="196" customFormat="1"/>
    <row r="148" s="196" customFormat="1"/>
    <row r="149" s="196" customFormat="1"/>
    <row r="150" s="196" customFormat="1"/>
    <row r="151" s="196" customFormat="1"/>
    <row r="152" s="196" customFormat="1"/>
    <row r="153" s="196" customFormat="1"/>
    <row r="154" s="196" customFormat="1"/>
    <row r="155" s="196" customFormat="1"/>
    <row r="156" s="196" customFormat="1"/>
    <row r="157" s="196" customFormat="1"/>
    <row r="158" s="196" customFormat="1"/>
    <row r="159" s="196" customFormat="1"/>
    <row r="160" s="196" customFormat="1"/>
    <row r="161" s="196" customFormat="1"/>
    <row r="162" s="196" customFormat="1"/>
    <row r="163" s="196" customFormat="1"/>
    <row r="225" spans="26:28">
      <c r="Z225" s="451"/>
      <c r="AA225" s="451"/>
      <c r="AB225" s="451"/>
    </row>
    <row r="240" spans="26:28">
      <c r="Z240" s="451"/>
      <c r="AA240" s="451"/>
      <c r="AB240" s="451"/>
    </row>
  </sheetData>
  <sheetProtection sheet="1" scenarios="1" formatCells="0"/>
  <mergeCells count="606">
    <mergeCell ref="BQ5:BU5"/>
    <mergeCell ref="CV75:CV76"/>
    <mergeCell ref="CW75:DD76"/>
    <mergeCell ref="DE75:DF76"/>
    <mergeCell ref="EK76:EL76"/>
    <mergeCell ref="EM76:EN76"/>
    <mergeCell ref="CV62:CZ64"/>
    <mergeCell ref="CV66:DQ66"/>
    <mergeCell ref="DR66:EC66"/>
    <mergeCell ref="CV67:CV68"/>
    <mergeCell ref="CW67:DD68"/>
    <mergeCell ref="DE67:DF68"/>
    <mergeCell ref="CV69:CV70"/>
    <mergeCell ref="CW69:DD70"/>
    <mergeCell ref="DE69:DF70"/>
    <mergeCell ref="EK74:EL74"/>
    <mergeCell ref="EM74:EN74"/>
    <mergeCell ref="EK75:EL75"/>
    <mergeCell ref="EM75:EN75"/>
    <mergeCell ref="EK72:EL72"/>
    <mergeCell ref="EM72:EN72"/>
    <mergeCell ref="EK73:EL73"/>
    <mergeCell ref="EM73:EN73"/>
    <mergeCell ref="CV71:CV72"/>
    <mergeCell ref="CV73:CV74"/>
    <mergeCell ref="EU8:EX9"/>
    <mergeCell ref="FD8:FI9"/>
    <mergeCell ref="FM14:FO14"/>
    <mergeCell ref="FS14:FT14"/>
    <mergeCell ref="CV15:CY16"/>
    <mergeCell ref="CZ15:DL16"/>
    <mergeCell ref="FO15:FU15"/>
    <mergeCell ref="DM16:DP16"/>
    <mergeCell ref="DQ16:EC16"/>
    <mergeCell ref="EN16:EP16"/>
    <mergeCell ref="ES16:ET16"/>
    <mergeCell ref="DM14:DP14"/>
    <mergeCell ref="DQ14:EC14"/>
    <mergeCell ref="DM15:DP15"/>
    <mergeCell ref="DQ15:EC15"/>
    <mergeCell ref="FO16:FS16"/>
    <mergeCell ref="FT16:FU16"/>
    <mergeCell ref="CZ9:DL9"/>
    <mergeCell ref="EU15:EV15"/>
    <mergeCell ref="EW15:EX15"/>
    <mergeCell ref="EY15:EZ15"/>
    <mergeCell ref="FD15:FH15"/>
    <mergeCell ref="CV13:CY13"/>
    <mergeCell ref="FK5:FN5"/>
    <mergeCell ref="FP5:FS5"/>
    <mergeCell ref="CV6:CY6"/>
    <mergeCell ref="CZ6:DL6"/>
    <mergeCell ref="DM6:DP6"/>
    <mergeCell ref="DQ6:DR6"/>
    <mergeCell ref="DS6:DT6"/>
    <mergeCell ref="DU6:DV6"/>
    <mergeCell ref="DW6:DX6"/>
    <mergeCell ref="DY6:DZ6"/>
    <mergeCell ref="EF6:EM7"/>
    <mergeCell ref="EN6:EQ7"/>
    <mergeCell ref="EU6:EX7"/>
    <mergeCell ref="FD6:FI7"/>
    <mergeCell ref="FJ6:FM7"/>
    <mergeCell ref="FP6:FS7"/>
    <mergeCell ref="CV7:CY8"/>
    <mergeCell ref="CZ7:DL8"/>
    <mergeCell ref="DM7:DP9"/>
    <mergeCell ref="DQ7:EC9"/>
    <mergeCell ref="CV5:CY5"/>
    <mergeCell ref="CZ5:DL5"/>
    <mergeCell ref="DM5:DP5"/>
    <mergeCell ref="FJ8:FM9"/>
    <mergeCell ref="DK21:DR21"/>
    <mergeCell ref="DT21:EB21"/>
    <mergeCell ref="EF21:EL21"/>
    <mergeCell ref="EM21:EP21"/>
    <mergeCell ref="CX33:EA37"/>
    <mergeCell ref="EK70:EL70"/>
    <mergeCell ref="EM70:EN70"/>
    <mergeCell ref="EK59:EL59"/>
    <mergeCell ref="EM59:EN59"/>
    <mergeCell ref="DA60:DJ60"/>
    <mergeCell ref="EK60:EL60"/>
    <mergeCell ref="EM60:EN60"/>
    <mergeCell ref="CV60:CZ60"/>
    <mergeCell ref="DM60:DQ60"/>
    <mergeCell ref="DR60:DX60"/>
    <mergeCell ref="EK37:EL37"/>
    <mergeCell ref="EM37:EN37"/>
    <mergeCell ref="EK38:EL38"/>
    <mergeCell ref="EM38:EN38"/>
    <mergeCell ref="CV24:DB24"/>
    <mergeCell ref="DD24:DI24"/>
    <mergeCell ref="DM24:DR24"/>
    <mergeCell ref="DV24:EA24"/>
    <mergeCell ref="EE27:EJ27"/>
    <mergeCell ref="EM35:EN35"/>
    <mergeCell ref="EK36:EL36"/>
    <mergeCell ref="EK65:EL65"/>
    <mergeCell ref="EM65:EN65"/>
    <mergeCell ref="EM49:EN49"/>
    <mergeCell ref="EK50:EL50"/>
    <mergeCell ref="EM50:EN50"/>
    <mergeCell ref="CX48:EB50"/>
    <mergeCell ref="CX44:EB46"/>
    <mergeCell ref="EK41:EL41"/>
    <mergeCell ref="EM41:EN41"/>
    <mergeCell ref="EK46:EL46"/>
    <mergeCell ref="EM46:EN46"/>
    <mergeCell ref="CX39:EA41"/>
    <mergeCell ref="EM36:EN36"/>
    <mergeCell ref="EK42:EL42"/>
    <mergeCell ref="EM42:EN42"/>
    <mergeCell ref="EK43:EL43"/>
    <mergeCell ref="EM43:EN43"/>
    <mergeCell ref="EK44:EL44"/>
    <mergeCell ref="EM44:EN44"/>
    <mergeCell ref="EK45:EL45"/>
    <mergeCell ref="EM45:EN45"/>
    <mergeCell ref="CW73:DD74"/>
    <mergeCell ref="DE73:DF74"/>
    <mergeCell ref="EK66:EL66"/>
    <mergeCell ref="EM66:EN66"/>
    <mergeCell ref="EK67:EL67"/>
    <mergeCell ref="EM67:EN67"/>
    <mergeCell ref="EK68:EL68"/>
    <mergeCell ref="EM68:EN68"/>
    <mergeCell ref="EK69:EL69"/>
    <mergeCell ref="EM69:EN69"/>
    <mergeCell ref="EK71:EL71"/>
    <mergeCell ref="EM71:EN71"/>
    <mergeCell ref="CW71:DD72"/>
    <mergeCell ref="DE71:DF72"/>
    <mergeCell ref="FO21:FS21"/>
    <mergeCell ref="FT21:FU21"/>
    <mergeCell ref="EU21:EX21"/>
    <mergeCell ref="FD21:FH21"/>
    <mergeCell ref="FI21:FK21"/>
    <mergeCell ref="FL21:FN21"/>
    <mergeCell ref="EK27:EL27"/>
    <mergeCell ref="EM27:EN27"/>
    <mergeCell ref="EK28:EL28"/>
    <mergeCell ref="EM28:EN28"/>
    <mergeCell ref="FD23:FK23"/>
    <mergeCell ref="FL23:FS23"/>
    <mergeCell ref="FT23:FU23"/>
    <mergeCell ref="EO27:EU27"/>
    <mergeCell ref="EV27:FD27"/>
    <mergeCell ref="FE27:FW27"/>
    <mergeCell ref="FO20:FS20"/>
    <mergeCell ref="FT20:FU20"/>
    <mergeCell ref="EU20:EZ20"/>
    <mergeCell ref="FL17:FN17"/>
    <mergeCell ref="FO17:FS17"/>
    <mergeCell ref="FT17:FU17"/>
    <mergeCell ref="ES18:ET18"/>
    <mergeCell ref="EU18:EV18"/>
    <mergeCell ref="EW18:EX18"/>
    <mergeCell ref="EY18:EZ18"/>
    <mergeCell ref="FD18:FH18"/>
    <mergeCell ref="FI18:FK18"/>
    <mergeCell ref="FL18:FN18"/>
    <mergeCell ref="FO18:FS18"/>
    <mergeCell ref="FT18:FU18"/>
    <mergeCell ref="EU19:EV19"/>
    <mergeCell ref="EW19:EX19"/>
    <mergeCell ref="EY19:EZ19"/>
    <mergeCell ref="FO19:FS19"/>
    <mergeCell ref="FT19:FU19"/>
    <mergeCell ref="CV17:CY17"/>
    <mergeCell ref="EN17:EP17"/>
    <mergeCell ref="ES17:ET17"/>
    <mergeCell ref="EU17:EV17"/>
    <mergeCell ref="EW17:EX17"/>
    <mergeCell ref="EY17:EZ17"/>
    <mergeCell ref="FD17:FH17"/>
    <mergeCell ref="FI17:FK17"/>
    <mergeCell ref="DM17:DP19"/>
    <mergeCell ref="DQ17:EC19"/>
    <mergeCell ref="CZ18:DC18"/>
    <mergeCell ref="DD18:DL18"/>
    <mergeCell ref="CV19:CY19"/>
    <mergeCell ref="CZ19:DD19"/>
    <mergeCell ref="DE19:DH19"/>
    <mergeCell ref="DI19:DL19"/>
    <mergeCell ref="CV18:CY18"/>
    <mergeCell ref="EN18:EP18"/>
    <mergeCell ref="DM13:DP13"/>
    <mergeCell ref="DQ13:EC13"/>
    <mergeCell ref="DQ5:EC5"/>
    <mergeCell ref="EO5:EQ5"/>
    <mergeCell ref="EN10:EQ11"/>
    <mergeCell ref="CV11:CY11"/>
    <mergeCell ref="CZ11:DL11"/>
    <mergeCell ref="DM11:DP11"/>
    <mergeCell ref="DQ11:EC11"/>
    <mergeCell ref="CV12:EC12"/>
    <mergeCell ref="EF8:EM9"/>
    <mergeCell ref="EN8:EQ9"/>
    <mergeCell ref="CV9:CY9"/>
    <mergeCell ref="CZ13:DL13"/>
    <mergeCell ref="CV14:CY14"/>
    <mergeCell ref="CZ14:DL14"/>
    <mergeCell ref="EF14:ER15"/>
    <mergeCell ref="EK62:EL62"/>
    <mergeCell ref="EM62:EN62"/>
    <mergeCell ref="EK63:EL63"/>
    <mergeCell ref="EM63:EN63"/>
    <mergeCell ref="EK64:EL64"/>
    <mergeCell ref="EM64:EN64"/>
    <mergeCell ref="EK40:EL40"/>
    <mergeCell ref="EM40:EN40"/>
    <mergeCell ref="DA61:DJ61"/>
    <mergeCell ref="DN61:EA61"/>
    <mergeCell ref="EK56:EL56"/>
    <mergeCell ref="EM56:EN56"/>
    <mergeCell ref="EK57:EL57"/>
    <mergeCell ref="EM57:EN57"/>
    <mergeCell ref="EK58:EL58"/>
    <mergeCell ref="EM58:EN58"/>
    <mergeCell ref="EK47:EL47"/>
    <mergeCell ref="EM47:EN47"/>
    <mergeCell ref="EK48:EL48"/>
    <mergeCell ref="EM48:EN48"/>
    <mergeCell ref="EK49:EL49"/>
    <mergeCell ref="EU10:EX11"/>
    <mergeCell ref="ES14:ET15"/>
    <mergeCell ref="EU14:EZ14"/>
    <mergeCell ref="EU16:EV16"/>
    <mergeCell ref="EW16:EX16"/>
    <mergeCell ref="EY16:EZ16"/>
    <mergeCell ref="ES20:ET20"/>
    <mergeCell ref="EK39:EL39"/>
    <mergeCell ref="EM39:EN39"/>
    <mergeCell ref="ES21:ET21"/>
    <mergeCell ref="EY21:EZ21"/>
    <mergeCell ref="EK29:EL29"/>
    <mergeCell ref="EM29:EN29"/>
    <mergeCell ref="EK30:EL30"/>
    <mergeCell ref="EM30:EN30"/>
    <mergeCell ref="EK31:EL31"/>
    <mergeCell ref="EM31:EN31"/>
    <mergeCell ref="EK32:EL32"/>
    <mergeCell ref="EM32:EN32"/>
    <mergeCell ref="EK33:EL33"/>
    <mergeCell ref="EM33:EN33"/>
    <mergeCell ref="EK34:EL34"/>
    <mergeCell ref="EM34:EN34"/>
    <mergeCell ref="EK35:EL35"/>
    <mergeCell ref="EV59:FD59"/>
    <mergeCell ref="EK61:EL61"/>
    <mergeCell ref="EM61:EN61"/>
    <mergeCell ref="EK51:EL51"/>
    <mergeCell ref="EM51:EN51"/>
    <mergeCell ref="EK52:EL52"/>
    <mergeCell ref="EM52:EN52"/>
    <mergeCell ref="EK53:EL53"/>
    <mergeCell ref="EM53:EN53"/>
    <mergeCell ref="EK54:EL54"/>
    <mergeCell ref="EM54:EN54"/>
    <mergeCell ref="EK55:EL55"/>
    <mergeCell ref="EM55:EN55"/>
    <mergeCell ref="DD22:DI22"/>
    <mergeCell ref="DM22:DR22"/>
    <mergeCell ref="DV22:EA22"/>
    <mergeCell ref="FT22:FU22"/>
    <mergeCell ref="CV23:DB23"/>
    <mergeCell ref="DD23:DI23"/>
    <mergeCell ref="DM23:DR23"/>
    <mergeCell ref="DV23:EA23"/>
    <mergeCell ref="ES22:ET22"/>
    <mergeCell ref="EU22:EV22"/>
    <mergeCell ref="EW22:EX22"/>
    <mergeCell ref="EY22:EZ22"/>
    <mergeCell ref="FD22:FN22"/>
    <mergeCell ref="FO22:FS22"/>
    <mergeCell ref="CV22:DB22"/>
    <mergeCell ref="CV21:DB21"/>
    <mergeCell ref="DD21:DI21"/>
    <mergeCell ref="EN19:EP19"/>
    <mergeCell ref="ES19:ET19"/>
    <mergeCell ref="FD19:FH19"/>
    <mergeCell ref="FI19:FK19"/>
    <mergeCell ref="FL19:FN19"/>
    <mergeCell ref="FI14:FL14"/>
    <mergeCell ref="CV10:CY10"/>
    <mergeCell ref="CZ10:DL10"/>
    <mergeCell ref="DM10:DP10"/>
    <mergeCell ref="DQ10:EC10"/>
    <mergeCell ref="FF11:FH11"/>
    <mergeCell ref="FD14:FF14"/>
    <mergeCell ref="FG14:FH14"/>
    <mergeCell ref="FI15:FK15"/>
    <mergeCell ref="FL15:FN15"/>
    <mergeCell ref="FD16:FH16"/>
    <mergeCell ref="FI16:FK16"/>
    <mergeCell ref="FL16:FN16"/>
    <mergeCell ref="FD20:FH20"/>
    <mergeCell ref="FI20:FK20"/>
    <mergeCell ref="FL20:FN20"/>
    <mergeCell ref="EN20:EP20"/>
    <mergeCell ref="FP8:FS9"/>
    <mergeCell ref="AU6:AX7"/>
    <mergeCell ref="AU17:AW17"/>
    <mergeCell ref="AM21:AS21"/>
    <mergeCell ref="AR33:AS33"/>
    <mergeCell ref="AR34:AS34"/>
    <mergeCell ref="AR31:AS31"/>
    <mergeCell ref="AR44:AS44"/>
    <mergeCell ref="AR43:AS43"/>
    <mergeCell ref="AR40:AS40"/>
    <mergeCell ref="AR39:AS39"/>
    <mergeCell ref="AR37:AS37"/>
    <mergeCell ref="CA19:CB19"/>
    <mergeCell ref="BQ6:BT7"/>
    <mergeCell ref="BQ8:BT9"/>
    <mergeCell ref="BK15:BO15"/>
    <mergeCell ref="BK18:BO18"/>
    <mergeCell ref="BZ14:CA14"/>
    <mergeCell ref="BV15:CB15"/>
    <mergeCell ref="BV17:BZ17"/>
    <mergeCell ref="BV16:BZ16"/>
    <mergeCell ref="BW6:BZ7"/>
    <mergeCell ref="BN14:BO14"/>
    <mergeCell ref="CA18:CB18"/>
    <mergeCell ref="AR74:AS74"/>
    <mergeCell ref="AR58:AS58"/>
    <mergeCell ref="AR57:AS57"/>
    <mergeCell ref="AR56:AS56"/>
    <mergeCell ref="AR54:AS54"/>
    <mergeCell ref="AC24:AH24"/>
    <mergeCell ref="AT76:AU76"/>
    <mergeCell ref="AT69:AU69"/>
    <mergeCell ref="AT70:AU70"/>
    <mergeCell ref="AR70:AS70"/>
    <mergeCell ref="AR71:AS71"/>
    <mergeCell ref="AR72:AS72"/>
    <mergeCell ref="AR51:AS51"/>
    <mergeCell ref="AR64:AS64"/>
    <mergeCell ref="AR65:AS65"/>
    <mergeCell ref="AR66:AS66"/>
    <mergeCell ref="AR67:AS67"/>
    <mergeCell ref="AR68:AS68"/>
    <mergeCell ref="AR69:AS69"/>
    <mergeCell ref="AT75:AU75"/>
    <mergeCell ref="AT73:AU73"/>
    <mergeCell ref="AT74:AU74"/>
    <mergeCell ref="AT29:AU29"/>
    <mergeCell ref="AT35:AU35"/>
    <mergeCell ref="AR73:AS73"/>
    <mergeCell ref="Z6:AA6"/>
    <mergeCell ref="AR35:AS35"/>
    <mergeCell ref="AR38:AS38"/>
    <mergeCell ref="C6:F6"/>
    <mergeCell ref="C11:F11"/>
    <mergeCell ref="C10:F10"/>
    <mergeCell ref="X16:AJ16"/>
    <mergeCell ref="AC22:AH22"/>
    <mergeCell ref="AC23:AH23"/>
    <mergeCell ref="T60:X60"/>
    <mergeCell ref="C9:F9"/>
    <mergeCell ref="L19:O19"/>
    <mergeCell ref="C23:I23"/>
    <mergeCell ref="AR55:AS55"/>
    <mergeCell ref="AR52:AS52"/>
    <mergeCell ref="C22:I22"/>
    <mergeCell ref="G18:J18"/>
    <mergeCell ref="AA21:AI21"/>
    <mergeCell ref="C71:C72"/>
    <mergeCell ref="AR42:AS42"/>
    <mergeCell ref="T13:W13"/>
    <mergeCell ref="T15:W15"/>
    <mergeCell ref="U61:AH61"/>
    <mergeCell ref="CA17:CB17"/>
    <mergeCell ref="CA16:CB16"/>
    <mergeCell ref="BP15:BR15"/>
    <mergeCell ref="BS15:BU15"/>
    <mergeCell ref="BP16:BR16"/>
    <mergeCell ref="BS16:BU16"/>
    <mergeCell ref="AD6:AE6"/>
    <mergeCell ref="AF6:AG6"/>
    <mergeCell ref="BS17:BU17"/>
    <mergeCell ref="BK6:BP7"/>
    <mergeCell ref="BK8:BP9"/>
    <mergeCell ref="BF16:BG16"/>
    <mergeCell ref="BB17:BC17"/>
    <mergeCell ref="AZ16:BA16"/>
    <mergeCell ref="BK17:BO17"/>
    <mergeCell ref="AZ17:BA17"/>
    <mergeCell ref="BT14:BV14"/>
    <mergeCell ref="X13:AJ13"/>
    <mergeCell ref="BK14:BM14"/>
    <mergeCell ref="BV18:BZ18"/>
    <mergeCell ref="AB6:AC6"/>
    <mergeCell ref="AT31:AU31"/>
    <mergeCell ref="AT34:AU34"/>
    <mergeCell ref="AT36:AU36"/>
    <mergeCell ref="AT42:AU42"/>
    <mergeCell ref="AT27:AU27"/>
    <mergeCell ref="AR28:AS28"/>
    <mergeCell ref="AT28:AU28"/>
    <mergeCell ref="AR32:AS32"/>
    <mergeCell ref="AT32:AU32"/>
    <mergeCell ref="AR27:AS27"/>
    <mergeCell ref="AR29:AS29"/>
    <mergeCell ref="AZ19:BA19"/>
    <mergeCell ref="BP19:BR19"/>
    <mergeCell ref="BW8:BZ9"/>
    <mergeCell ref="BM11:BO11"/>
    <mergeCell ref="X15:AJ15"/>
    <mergeCell ref="X14:AJ14"/>
    <mergeCell ref="BP14:BS14"/>
    <mergeCell ref="AZ14:BA15"/>
    <mergeCell ref="X17:AJ19"/>
    <mergeCell ref="BB19:BC19"/>
    <mergeCell ref="BF17:BG17"/>
    <mergeCell ref="C1:J1"/>
    <mergeCell ref="C2:BI2"/>
    <mergeCell ref="C5:F5"/>
    <mergeCell ref="G14:S14"/>
    <mergeCell ref="C7:F8"/>
    <mergeCell ref="T10:W10"/>
    <mergeCell ref="AM8:AT9"/>
    <mergeCell ref="AM6:AT7"/>
    <mergeCell ref="AU8:AX9"/>
    <mergeCell ref="BB8:BE9"/>
    <mergeCell ref="BB10:BE11"/>
    <mergeCell ref="AU10:AX11"/>
    <mergeCell ref="X11:AJ11"/>
    <mergeCell ref="T5:W5"/>
    <mergeCell ref="G11:S11"/>
    <mergeCell ref="X10:AJ10"/>
    <mergeCell ref="X7:AJ9"/>
    <mergeCell ref="T7:W9"/>
    <mergeCell ref="T11:W11"/>
    <mergeCell ref="BB6:BE7"/>
    <mergeCell ref="X5:AJ5"/>
    <mergeCell ref="X6:Y6"/>
    <mergeCell ref="G7:S8"/>
    <mergeCell ref="G10:S10"/>
    <mergeCell ref="BF18:BG18"/>
    <mergeCell ref="BF19:BG19"/>
    <mergeCell ref="BP17:BR17"/>
    <mergeCell ref="T16:W16"/>
    <mergeCell ref="T17:W19"/>
    <mergeCell ref="BB16:BC16"/>
    <mergeCell ref="BD15:BE15"/>
    <mergeCell ref="BK19:BO19"/>
    <mergeCell ref="BB18:BC18"/>
    <mergeCell ref="D71:K72"/>
    <mergeCell ref="T23:Y23"/>
    <mergeCell ref="AT47:AU47"/>
    <mergeCell ref="AT53:AU53"/>
    <mergeCell ref="AT59:AU59"/>
    <mergeCell ref="BC59:BK59"/>
    <mergeCell ref="AT37:AU37"/>
    <mergeCell ref="AT39:AU39"/>
    <mergeCell ref="AZ18:BA18"/>
    <mergeCell ref="AR59:AS59"/>
    <mergeCell ref="AR60:AS60"/>
    <mergeCell ref="AR45:AS45"/>
    <mergeCell ref="T24:Y24"/>
    <mergeCell ref="AT56:AU56"/>
    <mergeCell ref="AT57:AU57"/>
    <mergeCell ref="AT58:AU58"/>
    <mergeCell ref="BC27:BK27"/>
    <mergeCell ref="AT72:AU72"/>
    <mergeCell ref="AT50:AU50"/>
    <mergeCell ref="AL27:AQ27"/>
    <mergeCell ref="AT63:AU63"/>
    <mergeCell ref="AT48:AU48"/>
    <mergeCell ref="AT66:AU66"/>
    <mergeCell ref="AT67:AU67"/>
    <mergeCell ref="BV22:BZ22"/>
    <mergeCell ref="BK21:BO21"/>
    <mergeCell ref="BB20:BG20"/>
    <mergeCell ref="BP20:BR20"/>
    <mergeCell ref="CA20:CB20"/>
    <mergeCell ref="L71:M72"/>
    <mergeCell ref="G9:S9"/>
    <mergeCell ref="C17:F17"/>
    <mergeCell ref="C18:F18"/>
    <mergeCell ref="G13:S13"/>
    <mergeCell ref="K24:P24"/>
    <mergeCell ref="C21:I21"/>
    <mergeCell ref="P19:S19"/>
    <mergeCell ref="C19:F19"/>
    <mergeCell ref="H61:Q61"/>
    <mergeCell ref="H60:Q60"/>
    <mergeCell ref="C62:G64"/>
    <mergeCell ref="C15:F16"/>
    <mergeCell ref="G15:S16"/>
    <mergeCell ref="C14:F14"/>
    <mergeCell ref="C13:F13"/>
    <mergeCell ref="R21:Y21"/>
    <mergeCell ref="T14:W14"/>
    <mergeCell ref="AT71:AU71"/>
    <mergeCell ref="AT68:AU68"/>
    <mergeCell ref="AT61:AU61"/>
    <mergeCell ref="AT62:AU62"/>
    <mergeCell ref="AT64:AU64"/>
    <mergeCell ref="AR30:AS30"/>
    <mergeCell ref="AR48:AS48"/>
    <mergeCell ref="AR63:AS63"/>
    <mergeCell ref="AR46:AS46"/>
    <mergeCell ref="AT51:AU51"/>
    <mergeCell ref="AT52:AU52"/>
    <mergeCell ref="AT54:AU54"/>
    <mergeCell ref="AT55:AU55"/>
    <mergeCell ref="AT30:AU30"/>
    <mergeCell ref="AR75:AS75"/>
    <mergeCell ref="BK20:BO20"/>
    <mergeCell ref="BB22:BC22"/>
    <mergeCell ref="AV27:BB27"/>
    <mergeCell ref="BL27:CD27"/>
    <mergeCell ref="AZ22:BA22"/>
    <mergeCell ref="BS23:BZ23"/>
    <mergeCell ref="BB21:BE21"/>
    <mergeCell ref="BS20:BU20"/>
    <mergeCell ref="BV20:BZ20"/>
    <mergeCell ref="BF21:BG21"/>
    <mergeCell ref="AT21:AW21"/>
    <mergeCell ref="AZ20:BA20"/>
    <mergeCell ref="AT60:AU60"/>
    <mergeCell ref="AT45:AU45"/>
    <mergeCell ref="AT49:AU49"/>
    <mergeCell ref="AT43:AU43"/>
    <mergeCell ref="AT44:AU44"/>
    <mergeCell ref="AT33:AU33"/>
    <mergeCell ref="AT40:AU40"/>
    <mergeCell ref="AT41:AU41"/>
    <mergeCell ref="AT38:AU38"/>
    <mergeCell ref="AT46:AU46"/>
    <mergeCell ref="AT65:AU65"/>
    <mergeCell ref="BD22:BE22"/>
    <mergeCell ref="AR76:AS76"/>
    <mergeCell ref="C24:I24"/>
    <mergeCell ref="G19:K19"/>
    <mergeCell ref="K18:S18"/>
    <mergeCell ref="D75:K76"/>
    <mergeCell ref="C67:C68"/>
    <mergeCell ref="D67:K68"/>
    <mergeCell ref="L67:M68"/>
    <mergeCell ref="D69:K70"/>
    <mergeCell ref="C69:C70"/>
    <mergeCell ref="L69:M70"/>
    <mergeCell ref="C66:X66"/>
    <mergeCell ref="L75:M76"/>
    <mergeCell ref="L73:M74"/>
    <mergeCell ref="D73:K74"/>
    <mergeCell ref="C73:C74"/>
    <mergeCell ref="C75:C76"/>
    <mergeCell ref="C60:G60"/>
    <mergeCell ref="Y60:AE60"/>
    <mergeCell ref="K22:P22"/>
    <mergeCell ref="K23:P23"/>
    <mergeCell ref="K21:P21"/>
    <mergeCell ref="T22:Y22"/>
    <mergeCell ref="BS18:BU18"/>
    <mergeCell ref="BV19:BZ19"/>
    <mergeCell ref="Y66:AJ66"/>
    <mergeCell ref="BK22:BU22"/>
    <mergeCell ref="BK16:BO16"/>
    <mergeCell ref="BB15:BC15"/>
    <mergeCell ref="BD16:BE16"/>
    <mergeCell ref="BD17:BE17"/>
    <mergeCell ref="BD18:BE18"/>
    <mergeCell ref="BD19:BE19"/>
    <mergeCell ref="AU16:AW16"/>
    <mergeCell ref="AU18:AW18"/>
    <mergeCell ref="AU19:AW19"/>
    <mergeCell ref="AU20:AW20"/>
    <mergeCell ref="AM14:AY15"/>
    <mergeCell ref="AR53:AS53"/>
    <mergeCell ref="AR62:AS62"/>
    <mergeCell ref="AR49:AS49"/>
    <mergeCell ref="AR50:AS50"/>
    <mergeCell ref="AR47:AS47"/>
    <mergeCell ref="AR41:AS41"/>
    <mergeCell ref="AR61:AS61"/>
    <mergeCell ref="AR36:AS36"/>
    <mergeCell ref="BS19:BU19"/>
    <mergeCell ref="C4:AJ4"/>
    <mergeCell ref="C65:AJ65"/>
    <mergeCell ref="C59:AJ59"/>
    <mergeCell ref="AU5:AY5"/>
    <mergeCell ref="BB5:BE5"/>
    <mergeCell ref="C26:AJ26"/>
    <mergeCell ref="CE3:CE7"/>
    <mergeCell ref="BF15:BG15"/>
    <mergeCell ref="G6:S6"/>
    <mergeCell ref="G5:S5"/>
    <mergeCell ref="T6:W6"/>
    <mergeCell ref="BW5:BZ5"/>
    <mergeCell ref="BB14:BG14"/>
    <mergeCell ref="C12:AJ12"/>
    <mergeCell ref="CA22:CB22"/>
    <mergeCell ref="BP21:BR21"/>
    <mergeCell ref="BS21:BU21"/>
    <mergeCell ref="CA23:CB23"/>
    <mergeCell ref="AZ21:BA21"/>
    <mergeCell ref="BV21:BZ21"/>
    <mergeCell ref="CA21:CB21"/>
    <mergeCell ref="BF22:BG22"/>
    <mergeCell ref="BK23:BR23"/>
    <mergeCell ref="BP18:BR18"/>
  </mergeCells>
  <phoneticPr fontId="3"/>
  <dataValidations count="4">
    <dataValidation type="list" allowBlank="1" showInputMessage="1" showErrorMessage="1" sqref="DA60">
      <formula1>$H$79:$H$80</formula1>
    </dataValidation>
    <dataValidation type="list" allowBlank="1" showInputMessage="1" showErrorMessage="1" sqref="AR28:AS76 EK28:EL76">
      <formula1>$AR$80:$AR$82</formula1>
    </dataValidation>
    <dataValidation type="list" allowBlank="1" showInputMessage="1" showErrorMessage="1" sqref="L67:M76 AT28:AU76 DE67:DF76 EM28:EN76">
      <formula1>$AT$80:$AT$81</formula1>
    </dataValidation>
    <dataValidation type="list" allowBlank="1" showInputMessage="1" showErrorMessage="1" sqref="AZ16:BA19">
      <formula1>$AT$80:$AT$82</formula1>
    </dataValidation>
  </dataValidations>
  <hyperlinks>
    <hyperlink ref="C1:J1" location="はじめに!A1" display="「はじめに」戻る"/>
  </hyperlinks>
  <printOptions horizontalCentered="1" verticalCentered="1"/>
  <pageMargins left="0.70866141732283472" right="0.70866141732283472" top="0.27559055118110237" bottom="7.874015748031496E-2" header="0.31496062992125984" footer="0.31496062992125984"/>
  <pageSetup paperSize="8" scale="92" orientation="landscape" horizontalDpi="300" verticalDpi="300" r:id="rId1"/>
  <ignoredErrors>
    <ignoredError sqref="X14:X15"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IV246"/>
  <sheetViews>
    <sheetView showGridLines="0" view="pageBreakPreview" zoomScale="90" zoomScaleNormal="62" zoomScaleSheetLayoutView="90" workbookViewId="0">
      <selection activeCell="B8" sqref="B8"/>
    </sheetView>
  </sheetViews>
  <sheetFormatPr defaultRowHeight="13.5"/>
  <cols>
    <col min="1" max="1" width="3.125" style="237" customWidth="1"/>
    <col min="2" max="14" width="14.125" style="237" customWidth="1"/>
    <col min="15" max="15" width="26.25" style="237" customWidth="1"/>
    <col min="16" max="16" width="4" style="237" customWidth="1"/>
    <col min="17" max="16384" width="9" style="237"/>
  </cols>
  <sheetData>
    <row r="1" spans="1:256" s="236" customFormat="1" ht="21" customHeight="1">
      <c r="B1" s="2165" t="s">
        <v>0</v>
      </c>
      <c r="C1" s="2165"/>
      <c r="D1" s="1"/>
      <c r="E1" s="1"/>
      <c r="F1" s="1"/>
      <c r="G1" s="1"/>
      <c r="H1" s="1"/>
      <c r="I1" s="1"/>
      <c r="J1" s="1"/>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row>
    <row r="2" spans="1:256" s="236" customFormat="1" ht="86.25" customHeight="1">
      <c r="B2" s="1861" t="s">
        <v>1435</v>
      </c>
      <c r="C2" s="1861"/>
      <c r="D2" s="1861"/>
      <c r="E2" s="1861"/>
      <c r="F2" s="1861"/>
      <c r="G2" s="1861"/>
      <c r="H2" s="1861"/>
      <c r="I2" s="1861"/>
      <c r="J2" s="1861"/>
      <c r="K2" s="1861"/>
      <c r="L2" s="1861"/>
      <c r="M2" s="1861"/>
      <c r="N2" s="1861"/>
      <c r="O2" s="1861"/>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row>
    <row r="4" spans="1:256" ht="17.25">
      <c r="A4" s="239"/>
      <c r="B4" s="2491" t="s">
        <v>416</v>
      </c>
      <c r="C4" s="2492"/>
      <c r="D4" s="2491"/>
      <c r="E4" s="2491"/>
      <c r="F4" s="2491"/>
      <c r="G4" s="2491"/>
      <c r="H4" s="2491"/>
      <c r="I4" s="2491"/>
      <c r="J4" s="2491"/>
      <c r="K4" s="2491"/>
      <c r="L4" s="2491"/>
      <c r="M4" s="2491"/>
      <c r="N4" s="2491"/>
      <c r="O4" s="2491"/>
      <c r="P4" s="1985"/>
      <c r="Q4" s="240"/>
      <c r="R4" s="241"/>
      <c r="S4" s="241"/>
      <c r="T4" s="241"/>
      <c r="U4" s="241"/>
      <c r="V4" s="241"/>
      <c r="W4" s="241"/>
      <c r="X4" s="241"/>
      <c r="Y4" s="241"/>
      <c r="Z4" s="241"/>
      <c r="AA4" s="241"/>
      <c r="AB4" s="241"/>
      <c r="AC4" s="241"/>
      <c r="AD4" s="241"/>
      <c r="AE4" s="241"/>
      <c r="AF4" s="241"/>
      <c r="AG4" s="241"/>
      <c r="AH4" s="241"/>
      <c r="AI4" s="241"/>
      <c r="AJ4" s="242"/>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17.25">
      <c r="A5" s="239"/>
      <c r="B5" s="243" t="s">
        <v>90</v>
      </c>
      <c r="C5" s="2493">
        <f>'交付申請書（本文）'!$J$12</f>
        <v>0</v>
      </c>
      <c r="D5" s="2494"/>
      <c r="E5" s="244" t="s">
        <v>91</v>
      </c>
      <c r="F5" s="2495">
        <f>'交付申請書（本文）'!$G$6</f>
        <v>0</v>
      </c>
      <c r="G5" s="2496"/>
      <c r="H5" s="2496"/>
      <c r="I5" s="2497"/>
      <c r="J5" s="244" t="s">
        <v>92</v>
      </c>
      <c r="K5" s="2498"/>
      <c r="L5" s="2499"/>
      <c r="M5" s="2499"/>
      <c r="N5" s="2499"/>
      <c r="O5" s="2500"/>
      <c r="P5" s="1985"/>
      <c r="Q5" s="240"/>
      <c r="R5" s="240"/>
      <c r="S5" s="240"/>
      <c r="T5" s="240"/>
      <c r="U5" s="240"/>
      <c r="V5" s="240"/>
      <c r="W5" s="240"/>
      <c r="X5" s="240"/>
      <c r="Y5" s="240"/>
      <c r="Z5" s="240"/>
      <c r="AA5" s="240"/>
      <c r="AB5" s="240"/>
      <c r="AC5" s="240"/>
      <c r="AD5" s="240"/>
      <c r="AE5" s="240"/>
      <c r="AF5" s="240"/>
      <c r="AG5" s="240"/>
      <c r="AH5" s="240"/>
      <c r="AI5" s="240"/>
      <c r="AJ5" s="245"/>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17.25">
      <c r="A6" s="239"/>
      <c r="B6" s="246" t="s">
        <v>93</v>
      </c>
      <c r="C6" s="247"/>
      <c r="D6" s="248"/>
      <c r="E6" s="241"/>
      <c r="F6" s="241"/>
      <c r="G6" s="249"/>
      <c r="H6" s="249"/>
      <c r="I6" s="249"/>
      <c r="J6" s="249"/>
      <c r="K6" s="249"/>
      <c r="L6" s="249"/>
      <c r="M6" s="249"/>
      <c r="N6" s="249"/>
      <c r="O6" s="250"/>
      <c r="P6" s="1985"/>
      <c r="Q6" s="240"/>
      <c r="R6" s="240"/>
      <c r="S6" s="240"/>
      <c r="T6" s="240"/>
      <c r="U6" s="240"/>
      <c r="V6" s="240"/>
      <c r="W6" s="240"/>
      <c r="X6" s="240"/>
      <c r="Y6" s="240"/>
      <c r="Z6" s="240"/>
      <c r="AA6" s="240"/>
      <c r="AB6" s="240"/>
      <c r="AC6" s="240"/>
      <c r="AD6" s="240"/>
      <c r="AE6" s="240"/>
      <c r="AF6" s="240"/>
      <c r="AG6" s="240"/>
      <c r="AH6" s="240"/>
      <c r="AI6" s="240"/>
      <c r="AJ6" s="245"/>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17.25">
      <c r="A7" s="239"/>
      <c r="B7" s="222"/>
      <c r="C7" s="223"/>
      <c r="D7" s="223"/>
      <c r="E7" s="223"/>
      <c r="F7" s="223"/>
      <c r="G7" s="223"/>
      <c r="H7" s="223"/>
      <c r="I7" s="223"/>
      <c r="J7" s="223"/>
      <c r="K7" s="223"/>
      <c r="L7" s="223"/>
      <c r="M7" s="223"/>
      <c r="N7" s="223"/>
      <c r="O7" s="224"/>
      <c r="P7" s="1985"/>
      <c r="Q7" s="240"/>
      <c r="R7" s="240"/>
      <c r="S7" s="240"/>
      <c r="T7" s="240"/>
      <c r="U7" s="240"/>
      <c r="V7" s="240"/>
      <c r="W7" s="240"/>
      <c r="X7" s="240"/>
      <c r="Y7" s="240"/>
      <c r="Z7" s="240"/>
      <c r="AA7" s="240"/>
      <c r="AB7" s="240"/>
      <c r="AC7" s="240"/>
      <c r="AD7" s="240"/>
      <c r="AE7" s="240"/>
      <c r="AF7" s="240"/>
      <c r="AG7" s="240"/>
      <c r="AH7" s="240"/>
      <c r="AI7" s="240"/>
      <c r="AJ7" s="245"/>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ht="18.75">
      <c r="A8" s="251"/>
      <c r="B8" s="222"/>
      <c r="C8" s="225" t="s">
        <v>1253</v>
      </c>
      <c r="D8" s="226"/>
      <c r="E8" s="227"/>
      <c r="F8" s="227"/>
      <c r="G8" s="226"/>
      <c r="H8" s="226"/>
      <c r="I8" s="227"/>
      <c r="J8" s="223"/>
      <c r="K8" s="223"/>
      <c r="L8" s="223"/>
      <c r="M8" s="223"/>
      <c r="N8" s="223"/>
      <c r="O8" s="224"/>
      <c r="P8" s="1985"/>
      <c r="Q8" s="252"/>
      <c r="R8" s="253"/>
      <c r="S8" s="253"/>
      <c r="T8" s="253"/>
      <c r="U8" s="253"/>
      <c r="V8" s="253"/>
      <c r="W8" s="253"/>
      <c r="X8" s="253"/>
      <c r="Y8" s="253"/>
      <c r="Z8" s="253"/>
      <c r="AA8" s="253"/>
      <c r="AB8" s="253"/>
      <c r="AC8" s="253"/>
      <c r="AD8" s="253"/>
      <c r="AE8" s="253"/>
      <c r="AF8" s="253"/>
      <c r="AG8" s="253"/>
      <c r="AH8" s="253"/>
      <c r="AI8" s="253"/>
      <c r="AJ8" s="254"/>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1"/>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c r="GF8" s="251"/>
      <c r="GG8" s="251"/>
      <c r="GH8" s="251"/>
      <c r="GI8" s="251"/>
      <c r="GJ8" s="251"/>
      <c r="GK8" s="251"/>
      <c r="GL8" s="251"/>
      <c r="GM8" s="251"/>
      <c r="GN8" s="251"/>
      <c r="GO8" s="251"/>
      <c r="GP8" s="251"/>
      <c r="GQ8" s="251"/>
      <c r="GR8" s="251"/>
      <c r="GS8" s="251"/>
      <c r="GT8" s="251"/>
      <c r="GU8" s="251"/>
      <c r="GV8" s="251"/>
      <c r="GW8" s="251"/>
      <c r="GX8" s="251"/>
      <c r="GY8" s="251"/>
      <c r="GZ8" s="251"/>
      <c r="HA8" s="251"/>
      <c r="HB8" s="251"/>
      <c r="HC8" s="251"/>
      <c r="HD8" s="251"/>
      <c r="HE8" s="251"/>
      <c r="HF8" s="251"/>
      <c r="HG8" s="251"/>
      <c r="HH8" s="251"/>
      <c r="HI8" s="251"/>
      <c r="HJ8" s="251"/>
      <c r="HK8" s="251"/>
      <c r="HL8" s="251"/>
      <c r="HM8" s="251"/>
      <c r="HN8" s="251"/>
      <c r="HO8" s="251"/>
      <c r="HP8" s="251"/>
      <c r="HQ8" s="251"/>
      <c r="HR8" s="251"/>
      <c r="HS8" s="251"/>
      <c r="HT8" s="251"/>
      <c r="HU8" s="251"/>
      <c r="HV8" s="251"/>
      <c r="HW8" s="251"/>
      <c r="HX8" s="251"/>
      <c r="HY8" s="251"/>
      <c r="HZ8" s="251"/>
      <c r="IA8" s="251"/>
      <c r="IB8" s="251"/>
      <c r="IC8" s="251"/>
      <c r="ID8" s="251"/>
      <c r="IE8" s="251"/>
      <c r="IF8" s="251"/>
      <c r="IG8" s="251"/>
      <c r="IH8" s="251"/>
      <c r="II8" s="251"/>
      <c r="IJ8" s="251"/>
      <c r="IK8" s="251"/>
      <c r="IL8" s="251"/>
      <c r="IM8" s="251"/>
      <c r="IN8" s="251"/>
      <c r="IO8" s="251"/>
      <c r="IP8" s="251"/>
      <c r="IQ8" s="251"/>
      <c r="IR8" s="251"/>
      <c r="IS8" s="251"/>
      <c r="IT8" s="251"/>
      <c r="IU8" s="251"/>
      <c r="IV8" s="251"/>
    </row>
    <row r="9" spans="1:256" ht="18.75">
      <c r="A9" s="253"/>
      <c r="B9" s="222"/>
      <c r="C9" s="225" t="s">
        <v>1252</v>
      </c>
      <c r="D9" s="228"/>
      <c r="E9" s="227"/>
      <c r="F9" s="227"/>
      <c r="G9" s="226"/>
      <c r="H9" s="226"/>
      <c r="I9" s="227"/>
      <c r="J9" s="223"/>
      <c r="K9" s="223"/>
      <c r="L9" s="223"/>
      <c r="M9" s="223"/>
      <c r="N9" s="223"/>
      <c r="O9" s="224"/>
      <c r="P9" s="253"/>
      <c r="Q9" s="252"/>
      <c r="R9" s="253"/>
      <c r="S9" s="253"/>
      <c r="T9" s="253"/>
      <c r="U9" s="253"/>
      <c r="V9" s="253"/>
      <c r="W9" s="253"/>
      <c r="X9" s="253"/>
      <c r="Y9" s="253"/>
      <c r="Z9" s="253"/>
      <c r="AA9" s="253"/>
      <c r="AB9" s="253"/>
      <c r="AC9" s="253"/>
      <c r="AD9" s="253"/>
      <c r="AE9" s="253"/>
      <c r="AF9" s="253"/>
      <c r="AG9" s="253"/>
      <c r="AH9" s="253"/>
      <c r="AI9" s="253"/>
      <c r="AJ9" s="254"/>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3"/>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3"/>
      <c r="GW9" s="253"/>
      <c r="GX9" s="253"/>
      <c r="GY9" s="253"/>
      <c r="GZ9" s="253"/>
      <c r="HA9" s="253"/>
      <c r="HB9" s="253"/>
      <c r="HC9" s="253"/>
      <c r="HD9" s="253"/>
      <c r="HE9" s="253"/>
      <c r="HF9" s="253"/>
      <c r="HG9" s="253"/>
      <c r="HH9" s="253"/>
      <c r="HI9" s="253"/>
      <c r="HJ9" s="253"/>
      <c r="HK9" s="253"/>
      <c r="HL9" s="253"/>
      <c r="HM9" s="253"/>
      <c r="HN9" s="253"/>
      <c r="HO9" s="253"/>
      <c r="HP9" s="253"/>
      <c r="HQ9" s="253"/>
      <c r="HR9" s="253"/>
      <c r="HS9" s="253"/>
      <c r="HT9" s="253"/>
      <c r="HU9" s="253"/>
      <c r="HV9" s="253"/>
      <c r="HW9" s="253"/>
      <c r="HX9" s="253"/>
      <c r="HY9" s="253"/>
      <c r="HZ9" s="253"/>
      <c r="IA9" s="253"/>
      <c r="IB9" s="253"/>
      <c r="IC9" s="253"/>
      <c r="ID9" s="253"/>
      <c r="IE9" s="253"/>
      <c r="IF9" s="253"/>
      <c r="IG9" s="253"/>
      <c r="IH9" s="253"/>
      <c r="II9" s="253"/>
      <c r="IJ9" s="253"/>
      <c r="IK9" s="253"/>
      <c r="IL9" s="253"/>
      <c r="IM9" s="253"/>
      <c r="IN9" s="253"/>
      <c r="IO9" s="253"/>
      <c r="IP9" s="253"/>
      <c r="IQ9" s="253"/>
      <c r="IR9" s="253"/>
      <c r="IS9" s="253"/>
      <c r="IT9" s="253"/>
      <c r="IU9" s="253"/>
      <c r="IV9" s="253"/>
    </row>
    <row r="10" spans="1:256" ht="17.25">
      <c r="A10" s="253"/>
      <c r="B10" s="222"/>
      <c r="C10" s="229"/>
      <c r="D10" s="230"/>
      <c r="E10" s="227"/>
      <c r="F10" s="227"/>
      <c r="G10" s="226"/>
      <c r="H10" s="226"/>
      <c r="I10" s="227"/>
      <c r="J10" s="223"/>
      <c r="K10" s="223"/>
      <c r="L10" s="223"/>
      <c r="M10" s="223"/>
      <c r="N10" s="223"/>
      <c r="O10" s="224"/>
      <c r="P10" s="253"/>
      <c r="Q10" s="252"/>
      <c r="R10" s="253"/>
      <c r="S10" s="253"/>
      <c r="T10" s="253"/>
      <c r="U10" s="253"/>
      <c r="V10" s="253"/>
      <c r="W10" s="253"/>
      <c r="X10" s="253"/>
      <c r="Y10" s="253"/>
      <c r="Z10" s="253"/>
      <c r="AA10" s="253"/>
      <c r="AB10" s="253"/>
      <c r="AC10" s="253"/>
      <c r="AD10" s="253"/>
      <c r="AE10" s="253"/>
      <c r="AF10" s="253"/>
      <c r="AG10" s="253"/>
      <c r="AH10" s="253"/>
      <c r="AI10" s="253"/>
      <c r="AJ10" s="254"/>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c r="IQ10" s="253"/>
      <c r="IR10" s="253"/>
      <c r="IS10" s="253"/>
      <c r="IT10" s="253"/>
      <c r="IU10" s="253"/>
      <c r="IV10" s="253"/>
    </row>
    <row r="11" spans="1:256" ht="17.25">
      <c r="A11" s="253"/>
      <c r="B11" s="1385"/>
      <c r="C11" s="1386"/>
      <c r="D11" s="1387"/>
      <c r="E11" s="1388"/>
      <c r="F11" s="1388"/>
      <c r="G11" s="1389"/>
      <c r="H11" s="1389"/>
      <c r="I11" s="1388"/>
      <c r="J11" s="1390"/>
      <c r="K11" s="1390"/>
      <c r="L11" s="1390"/>
      <c r="M11" s="1390"/>
      <c r="N11" s="1390"/>
      <c r="O11" s="1391"/>
      <c r="P11" s="253"/>
      <c r="Q11" s="252"/>
      <c r="R11" s="253"/>
      <c r="S11" s="253"/>
      <c r="T11" s="253"/>
      <c r="U11" s="253"/>
      <c r="V11" s="253"/>
      <c r="W11" s="253"/>
      <c r="X11" s="253"/>
      <c r="Y11" s="253"/>
      <c r="Z11" s="253"/>
      <c r="AA11" s="253"/>
      <c r="AB11" s="253"/>
      <c r="AC11" s="253"/>
      <c r="AD11" s="253"/>
      <c r="AE11" s="253"/>
      <c r="AF11" s="253"/>
      <c r="AG11" s="253"/>
      <c r="AH11" s="253"/>
      <c r="AI11" s="253"/>
      <c r="AJ11" s="254"/>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c r="DM11" s="253"/>
      <c r="DN11" s="253"/>
      <c r="DO11" s="253"/>
      <c r="DP11" s="253"/>
      <c r="DQ11" s="253"/>
      <c r="DR11" s="253"/>
      <c r="DS11" s="253"/>
      <c r="DT11" s="253"/>
      <c r="DU11" s="253"/>
      <c r="DV11" s="253"/>
      <c r="DW11" s="253"/>
      <c r="DX11" s="253"/>
      <c r="DY11" s="253"/>
      <c r="DZ11" s="253"/>
      <c r="EA11" s="253"/>
      <c r="EB11" s="253"/>
      <c r="EC11" s="253"/>
      <c r="ED11" s="253"/>
      <c r="EE11" s="253"/>
      <c r="EF11" s="253"/>
      <c r="EG11" s="253"/>
      <c r="EH11" s="253"/>
      <c r="EI11" s="253"/>
      <c r="EJ11" s="253"/>
      <c r="EK11" s="253"/>
      <c r="EL11" s="253"/>
      <c r="EM11" s="253"/>
      <c r="EN11" s="253"/>
      <c r="EO11" s="253"/>
      <c r="EP11" s="253"/>
      <c r="EQ11" s="253"/>
      <c r="ER11" s="253"/>
      <c r="ES11" s="253"/>
      <c r="ET11" s="253"/>
      <c r="EU11" s="253"/>
      <c r="EV11" s="253"/>
      <c r="EW11" s="253"/>
      <c r="EX11" s="253"/>
      <c r="EY11" s="253"/>
      <c r="EZ11" s="253"/>
      <c r="FA11" s="253"/>
      <c r="FB11" s="253"/>
      <c r="FC11" s="253"/>
      <c r="FD11" s="253"/>
      <c r="FE11" s="253"/>
      <c r="FF11" s="253"/>
      <c r="FG11" s="253"/>
      <c r="FH11" s="253"/>
      <c r="FI11" s="253"/>
      <c r="FJ11" s="253"/>
      <c r="FK11" s="253"/>
      <c r="FL11" s="253"/>
      <c r="FM11" s="253"/>
      <c r="FN11" s="253"/>
      <c r="FO11" s="253"/>
      <c r="FP11" s="253"/>
      <c r="FQ11" s="253"/>
      <c r="FR11" s="253"/>
      <c r="FS11" s="253"/>
      <c r="FT11" s="253"/>
      <c r="FU11" s="253"/>
      <c r="FV11" s="253"/>
      <c r="FW11" s="253"/>
      <c r="FX11" s="253"/>
      <c r="FY11" s="253"/>
      <c r="FZ11" s="253"/>
      <c r="GA11" s="253"/>
      <c r="GB11" s="253"/>
      <c r="GC11" s="253"/>
      <c r="GD11" s="253"/>
      <c r="GE11" s="253"/>
      <c r="GF11" s="253"/>
      <c r="GG11" s="253"/>
      <c r="GH11" s="253"/>
      <c r="GI11" s="253"/>
      <c r="GJ11" s="253"/>
      <c r="GK11" s="253"/>
      <c r="GL11" s="253"/>
      <c r="GM11" s="253"/>
      <c r="GN11" s="253"/>
      <c r="GO11" s="253"/>
      <c r="GP11" s="253"/>
      <c r="GQ11" s="253"/>
      <c r="GR11" s="253"/>
      <c r="GS11" s="253"/>
      <c r="GT11" s="253"/>
      <c r="GU11" s="253"/>
      <c r="GV11" s="253"/>
      <c r="GW11" s="253"/>
      <c r="GX11" s="253"/>
      <c r="GY11" s="253"/>
      <c r="GZ11" s="253"/>
      <c r="HA11" s="253"/>
      <c r="HB11" s="253"/>
      <c r="HC11" s="253"/>
      <c r="HD11" s="253"/>
      <c r="HE11" s="253"/>
      <c r="HF11" s="253"/>
      <c r="HG11" s="253"/>
      <c r="HH11" s="253"/>
      <c r="HI11" s="253"/>
      <c r="HJ11" s="253"/>
      <c r="HK11" s="253"/>
      <c r="HL11" s="253"/>
      <c r="HM11" s="253"/>
      <c r="HN11" s="253"/>
      <c r="HO11" s="253"/>
      <c r="HP11" s="253"/>
      <c r="HQ11" s="253"/>
      <c r="HR11" s="253"/>
      <c r="HS11" s="253"/>
      <c r="HT11" s="253"/>
      <c r="HU11" s="253"/>
      <c r="HV11" s="253"/>
      <c r="HW11" s="253"/>
      <c r="HX11" s="253"/>
      <c r="HY11" s="253"/>
      <c r="HZ11" s="253"/>
      <c r="IA11" s="253"/>
      <c r="IB11" s="253"/>
      <c r="IC11" s="253"/>
      <c r="ID11" s="253"/>
      <c r="IE11" s="253"/>
      <c r="IF11" s="253"/>
      <c r="IG11" s="253"/>
      <c r="IH11" s="253"/>
      <c r="II11" s="253"/>
      <c r="IJ11" s="253"/>
      <c r="IK11" s="253"/>
      <c r="IL11" s="253"/>
      <c r="IM11" s="253"/>
      <c r="IN11" s="253"/>
      <c r="IO11" s="253"/>
      <c r="IP11" s="253"/>
      <c r="IQ11" s="253"/>
      <c r="IR11" s="253"/>
      <c r="IS11" s="253"/>
      <c r="IT11" s="253"/>
      <c r="IU11" s="253"/>
      <c r="IV11" s="253"/>
    </row>
    <row r="12" spans="1:256" ht="17.25">
      <c r="A12" s="251"/>
      <c r="B12" s="1392"/>
      <c r="C12" s="1386"/>
      <c r="D12" s="1393"/>
      <c r="E12" s="1390" t="s">
        <v>89</v>
      </c>
      <c r="F12" s="1388"/>
      <c r="G12" s="1389"/>
      <c r="H12" s="1389"/>
      <c r="I12" s="1388"/>
      <c r="J12" s="1389"/>
      <c r="K12" s="1389"/>
      <c r="L12" s="1389"/>
      <c r="M12" s="1389"/>
      <c r="N12" s="1389"/>
      <c r="O12" s="1394"/>
      <c r="P12" s="253"/>
      <c r="Q12" s="253"/>
      <c r="R12" s="253"/>
      <c r="S12" s="253"/>
      <c r="T12" s="253"/>
      <c r="U12" s="253"/>
      <c r="V12" s="253"/>
      <c r="W12" s="253"/>
      <c r="X12" s="253"/>
      <c r="Y12" s="253"/>
      <c r="Z12" s="253"/>
      <c r="AA12" s="253"/>
      <c r="AB12" s="253"/>
      <c r="AC12" s="253"/>
      <c r="AD12" s="253"/>
      <c r="AE12" s="253"/>
      <c r="AF12" s="253"/>
      <c r="AG12" s="253"/>
      <c r="AH12" s="253"/>
      <c r="AI12" s="253"/>
      <c r="AJ12" s="254"/>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c r="ED12" s="251"/>
      <c r="EE12" s="251"/>
      <c r="EF12" s="251"/>
      <c r="EG12" s="251"/>
      <c r="EH12" s="251"/>
      <c r="EI12" s="251"/>
      <c r="EJ12" s="251"/>
      <c r="EK12" s="251"/>
      <c r="EL12" s="251"/>
      <c r="EM12" s="251"/>
      <c r="EN12" s="251"/>
      <c r="EO12" s="251"/>
      <c r="EP12" s="251"/>
      <c r="EQ12" s="251"/>
      <c r="ER12" s="251"/>
      <c r="ES12" s="251"/>
      <c r="ET12" s="251"/>
      <c r="EU12" s="251"/>
      <c r="EV12" s="251"/>
      <c r="EW12" s="251"/>
      <c r="EX12" s="251"/>
      <c r="EY12" s="251"/>
      <c r="EZ12" s="251"/>
      <c r="FA12" s="251"/>
      <c r="FB12" s="251"/>
      <c r="FC12" s="251"/>
      <c r="FD12" s="251"/>
      <c r="FE12" s="251"/>
      <c r="FF12" s="251"/>
      <c r="FG12" s="251"/>
      <c r="FH12" s="251"/>
      <c r="FI12" s="251"/>
      <c r="FJ12" s="251"/>
      <c r="FK12" s="251"/>
      <c r="FL12" s="251"/>
      <c r="FM12" s="251"/>
      <c r="FN12" s="251"/>
      <c r="FO12" s="251"/>
      <c r="FP12" s="251"/>
      <c r="FQ12" s="251"/>
      <c r="FR12" s="251"/>
      <c r="FS12" s="251"/>
      <c r="FT12" s="251"/>
      <c r="FU12" s="251"/>
      <c r="FV12" s="251"/>
      <c r="FW12" s="251"/>
      <c r="FX12" s="251"/>
      <c r="FY12" s="251"/>
      <c r="FZ12" s="251"/>
      <c r="GA12" s="251"/>
      <c r="GB12" s="251"/>
      <c r="GC12" s="251"/>
      <c r="GD12" s="251"/>
      <c r="GE12" s="251"/>
      <c r="GF12" s="251"/>
      <c r="GG12" s="251"/>
      <c r="GH12" s="251"/>
      <c r="GI12" s="251"/>
      <c r="GJ12" s="251"/>
      <c r="GK12" s="251"/>
      <c r="GL12" s="251"/>
      <c r="GM12" s="251"/>
      <c r="GN12" s="251"/>
      <c r="GO12" s="251"/>
      <c r="GP12" s="251"/>
      <c r="GQ12" s="251"/>
      <c r="GR12" s="251"/>
      <c r="GS12" s="251"/>
      <c r="GT12" s="251"/>
      <c r="GU12" s="251"/>
      <c r="GV12" s="251"/>
      <c r="GW12" s="251"/>
      <c r="GX12" s="251"/>
      <c r="GY12" s="251"/>
      <c r="GZ12" s="251"/>
      <c r="HA12" s="251"/>
      <c r="HB12" s="251"/>
      <c r="HC12" s="251"/>
      <c r="HD12" s="251"/>
      <c r="HE12" s="251"/>
      <c r="HF12" s="251"/>
      <c r="HG12" s="251"/>
      <c r="HH12" s="251"/>
      <c r="HI12" s="251"/>
      <c r="HJ12" s="251"/>
      <c r="HK12" s="251"/>
      <c r="HL12" s="251"/>
      <c r="HM12" s="251"/>
      <c r="HN12" s="251"/>
      <c r="HO12" s="251"/>
      <c r="HP12" s="251"/>
      <c r="HQ12" s="251"/>
      <c r="HR12" s="251"/>
      <c r="HS12" s="251"/>
      <c r="HT12" s="251"/>
      <c r="HU12" s="251"/>
      <c r="HV12" s="251"/>
      <c r="HW12" s="251"/>
      <c r="HX12" s="251"/>
      <c r="HY12" s="251"/>
      <c r="HZ12" s="251"/>
      <c r="IA12" s="251"/>
      <c r="IB12" s="251"/>
      <c r="IC12" s="251"/>
      <c r="ID12" s="251"/>
      <c r="IE12" s="251"/>
      <c r="IF12" s="251"/>
      <c r="IG12" s="251"/>
      <c r="IH12" s="251"/>
      <c r="II12" s="251"/>
      <c r="IJ12" s="251"/>
      <c r="IK12" s="251"/>
      <c r="IL12" s="251"/>
      <c r="IM12" s="251"/>
      <c r="IN12" s="251"/>
      <c r="IO12" s="251"/>
      <c r="IP12" s="251"/>
      <c r="IQ12" s="251"/>
      <c r="IR12" s="251"/>
      <c r="IS12" s="251"/>
      <c r="IT12" s="251"/>
      <c r="IU12" s="251"/>
      <c r="IV12" s="251"/>
    </row>
    <row r="13" spans="1:256">
      <c r="A13" s="251"/>
      <c r="B13" s="1395"/>
      <c r="C13" s="1388"/>
      <c r="D13" s="1393"/>
      <c r="E13" s="1393"/>
      <c r="F13" s="1393"/>
      <c r="G13" s="1389"/>
      <c r="H13" s="1389"/>
      <c r="I13" s="1389"/>
      <c r="J13" s="1389"/>
      <c r="K13" s="1389"/>
      <c r="L13" s="1389"/>
      <c r="M13" s="1389"/>
      <c r="N13" s="1389"/>
      <c r="O13" s="1394"/>
      <c r="P13" s="253"/>
      <c r="Q13" s="253"/>
      <c r="R13" s="253"/>
      <c r="S13" s="253"/>
      <c r="T13" s="253"/>
      <c r="U13" s="253"/>
      <c r="V13" s="253"/>
      <c r="W13" s="253"/>
      <c r="X13" s="253"/>
      <c r="Y13" s="253"/>
      <c r="Z13" s="253"/>
      <c r="AA13" s="253"/>
      <c r="AB13" s="253"/>
      <c r="AC13" s="253"/>
      <c r="AD13" s="253"/>
      <c r="AE13" s="253"/>
      <c r="AF13" s="253"/>
      <c r="AG13" s="253"/>
      <c r="AH13" s="253"/>
      <c r="AI13" s="253"/>
      <c r="AJ13" s="254"/>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5" t="s">
        <v>94</v>
      </c>
      <c r="BU13" s="255"/>
      <c r="BV13" s="255"/>
      <c r="BW13" s="255"/>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c r="DV13" s="251"/>
      <c r="DW13" s="251"/>
      <c r="DX13" s="251"/>
      <c r="DY13" s="251"/>
      <c r="DZ13" s="251"/>
      <c r="EA13" s="251"/>
      <c r="EB13" s="251"/>
      <c r="EC13" s="251"/>
      <c r="ED13" s="251"/>
      <c r="EE13" s="251"/>
      <c r="EF13" s="251"/>
      <c r="EG13" s="251"/>
      <c r="EH13" s="251"/>
      <c r="EI13" s="251"/>
      <c r="EJ13" s="251"/>
      <c r="EK13" s="251"/>
      <c r="EL13" s="251"/>
      <c r="EM13" s="251"/>
      <c r="EN13" s="251"/>
      <c r="EO13" s="251"/>
      <c r="EP13" s="251"/>
      <c r="EQ13" s="251"/>
      <c r="ER13" s="251"/>
      <c r="ES13" s="251"/>
      <c r="ET13" s="251"/>
      <c r="EU13" s="251"/>
      <c r="EV13" s="251"/>
      <c r="EW13" s="251"/>
      <c r="EX13" s="251"/>
      <c r="EY13" s="251"/>
      <c r="EZ13" s="251"/>
      <c r="FA13" s="251"/>
      <c r="FB13" s="251"/>
      <c r="FC13" s="251"/>
      <c r="FD13" s="251"/>
      <c r="FE13" s="251"/>
      <c r="FF13" s="251"/>
      <c r="FG13" s="251"/>
      <c r="FH13" s="251"/>
      <c r="FI13" s="251"/>
      <c r="FJ13" s="251"/>
      <c r="FK13" s="251"/>
      <c r="FL13" s="251"/>
      <c r="FM13" s="251"/>
      <c r="FN13" s="251"/>
      <c r="FO13" s="251"/>
      <c r="FP13" s="251"/>
      <c r="FQ13" s="251"/>
      <c r="FR13" s="251"/>
      <c r="FS13" s="251"/>
      <c r="FT13" s="251"/>
      <c r="FU13" s="251"/>
      <c r="FV13" s="251"/>
      <c r="FW13" s="251"/>
      <c r="FX13" s="251"/>
      <c r="FY13" s="251"/>
      <c r="FZ13" s="251"/>
      <c r="GA13" s="251"/>
      <c r="GB13" s="251"/>
      <c r="GC13" s="251"/>
      <c r="GD13" s="251"/>
      <c r="GE13" s="251"/>
      <c r="GF13" s="251"/>
      <c r="GG13" s="251"/>
      <c r="GH13" s="251"/>
      <c r="GI13" s="251"/>
      <c r="GJ13" s="251"/>
      <c r="GK13" s="251"/>
      <c r="GL13" s="251"/>
      <c r="GM13" s="251"/>
      <c r="GN13" s="251"/>
      <c r="GO13" s="251"/>
      <c r="GP13" s="251"/>
      <c r="GQ13" s="251"/>
      <c r="GR13" s="251"/>
      <c r="GS13" s="251"/>
      <c r="GT13" s="251"/>
      <c r="GU13" s="251"/>
      <c r="GV13" s="251"/>
      <c r="GW13" s="251"/>
      <c r="GX13" s="251"/>
      <c r="GY13" s="251"/>
      <c r="GZ13" s="251"/>
      <c r="HA13" s="251"/>
      <c r="HB13" s="251"/>
      <c r="HC13" s="251"/>
      <c r="HD13" s="251"/>
      <c r="HE13" s="251"/>
      <c r="HF13" s="251"/>
      <c r="HG13" s="251"/>
      <c r="HH13" s="251"/>
      <c r="HI13" s="251"/>
      <c r="HJ13" s="251"/>
      <c r="HK13" s="251"/>
      <c r="HL13" s="251"/>
      <c r="HM13" s="251"/>
      <c r="HN13" s="251"/>
      <c r="HO13" s="251"/>
      <c r="HP13" s="251"/>
      <c r="HQ13" s="251"/>
      <c r="HR13" s="251"/>
      <c r="HS13" s="251"/>
      <c r="HT13" s="251"/>
      <c r="HU13" s="251"/>
      <c r="HV13" s="251"/>
      <c r="HW13" s="251"/>
      <c r="HX13" s="251"/>
      <c r="HY13" s="251"/>
      <c r="HZ13" s="251"/>
      <c r="IA13" s="251"/>
      <c r="IB13" s="251"/>
      <c r="IC13" s="251"/>
      <c r="ID13" s="251"/>
      <c r="IE13" s="251"/>
      <c r="IF13" s="251"/>
      <c r="IG13" s="251"/>
      <c r="IH13" s="251"/>
      <c r="II13" s="251"/>
      <c r="IJ13" s="251"/>
      <c r="IK13" s="251"/>
      <c r="IL13" s="251"/>
      <c r="IM13" s="251"/>
      <c r="IN13" s="251"/>
      <c r="IO13" s="251"/>
      <c r="IP13" s="251"/>
      <c r="IQ13" s="251"/>
      <c r="IR13" s="251"/>
      <c r="IS13" s="251"/>
      <c r="IT13" s="251"/>
      <c r="IU13" s="251"/>
      <c r="IV13" s="251"/>
    </row>
    <row r="14" spans="1:256">
      <c r="A14" s="251"/>
      <c r="B14" s="1395"/>
      <c r="C14" s="1388"/>
      <c r="D14" s="1388"/>
      <c r="E14" s="1388"/>
      <c r="F14" s="1388"/>
      <c r="G14" s="1388"/>
      <c r="H14" s="1388"/>
      <c r="I14" s="1388"/>
      <c r="J14" s="1388"/>
      <c r="K14" s="1389"/>
      <c r="L14" s="1389"/>
      <c r="M14" s="1389"/>
      <c r="N14" s="1389"/>
      <c r="O14" s="1394"/>
      <c r="P14" s="253"/>
      <c r="Q14" s="253"/>
      <c r="R14" s="253"/>
      <c r="S14" s="253"/>
      <c r="T14" s="253"/>
      <c r="U14" s="253"/>
      <c r="V14" s="253"/>
      <c r="W14" s="253"/>
      <c r="X14" s="253"/>
      <c r="Y14" s="253"/>
      <c r="Z14" s="253"/>
      <c r="AA14" s="253"/>
      <c r="AB14" s="253"/>
      <c r="AC14" s="253"/>
      <c r="AD14" s="253"/>
      <c r="AE14" s="253"/>
      <c r="AF14" s="253"/>
      <c r="AG14" s="253"/>
      <c r="AH14" s="253"/>
      <c r="AI14" s="253"/>
      <c r="AJ14" s="254"/>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c r="GS14" s="251"/>
      <c r="GT14" s="251"/>
      <c r="GU14" s="251"/>
      <c r="GV14" s="251"/>
      <c r="GW14" s="251"/>
      <c r="GX14" s="251"/>
      <c r="GY14" s="251"/>
      <c r="GZ14" s="251"/>
      <c r="HA14" s="251"/>
      <c r="HB14" s="251"/>
      <c r="HC14" s="251"/>
      <c r="HD14" s="251"/>
      <c r="HE14" s="251"/>
      <c r="HF14" s="251"/>
      <c r="HG14" s="251"/>
      <c r="HH14" s="251"/>
      <c r="HI14" s="251"/>
      <c r="HJ14" s="251"/>
      <c r="HK14" s="251"/>
      <c r="HL14" s="251"/>
      <c r="HM14" s="251"/>
      <c r="HN14" s="251"/>
      <c r="HO14" s="251"/>
      <c r="HP14" s="251"/>
      <c r="HQ14" s="251"/>
      <c r="HR14" s="251"/>
      <c r="HS14" s="251"/>
      <c r="HT14" s="251"/>
      <c r="HU14" s="251"/>
      <c r="HV14" s="251"/>
      <c r="HW14" s="251"/>
      <c r="HX14" s="251"/>
      <c r="HY14" s="251"/>
      <c r="HZ14" s="251"/>
      <c r="IA14" s="251"/>
      <c r="IB14" s="251"/>
      <c r="IC14" s="251"/>
      <c r="ID14" s="251"/>
      <c r="IE14" s="251"/>
      <c r="IF14" s="251"/>
      <c r="IG14" s="251"/>
      <c r="IH14" s="251"/>
      <c r="II14" s="251"/>
      <c r="IJ14" s="251"/>
      <c r="IK14" s="251"/>
      <c r="IL14" s="251"/>
      <c r="IM14" s="251"/>
      <c r="IN14" s="251"/>
      <c r="IO14" s="251"/>
      <c r="IP14" s="251"/>
      <c r="IQ14" s="251"/>
      <c r="IR14" s="251"/>
      <c r="IS14" s="251"/>
      <c r="IT14" s="251"/>
      <c r="IU14" s="251"/>
      <c r="IV14" s="251"/>
    </row>
    <row r="15" spans="1:256">
      <c r="A15" s="251"/>
      <c r="B15" s="1395"/>
      <c r="C15" s="1388"/>
      <c r="D15" s="1388"/>
      <c r="E15" s="1388"/>
      <c r="F15" s="1388"/>
      <c r="G15" s="1388"/>
      <c r="H15" s="1388"/>
      <c r="I15" s="1388"/>
      <c r="J15" s="1388"/>
      <c r="K15" s="1389"/>
      <c r="L15" s="1389"/>
      <c r="M15" s="1389"/>
      <c r="N15" s="1389"/>
      <c r="O15" s="1394"/>
      <c r="P15" s="253"/>
      <c r="Q15" s="253"/>
      <c r="R15" s="253"/>
      <c r="S15" s="253"/>
      <c r="T15" s="253"/>
      <c r="U15" s="253"/>
      <c r="V15" s="253"/>
      <c r="W15" s="253"/>
      <c r="X15" s="253"/>
      <c r="Y15" s="253"/>
      <c r="Z15" s="253"/>
      <c r="AA15" s="253"/>
      <c r="AB15" s="253"/>
      <c r="AC15" s="253"/>
      <c r="AD15" s="253"/>
      <c r="AE15" s="253"/>
      <c r="AF15" s="253"/>
      <c r="AG15" s="253"/>
      <c r="AH15" s="253"/>
      <c r="AI15" s="253"/>
      <c r="AJ15" s="254"/>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v>300</v>
      </c>
      <c r="BV15" s="251"/>
      <c r="BW15" s="251"/>
      <c r="BX15" s="251">
        <v>265</v>
      </c>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row>
    <row r="16" spans="1:256">
      <c r="A16" s="251"/>
      <c r="B16" s="1395"/>
      <c r="C16" s="1388"/>
      <c r="D16" s="1388"/>
      <c r="E16" s="1388"/>
      <c r="F16" s="1388"/>
      <c r="G16" s="1388"/>
      <c r="H16" s="1388"/>
      <c r="I16" s="1388"/>
      <c r="J16" s="1388"/>
      <c r="K16" s="1388"/>
      <c r="L16" s="1388"/>
      <c r="M16" s="1389"/>
      <c r="N16" s="1389"/>
      <c r="O16" s="1394"/>
      <c r="P16" s="253"/>
      <c r="Q16" s="253"/>
      <c r="R16" s="253"/>
      <c r="S16" s="253"/>
      <c r="T16" s="253"/>
      <c r="U16" s="253"/>
      <c r="V16" s="253"/>
      <c r="W16" s="253"/>
      <c r="X16" s="253"/>
      <c r="Y16" s="253"/>
      <c r="Z16" s="253"/>
      <c r="AA16" s="253"/>
      <c r="AB16" s="253"/>
      <c r="AC16" s="253"/>
      <c r="AD16" s="253"/>
      <c r="AE16" s="253"/>
      <c r="AF16" s="253"/>
      <c r="AG16" s="253"/>
      <c r="AH16" s="253"/>
      <c r="AI16" s="253"/>
      <c r="AJ16" s="254"/>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1"/>
      <c r="DW16" s="251"/>
      <c r="DX16" s="251"/>
      <c r="DY16" s="251"/>
      <c r="DZ16" s="251"/>
      <c r="EA16" s="251"/>
      <c r="EB16" s="251"/>
      <c r="EC16" s="251"/>
      <c r="ED16" s="251"/>
      <c r="EE16" s="251"/>
      <c r="EF16" s="251"/>
      <c r="EG16" s="251"/>
      <c r="EH16" s="251"/>
      <c r="EI16" s="251"/>
      <c r="EJ16" s="251"/>
      <c r="EK16" s="251"/>
      <c r="EL16" s="251"/>
      <c r="EM16" s="251"/>
      <c r="EN16" s="251"/>
      <c r="EO16" s="251"/>
      <c r="EP16" s="251"/>
      <c r="EQ16" s="251"/>
      <c r="ER16" s="251"/>
      <c r="ES16" s="251"/>
      <c r="ET16" s="251"/>
      <c r="EU16" s="251"/>
      <c r="EV16" s="251"/>
      <c r="EW16" s="251"/>
      <c r="EX16" s="251"/>
      <c r="EY16" s="251"/>
      <c r="EZ16" s="251"/>
      <c r="FA16" s="251"/>
      <c r="FB16" s="251"/>
      <c r="FC16" s="251"/>
      <c r="FD16" s="251"/>
      <c r="FE16" s="251"/>
      <c r="FF16" s="251"/>
      <c r="FG16" s="251"/>
      <c r="FH16" s="251"/>
      <c r="FI16" s="251"/>
      <c r="FJ16" s="251"/>
      <c r="FK16" s="251"/>
      <c r="FL16" s="251"/>
      <c r="FM16" s="251"/>
      <c r="FN16" s="251"/>
      <c r="FO16" s="251"/>
      <c r="FP16" s="251"/>
      <c r="FQ16" s="251"/>
      <c r="FR16" s="251"/>
      <c r="FS16" s="251"/>
      <c r="FT16" s="251"/>
      <c r="FU16" s="251"/>
      <c r="FV16" s="251"/>
      <c r="FW16" s="251"/>
      <c r="FX16" s="251"/>
      <c r="FY16" s="251"/>
      <c r="FZ16" s="251"/>
      <c r="GA16" s="251"/>
      <c r="GB16" s="251"/>
      <c r="GC16" s="251"/>
      <c r="GD16" s="251"/>
      <c r="GE16" s="251"/>
      <c r="GF16" s="251"/>
      <c r="GG16" s="251"/>
      <c r="GH16" s="251"/>
      <c r="GI16" s="251"/>
      <c r="GJ16" s="251"/>
      <c r="GK16" s="251"/>
      <c r="GL16" s="251"/>
      <c r="GM16" s="251"/>
      <c r="GN16" s="251"/>
      <c r="GO16" s="251"/>
      <c r="GP16" s="251"/>
      <c r="GQ16" s="251"/>
      <c r="GR16" s="251"/>
      <c r="GS16" s="251"/>
      <c r="GT16" s="251"/>
      <c r="GU16" s="251"/>
      <c r="GV16" s="251"/>
      <c r="GW16" s="251"/>
      <c r="GX16" s="251"/>
      <c r="GY16" s="251"/>
      <c r="GZ16" s="251"/>
      <c r="HA16" s="251"/>
      <c r="HB16" s="251"/>
      <c r="HC16" s="251"/>
      <c r="HD16" s="251"/>
      <c r="HE16" s="251"/>
      <c r="HF16" s="251"/>
      <c r="HG16" s="251"/>
      <c r="HH16" s="251"/>
      <c r="HI16" s="251"/>
      <c r="HJ16" s="251"/>
      <c r="HK16" s="251"/>
      <c r="HL16" s="251"/>
      <c r="HM16" s="251"/>
      <c r="HN16" s="251"/>
      <c r="HO16" s="251"/>
      <c r="HP16" s="251"/>
      <c r="HQ16" s="251"/>
      <c r="HR16" s="251"/>
      <c r="HS16" s="251"/>
      <c r="HT16" s="251"/>
      <c r="HU16" s="251"/>
      <c r="HV16" s="251"/>
      <c r="HW16" s="251"/>
      <c r="HX16" s="251"/>
      <c r="HY16" s="251"/>
      <c r="HZ16" s="251"/>
      <c r="IA16" s="251"/>
      <c r="IB16" s="251"/>
      <c r="IC16" s="251"/>
      <c r="ID16" s="251"/>
      <c r="IE16" s="251"/>
      <c r="IF16" s="251"/>
      <c r="IG16" s="251"/>
      <c r="IH16" s="251"/>
      <c r="II16" s="251"/>
      <c r="IJ16" s="251"/>
      <c r="IK16" s="251"/>
      <c r="IL16" s="251"/>
      <c r="IM16" s="251"/>
      <c r="IN16" s="251"/>
      <c r="IO16" s="251"/>
      <c r="IP16" s="251"/>
      <c r="IQ16" s="251"/>
      <c r="IR16" s="251"/>
      <c r="IS16" s="251"/>
      <c r="IT16" s="251"/>
      <c r="IU16" s="251"/>
      <c r="IV16" s="251"/>
    </row>
    <row r="17" spans="1:256" ht="17.25">
      <c r="A17" s="251"/>
      <c r="B17" s="1395"/>
      <c r="C17" s="1388"/>
      <c r="D17" s="1388"/>
      <c r="E17" s="1388"/>
      <c r="F17" s="1389"/>
      <c r="G17" s="1393"/>
      <c r="H17" s="1393"/>
      <c r="I17" s="1387"/>
      <c r="J17" s="1388"/>
      <c r="K17" s="1393"/>
      <c r="L17" s="1393"/>
      <c r="M17" s="1393"/>
      <c r="N17" s="1393"/>
      <c r="O17" s="1396"/>
      <c r="P17" s="253"/>
      <c r="Q17" s="253"/>
      <c r="R17" s="253"/>
      <c r="S17" s="253"/>
      <c r="T17" s="253"/>
      <c r="U17" s="253"/>
      <c r="V17" s="253"/>
      <c r="W17" s="253"/>
      <c r="X17" s="253"/>
      <c r="Y17" s="253"/>
      <c r="Z17" s="253"/>
      <c r="AA17" s="253"/>
      <c r="AB17" s="253"/>
      <c r="AC17" s="253"/>
      <c r="AD17" s="253"/>
      <c r="AE17" s="253"/>
      <c r="AF17" s="253"/>
      <c r="AG17" s="253"/>
      <c r="AH17" s="253"/>
      <c r="AI17" s="253"/>
      <c r="AJ17" s="254"/>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6"/>
      <c r="BJ17" s="256"/>
      <c r="BK17" s="256">
        <v>1</v>
      </c>
      <c r="BL17" s="256"/>
      <c r="BM17" s="256">
        <v>2</v>
      </c>
      <c r="BN17" s="256"/>
      <c r="BO17" s="256" t="s">
        <v>103</v>
      </c>
      <c r="BP17" s="256"/>
      <c r="BQ17" s="251"/>
      <c r="BR17" s="251"/>
      <c r="BS17" s="251"/>
      <c r="BT17" s="256" t="s">
        <v>103</v>
      </c>
      <c r="BU17" s="256"/>
      <c r="BV17" s="256" t="s">
        <v>103</v>
      </c>
      <c r="BW17" s="256"/>
      <c r="BX17" s="256" t="s">
        <v>98</v>
      </c>
      <c r="BY17" s="256"/>
      <c r="BZ17" s="256"/>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c r="EK17" s="251"/>
      <c r="EL17" s="251"/>
      <c r="EM17" s="251"/>
      <c r="EN17" s="251"/>
      <c r="EO17" s="251"/>
      <c r="EP17" s="251"/>
      <c r="EQ17" s="251"/>
      <c r="ER17" s="251"/>
      <c r="ES17" s="251"/>
      <c r="ET17" s="251"/>
      <c r="EU17" s="251"/>
      <c r="EV17" s="251"/>
      <c r="EW17" s="251"/>
      <c r="EX17" s="251"/>
      <c r="EY17" s="251"/>
      <c r="EZ17" s="251"/>
      <c r="FA17" s="251"/>
      <c r="FB17" s="251"/>
      <c r="FC17" s="251"/>
      <c r="FD17" s="251"/>
      <c r="FE17" s="251"/>
      <c r="FF17" s="251"/>
      <c r="FG17" s="251"/>
      <c r="FH17" s="251"/>
      <c r="FI17" s="251"/>
      <c r="FJ17" s="251"/>
      <c r="FK17" s="251"/>
      <c r="FL17" s="251"/>
      <c r="FM17" s="251"/>
      <c r="FN17" s="251"/>
      <c r="FO17" s="251"/>
      <c r="FP17" s="251"/>
      <c r="FQ17" s="251"/>
      <c r="FR17" s="251"/>
      <c r="FS17" s="251"/>
      <c r="FT17" s="251"/>
      <c r="FU17" s="251"/>
      <c r="FV17" s="251"/>
      <c r="FW17" s="251"/>
      <c r="FX17" s="251"/>
      <c r="FY17" s="251"/>
      <c r="FZ17" s="251"/>
      <c r="GA17" s="251"/>
      <c r="GB17" s="251"/>
      <c r="GC17" s="251"/>
      <c r="GD17" s="251"/>
      <c r="GE17" s="251"/>
      <c r="GF17" s="251"/>
      <c r="GG17" s="251"/>
      <c r="GH17" s="251"/>
      <c r="GI17" s="251"/>
      <c r="GJ17" s="251"/>
      <c r="GK17" s="251"/>
      <c r="GL17" s="251"/>
      <c r="GM17" s="251"/>
      <c r="GN17" s="251"/>
      <c r="GO17" s="251"/>
      <c r="GP17" s="251"/>
      <c r="GQ17" s="251"/>
      <c r="GR17" s="251"/>
      <c r="GS17" s="251"/>
      <c r="GT17" s="251"/>
      <c r="GU17" s="251"/>
      <c r="GV17" s="251"/>
      <c r="GW17" s="251"/>
      <c r="GX17" s="251"/>
      <c r="GY17" s="251"/>
      <c r="GZ17" s="251"/>
      <c r="HA17" s="251"/>
      <c r="HB17" s="251"/>
      <c r="HC17" s="251"/>
      <c r="HD17" s="251"/>
      <c r="HE17" s="251"/>
      <c r="HF17" s="251"/>
      <c r="HG17" s="251"/>
      <c r="HH17" s="251"/>
      <c r="HI17" s="251"/>
      <c r="HJ17" s="251"/>
      <c r="HK17" s="251"/>
      <c r="HL17" s="251"/>
      <c r="HM17" s="251"/>
      <c r="HN17" s="251"/>
      <c r="HO17" s="251"/>
      <c r="HP17" s="251"/>
      <c r="HQ17" s="251"/>
      <c r="HR17" s="251"/>
      <c r="HS17" s="251"/>
      <c r="HT17" s="251"/>
      <c r="HU17" s="251"/>
      <c r="HV17" s="251"/>
      <c r="HW17" s="251"/>
      <c r="HX17" s="251"/>
      <c r="HY17" s="251"/>
      <c r="HZ17" s="251"/>
      <c r="IA17" s="251"/>
      <c r="IB17" s="251"/>
      <c r="IC17" s="251"/>
      <c r="ID17" s="251"/>
      <c r="IE17" s="251"/>
      <c r="IF17" s="251"/>
      <c r="IG17" s="251"/>
      <c r="IH17" s="251"/>
      <c r="II17" s="251"/>
      <c r="IJ17" s="251"/>
      <c r="IK17" s="251"/>
      <c r="IL17" s="251"/>
      <c r="IM17" s="251"/>
      <c r="IN17" s="251"/>
      <c r="IO17" s="251"/>
      <c r="IP17" s="251"/>
      <c r="IQ17" s="251"/>
      <c r="IR17" s="251"/>
      <c r="IS17" s="251"/>
      <c r="IT17" s="251"/>
      <c r="IU17" s="251"/>
      <c r="IV17" s="251"/>
    </row>
    <row r="18" spans="1:256" ht="14.25">
      <c r="A18" s="251"/>
      <c r="B18" s="1395"/>
      <c r="C18" s="1388"/>
      <c r="D18" s="1388"/>
      <c r="E18" s="1388"/>
      <c r="F18" s="1389"/>
      <c r="G18" s="1389"/>
      <c r="H18" s="1389"/>
      <c r="I18" s="1397"/>
      <c r="J18" s="1388"/>
      <c r="K18" s="1389"/>
      <c r="L18" s="1389"/>
      <c r="M18" s="1389"/>
      <c r="N18" s="1389"/>
      <c r="O18" s="1394"/>
      <c r="P18" s="253"/>
      <c r="Q18" s="253"/>
      <c r="R18" s="253"/>
      <c r="S18" s="253"/>
      <c r="T18" s="253"/>
      <c r="U18" s="253"/>
      <c r="V18" s="253"/>
      <c r="W18" s="253"/>
      <c r="X18" s="253"/>
      <c r="Y18" s="253"/>
      <c r="Z18" s="253"/>
      <c r="AA18" s="253"/>
      <c r="AB18" s="253"/>
      <c r="AC18" s="253"/>
      <c r="AD18" s="253"/>
      <c r="AE18" s="253"/>
      <c r="AF18" s="253"/>
      <c r="AG18" s="253"/>
      <c r="AH18" s="253"/>
      <c r="AI18" s="253"/>
      <c r="AJ18" s="254"/>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6"/>
      <c r="BJ18" s="256"/>
      <c r="BK18" s="256">
        <v>1</v>
      </c>
      <c r="BL18" s="256"/>
      <c r="BM18" s="256">
        <v>0</v>
      </c>
      <c r="BN18" s="256"/>
      <c r="BO18" s="256" t="s">
        <v>103</v>
      </c>
      <c r="BP18" s="256"/>
      <c r="BQ18" s="251"/>
      <c r="BR18" s="251"/>
      <c r="BS18" s="251"/>
      <c r="BT18" s="256" t="s">
        <v>103</v>
      </c>
      <c r="BU18" s="256"/>
      <c r="BV18" s="256" t="s">
        <v>103</v>
      </c>
      <c r="BW18" s="256"/>
      <c r="BX18" s="256" t="s">
        <v>98</v>
      </c>
      <c r="BY18" s="256"/>
      <c r="BZ18" s="256"/>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c r="EK18" s="251"/>
      <c r="EL18" s="251"/>
      <c r="EM18" s="251"/>
      <c r="EN18" s="251"/>
      <c r="EO18" s="251"/>
      <c r="EP18" s="251"/>
      <c r="EQ18" s="251"/>
      <c r="ER18" s="251"/>
      <c r="ES18" s="251"/>
      <c r="ET18" s="251"/>
      <c r="EU18" s="251"/>
      <c r="EV18" s="251"/>
      <c r="EW18" s="251"/>
      <c r="EX18" s="251"/>
      <c r="EY18" s="251"/>
      <c r="EZ18" s="251"/>
      <c r="FA18" s="251"/>
      <c r="FB18" s="251"/>
      <c r="FC18" s="251"/>
      <c r="FD18" s="251"/>
      <c r="FE18" s="251"/>
      <c r="FF18" s="251"/>
      <c r="FG18" s="251"/>
      <c r="FH18" s="251"/>
      <c r="FI18" s="251"/>
      <c r="FJ18" s="251"/>
      <c r="FK18" s="251"/>
      <c r="FL18" s="251"/>
      <c r="FM18" s="251"/>
      <c r="FN18" s="251"/>
      <c r="FO18" s="251"/>
      <c r="FP18" s="251"/>
      <c r="FQ18" s="251"/>
      <c r="FR18" s="251"/>
      <c r="FS18" s="251"/>
      <c r="FT18" s="251"/>
      <c r="FU18" s="251"/>
      <c r="FV18" s="251"/>
      <c r="FW18" s="251"/>
      <c r="FX18" s="251"/>
      <c r="FY18" s="251"/>
      <c r="FZ18" s="251"/>
      <c r="GA18" s="251"/>
      <c r="GB18" s="251"/>
      <c r="GC18" s="251"/>
      <c r="GD18" s="251"/>
      <c r="GE18" s="251"/>
      <c r="GF18" s="251"/>
      <c r="GG18" s="251"/>
      <c r="GH18" s="251"/>
      <c r="GI18" s="251"/>
      <c r="GJ18" s="251"/>
      <c r="GK18" s="251"/>
      <c r="GL18" s="251"/>
      <c r="GM18" s="251"/>
      <c r="GN18" s="251"/>
      <c r="GO18" s="251"/>
      <c r="GP18" s="251"/>
      <c r="GQ18" s="251"/>
      <c r="GR18" s="251"/>
      <c r="GS18" s="251"/>
      <c r="GT18" s="251"/>
      <c r="GU18" s="251"/>
      <c r="GV18" s="251"/>
      <c r="GW18" s="251"/>
      <c r="GX18" s="251"/>
      <c r="GY18" s="251"/>
      <c r="GZ18" s="251"/>
      <c r="HA18" s="251"/>
      <c r="HB18" s="251"/>
      <c r="HC18" s="251"/>
      <c r="HD18" s="251"/>
      <c r="HE18" s="251"/>
      <c r="HF18" s="251"/>
      <c r="HG18" s="251"/>
      <c r="HH18" s="251"/>
      <c r="HI18" s="251"/>
      <c r="HJ18" s="251"/>
      <c r="HK18" s="251"/>
      <c r="HL18" s="251"/>
      <c r="HM18" s="251"/>
      <c r="HN18" s="251"/>
      <c r="HO18" s="251"/>
      <c r="HP18" s="251"/>
      <c r="HQ18" s="251"/>
      <c r="HR18" s="251"/>
      <c r="HS18" s="251"/>
      <c r="HT18" s="251"/>
      <c r="HU18" s="251"/>
      <c r="HV18" s="251"/>
      <c r="HW18" s="251"/>
      <c r="HX18" s="251"/>
      <c r="HY18" s="251"/>
      <c r="HZ18" s="251"/>
      <c r="IA18" s="251"/>
      <c r="IB18" s="251"/>
      <c r="IC18" s="251"/>
      <c r="ID18" s="251"/>
      <c r="IE18" s="251"/>
      <c r="IF18" s="251"/>
      <c r="IG18" s="251"/>
      <c r="IH18" s="251"/>
      <c r="II18" s="251"/>
      <c r="IJ18" s="251"/>
      <c r="IK18" s="251"/>
      <c r="IL18" s="251"/>
      <c r="IM18" s="251"/>
      <c r="IN18" s="251"/>
      <c r="IO18" s="251"/>
      <c r="IP18" s="251"/>
      <c r="IQ18" s="251"/>
      <c r="IR18" s="251"/>
      <c r="IS18" s="251"/>
      <c r="IT18" s="251"/>
      <c r="IU18" s="251"/>
      <c r="IV18" s="251"/>
    </row>
    <row r="19" spans="1:256" ht="17.25">
      <c r="A19" s="251"/>
      <c r="B19" s="1395"/>
      <c r="C19" s="1388"/>
      <c r="D19" s="1389"/>
      <c r="E19" s="1389"/>
      <c r="F19" s="1389"/>
      <c r="G19" s="1389"/>
      <c r="H19" s="1389"/>
      <c r="I19" s="1387"/>
      <c r="J19" s="1388"/>
      <c r="K19" s="1389"/>
      <c r="L19" s="1389"/>
      <c r="M19" s="1389"/>
      <c r="N19" s="1389"/>
      <c r="O19" s="1394"/>
      <c r="P19" s="253"/>
      <c r="Q19" s="253"/>
      <c r="R19" s="253"/>
      <c r="S19" s="253"/>
      <c r="T19" s="253"/>
      <c r="U19" s="253"/>
      <c r="V19" s="253"/>
      <c r="W19" s="253"/>
      <c r="X19" s="253"/>
      <c r="Y19" s="253"/>
      <c r="Z19" s="253"/>
      <c r="AA19" s="253"/>
      <c r="AB19" s="253"/>
      <c r="AC19" s="253"/>
      <c r="AD19" s="253"/>
      <c r="AE19" s="253"/>
      <c r="AF19" s="253"/>
      <c r="AG19" s="253"/>
      <c r="AH19" s="253"/>
      <c r="AI19" s="253"/>
      <c r="AJ19" s="254"/>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6"/>
      <c r="BJ19" s="256"/>
      <c r="BK19" s="256">
        <v>4</v>
      </c>
      <c r="BL19" s="256"/>
      <c r="BM19" s="256">
        <v>0</v>
      </c>
      <c r="BN19" s="256"/>
      <c r="BO19" s="256" t="s">
        <v>103</v>
      </c>
      <c r="BP19" s="256"/>
      <c r="BQ19" s="251"/>
      <c r="BR19" s="251"/>
      <c r="BS19" s="251"/>
      <c r="BT19" s="256" t="s">
        <v>103</v>
      </c>
      <c r="BU19" s="256"/>
      <c r="BV19" s="256" t="s">
        <v>103</v>
      </c>
      <c r="BW19" s="256"/>
      <c r="BX19" s="256" t="s">
        <v>98</v>
      </c>
      <c r="BY19" s="256"/>
      <c r="BZ19" s="256"/>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c r="EK19" s="251"/>
      <c r="EL19" s="251"/>
      <c r="EM19" s="251"/>
      <c r="EN19" s="251"/>
      <c r="EO19" s="251"/>
      <c r="EP19" s="251"/>
      <c r="EQ19" s="251"/>
      <c r="ER19" s="251"/>
      <c r="ES19" s="251"/>
      <c r="ET19" s="251"/>
      <c r="EU19" s="251"/>
      <c r="EV19" s="251"/>
      <c r="EW19" s="251"/>
      <c r="EX19" s="251"/>
      <c r="EY19" s="251"/>
      <c r="EZ19" s="251"/>
      <c r="FA19" s="251"/>
      <c r="FB19" s="251"/>
      <c r="FC19" s="251"/>
      <c r="FD19" s="251"/>
      <c r="FE19" s="251"/>
      <c r="FF19" s="251"/>
      <c r="FG19" s="251"/>
      <c r="FH19" s="251"/>
      <c r="FI19" s="251"/>
      <c r="FJ19" s="251"/>
      <c r="FK19" s="251"/>
      <c r="FL19" s="251"/>
      <c r="FM19" s="251"/>
      <c r="FN19" s="251"/>
      <c r="FO19" s="251"/>
      <c r="FP19" s="251"/>
      <c r="FQ19" s="251"/>
      <c r="FR19" s="251"/>
      <c r="FS19" s="251"/>
      <c r="FT19" s="251"/>
      <c r="FU19" s="251"/>
      <c r="FV19" s="251"/>
      <c r="FW19" s="251"/>
      <c r="FX19" s="251"/>
      <c r="FY19" s="251"/>
      <c r="FZ19" s="251"/>
      <c r="GA19" s="251"/>
      <c r="GB19" s="251"/>
      <c r="GC19" s="251"/>
      <c r="GD19" s="251"/>
      <c r="GE19" s="251"/>
      <c r="GF19" s="251"/>
      <c r="GG19" s="251"/>
      <c r="GH19" s="251"/>
      <c r="GI19" s="251"/>
      <c r="GJ19" s="251"/>
      <c r="GK19" s="251"/>
      <c r="GL19" s="251"/>
      <c r="GM19" s="251"/>
      <c r="GN19" s="251"/>
      <c r="GO19" s="251"/>
      <c r="GP19" s="251"/>
      <c r="GQ19" s="251"/>
      <c r="GR19" s="251"/>
      <c r="GS19" s="251"/>
      <c r="GT19" s="251"/>
      <c r="GU19" s="251"/>
      <c r="GV19" s="251"/>
      <c r="GW19" s="251"/>
      <c r="GX19" s="251"/>
      <c r="GY19" s="251"/>
      <c r="GZ19" s="251"/>
      <c r="HA19" s="251"/>
      <c r="HB19" s="251"/>
      <c r="HC19" s="251"/>
      <c r="HD19" s="251"/>
      <c r="HE19" s="251"/>
      <c r="HF19" s="251"/>
      <c r="HG19" s="251"/>
      <c r="HH19" s="251"/>
      <c r="HI19" s="251"/>
      <c r="HJ19" s="251"/>
      <c r="HK19" s="251"/>
      <c r="HL19" s="251"/>
      <c r="HM19" s="251"/>
      <c r="HN19" s="251"/>
      <c r="HO19" s="251"/>
      <c r="HP19" s="251"/>
      <c r="HQ19" s="251"/>
      <c r="HR19" s="251"/>
      <c r="HS19" s="251"/>
      <c r="HT19" s="251"/>
      <c r="HU19" s="251"/>
      <c r="HV19" s="251"/>
      <c r="HW19" s="251"/>
      <c r="HX19" s="251"/>
      <c r="HY19" s="251"/>
      <c r="HZ19" s="251"/>
      <c r="IA19" s="251"/>
      <c r="IB19" s="251"/>
      <c r="IC19" s="251"/>
      <c r="ID19" s="251"/>
      <c r="IE19" s="251"/>
      <c r="IF19" s="251"/>
      <c r="IG19" s="251"/>
      <c r="IH19" s="251"/>
      <c r="II19" s="251"/>
      <c r="IJ19" s="251"/>
      <c r="IK19" s="251"/>
      <c r="IL19" s="251"/>
      <c r="IM19" s="251"/>
      <c r="IN19" s="251"/>
      <c r="IO19" s="251"/>
      <c r="IP19" s="251"/>
      <c r="IQ19" s="251"/>
      <c r="IR19" s="251"/>
      <c r="IS19" s="251"/>
      <c r="IT19" s="251"/>
      <c r="IU19" s="251"/>
      <c r="IV19" s="251"/>
    </row>
    <row r="20" spans="1:256">
      <c r="A20" s="5"/>
      <c r="B20" s="1395"/>
      <c r="C20" s="1398"/>
      <c r="D20" s="1398"/>
      <c r="E20" s="1398"/>
      <c r="F20" s="1398"/>
      <c r="G20" s="1398"/>
      <c r="H20" s="1398"/>
      <c r="I20" s="1389"/>
      <c r="J20" s="1389"/>
      <c r="K20" s="1389"/>
      <c r="L20" s="1389"/>
      <c r="M20" s="1389"/>
      <c r="N20" s="1389"/>
      <c r="O20" s="1394"/>
      <c r="P20" s="257"/>
      <c r="Q20" s="257"/>
      <c r="R20" s="257"/>
      <c r="S20" s="257"/>
      <c r="T20" s="257"/>
      <c r="U20" s="257"/>
      <c r="V20" s="257"/>
      <c r="W20" s="257"/>
      <c r="X20" s="257"/>
      <c r="Y20" s="257"/>
      <c r="Z20" s="257"/>
      <c r="AA20" s="257"/>
      <c r="AB20" s="257"/>
      <c r="AC20" s="257"/>
      <c r="AD20" s="257"/>
      <c r="AE20" s="257"/>
      <c r="AF20" s="257"/>
      <c r="AG20" s="257"/>
      <c r="AH20" s="257"/>
      <c r="AI20" s="257"/>
      <c r="AJ20" s="258"/>
      <c r="AK20" s="5"/>
      <c r="AL20" s="5"/>
      <c r="AM20" s="5"/>
      <c r="AN20" s="5"/>
      <c r="AO20" s="5"/>
      <c r="AP20" s="5"/>
      <c r="AQ20" s="5"/>
      <c r="AR20" s="5"/>
      <c r="AS20" s="5"/>
      <c r="AT20" s="5"/>
      <c r="AU20" s="5"/>
      <c r="AV20" s="5"/>
      <c r="AW20" s="5"/>
      <c r="AX20" s="5"/>
      <c r="AY20" s="5"/>
      <c r="AZ20" s="5"/>
      <c r="BA20" s="5"/>
      <c r="BB20" s="5"/>
      <c r="BC20" s="5"/>
      <c r="BD20" s="5"/>
      <c r="BE20" s="5"/>
      <c r="BF20" s="5"/>
      <c r="BG20" s="5"/>
      <c r="BH20" s="5"/>
      <c r="BI20" s="259"/>
      <c r="BJ20" s="259"/>
      <c r="BK20" s="259">
        <v>1</v>
      </c>
      <c r="BL20" s="259"/>
      <c r="BM20" s="2488">
        <v>0</v>
      </c>
      <c r="BN20" s="2488"/>
      <c r="BO20" s="259" t="s">
        <v>103</v>
      </c>
      <c r="BP20" s="259"/>
      <c r="BQ20" s="5"/>
      <c r="BR20" s="5"/>
      <c r="BS20" s="5"/>
      <c r="BT20" s="256" t="s">
        <v>103</v>
      </c>
      <c r="BU20" s="256"/>
      <c r="BV20" s="256" t="s">
        <v>103</v>
      </c>
      <c r="BW20" s="256"/>
      <c r="BX20" s="259" t="s">
        <v>98</v>
      </c>
      <c r="BY20" s="259"/>
      <c r="BZ20" s="259"/>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row>
    <row r="21" spans="1:256">
      <c r="A21" s="5"/>
      <c r="B21" s="1395"/>
      <c r="C21" s="1398"/>
      <c r="D21" s="1398"/>
      <c r="E21" s="1398"/>
      <c r="F21" s="1398"/>
      <c r="G21" s="1398"/>
      <c r="H21" s="1398"/>
      <c r="I21" s="1389"/>
      <c r="J21" s="1389"/>
      <c r="K21" s="1389"/>
      <c r="L21" s="1389"/>
      <c r="M21" s="1389"/>
      <c r="N21" s="1389"/>
      <c r="O21" s="1394"/>
      <c r="P21" s="257"/>
      <c r="Q21" s="257"/>
      <c r="R21" s="257"/>
      <c r="S21" s="257"/>
      <c r="T21" s="257"/>
      <c r="U21" s="257"/>
      <c r="V21" s="257"/>
      <c r="W21" s="257"/>
      <c r="X21" s="257"/>
      <c r="Y21" s="257"/>
      <c r="Z21" s="257"/>
      <c r="AA21" s="257"/>
      <c r="AB21" s="257"/>
      <c r="AC21" s="257"/>
      <c r="AD21" s="257"/>
      <c r="AE21" s="257"/>
      <c r="AF21" s="257"/>
      <c r="AG21" s="257"/>
      <c r="AH21" s="257"/>
      <c r="AI21" s="257"/>
      <c r="AJ21" s="258"/>
      <c r="AK21" s="5"/>
      <c r="AL21" s="5"/>
      <c r="AM21" s="5"/>
      <c r="AN21" s="5"/>
      <c r="AO21" s="5"/>
      <c r="AP21" s="5"/>
      <c r="AQ21" s="5"/>
      <c r="AR21" s="5"/>
      <c r="AS21" s="5"/>
      <c r="AT21" s="5"/>
      <c r="AU21" s="5"/>
      <c r="AV21" s="5"/>
      <c r="AW21" s="5"/>
      <c r="AX21" s="5"/>
      <c r="AY21" s="5"/>
      <c r="AZ21" s="5"/>
      <c r="BA21" s="5"/>
      <c r="BB21" s="5"/>
      <c r="BC21" s="5"/>
      <c r="BD21" s="5"/>
      <c r="BE21" s="5"/>
      <c r="BF21" s="5"/>
      <c r="BG21" s="5"/>
      <c r="BH21" s="5"/>
      <c r="BI21" s="259"/>
      <c r="BJ21" s="259"/>
      <c r="BK21" s="260">
        <v>1</v>
      </c>
      <c r="BL21" s="260"/>
      <c r="BM21" s="2489">
        <v>0</v>
      </c>
      <c r="BN21" s="2489"/>
      <c r="BO21" s="5"/>
      <c r="BP21" s="5"/>
      <c r="BQ21" s="5"/>
      <c r="BR21" s="5"/>
      <c r="BS21" s="5"/>
      <c r="BT21" s="5"/>
      <c r="BU21" s="5"/>
      <c r="BV21" s="259"/>
      <c r="BW21" s="259"/>
      <c r="BX21" s="259" t="s">
        <v>98</v>
      </c>
      <c r="BY21" s="259"/>
      <c r="BZ21" s="259"/>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row>
    <row r="22" spans="1:256">
      <c r="A22" s="5"/>
      <c r="B22" s="1395"/>
      <c r="C22" s="1398"/>
      <c r="D22" s="1398"/>
      <c r="E22" s="1398"/>
      <c r="F22" s="1398"/>
      <c r="G22" s="1398"/>
      <c r="H22" s="1398"/>
      <c r="I22" s="1389"/>
      <c r="J22" s="1389"/>
      <c r="K22" s="1389"/>
      <c r="L22" s="1389"/>
      <c r="M22" s="1389"/>
      <c r="N22" s="1389"/>
      <c r="O22" s="1394"/>
      <c r="P22" s="257"/>
      <c r="Q22" s="257"/>
      <c r="R22" s="257"/>
      <c r="S22" s="257"/>
      <c r="T22" s="257"/>
      <c r="U22" s="257"/>
      <c r="V22" s="257"/>
      <c r="W22" s="257"/>
      <c r="X22" s="257"/>
      <c r="Y22" s="257"/>
      <c r="Z22" s="257"/>
      <c r="AA22" s="257"/>
      <c r="AB22" s="257"/>
      <c r="AC22" s="257"/>
      <c r="AD22" s="257"/>
      <c r="AE22" s="257"/>
      <c r="AF22" s="257"/>
      <c r="AG22" s="257"/>
      <c r="AH22" s="257"/>
      <c r="AI22" s="257"/>
      <c r="AJ22" s="258"/>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259">
        <v>9</v>
      </c>
      <c r="BL22" s="259"/>
      <c r="BM22" s="259"/>
      <c r="BN22" s="259"/>
      <c r="BO22" s="5"/>
      <c r="BP22" s="5"/>
      <c r="BQ22" s="5"/>
      <c r="BR22" s="5"/>
      <c r="BS22" s="5"/>
      <c r="BT22" s="5"/>
      <c r="BU22" s="5"/>
      <c r="BV22" s="259"/>
      <c r="BW22" s="259"/>
      <c r="BX22" s="259" t="s">
        <v>98</v>
      </c>
      <c r="BY22" s="259"/>
      <c r="BZ22" s="259"/>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row>
    <row r="23" spans="1:256">
      <c r="A23" s="5"/>
      <c r="B23" s="1395"/>
      <c r="C23" s="1398"/>
      <c r="D23" s="1398"/>
      <c r="E23" s="1398"/>
      <c r="F23" s="1398"/>
      <c r="G23" s="1398"/>
      <c r="H23" s="1398"/>
      <c r="I23" s="1389"/>
      <c r="J23" s="1389"/>
      <c r="K23" s="1389"/>
      <c r="L23" s="1389"/>
      <c r="M23" s="1389"/>
      <c r="N23" s="1389"/>
      <c r="O23" s="1394"/>
      <c r="P23" s="257"/>
      <c r="Q23" s="257"/>
      <c r="R23" s="257"/>
      <c r="S23" s="257"/>
      <c r="T23" s="257"/>
      <c r="U23" s="257"/>
      <c r="V23" s="257"/>
      <c r="W23" s="257"/>
      <c r="X23" s="257"/>
      <c r="Y23" s="257"/>
      <c r="Z23" s="257"/>
      <c r="AA23" s="257"/>
      <c r="AB23" s="257"/>
      <c r="AC23" s="257"/>
      <c r="AD23" s="257"/>
      <c r="AE23" s="257"/>
      <c r="AF23" s="257"/>
      <c r="AG23" s="257"/>
      <c r="AH23" s="257"/>
      <c r="AI23" s="257"/>
      <c r="AJ23" s="258"/>
      <c r="AK23" s="5"/>
      <c r="AL23" s="5"/>
      <c r="AM23" s="5"/>
      <c r="AN23" s="5"/>
      <c r="AO23" s="5"/>
      <c r="AP23" s="5"/>
      <c r="AQ23" s="5"/>
      <c r="AR23" s="5"/>
      <c r="AS23" s="5"/>
      <c r="AT23" s="5"/>
      <c r="AU23" s="5"/>
      <c r="AV23" s="5"/>
      <c r="AW23" s="5"/>
      <c r="AX23" s="5"/>
      <c r="AY23" s="5"/>
      <c r="AZ23" s="5"/>
      <c r="BA23" s="5"/>
      <c r="BB23" s="5"/>
      <c r="BC23" s="5"/>
      <c r="BD23" s="5"/>
      <c r="BE23" s="5"/>
      <c r="BF23" s="5"/>
      <c r="BG23" s="5"/>
      <c r="BH23" s="5"/>
      <c r="BI23" s="259"/>
      <c r="BJ23" s="259"/>
      <c r="BK23" s="259">
        <v>2</v>
      </c>
      <c r="BL23" s="259"/>
      <c r="BM23" s="259">
        <v>0</v>
      </c>
      <c r="BN23" s="259"/>
      <c r="BO23" s="5"/>
      <c r="BP23" s="5"/>
      <c r="BQ23" s="5"/>
      <c r="BR23" s="5"/>
      <c r="BS23" s="5"/>
      <c r="BT23" s="5"/>
      <c r="BU23" s="5"/>
      <c r="BV23" s="259" t="s">
        <v>105</v>
      </c>
      <c r="BW23" s="259"/>
      <c r="BX23" s="259"/>
      <c r="BY23" s="259"/>
      <c r="BZ23" s="259"/>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row>
    <row r="24" spans="1:256">
      <c r="A24" s="5"/>
      <c r="B24" s="1395"/>
      <c r="C24" s="1398"/>
      <c r="D24" s="1398"/>
      <c r="E24" s="1398"/>
      <c r="F24" s="1398"/>
      <c r="G24" s="1398"/>
      <c r="H24" s="1398"/>
      <c r="I24" s="1389"/>
      <c r="J24" s="1389"/>
      <c r="K24" s="1389"/>
      <c r="L24" s="1389"/>
      <c r="M24" s="1389"/>
      <c r="N24" s="1389"/>
      <c r="O24" s="1394"/>
      <c r="P24" s="257"/>
      <c r="Q24" s="257"/>
      <c r="R24" s="257"/>
      <c r="S24" s="257"/>
      <c r="T24" s="257"/>
      <c r="U24" s="257"/>
      <c r="V24" s="257"/>
      <c r="W24" s="257"/>
      <c r="X24" s="257"/>
      <c r="Y24" s="257">
        <f>Y21+Y23</f>
        <v>0</v>
      </c>
      <c r="Z24" s="257"/>
      <c r="AA24" s="257"/>
      <c r="AB24" s="257"/>
      <c r="AC24" s="257"/>
      <c r="AD24" s="257"/>
      <c r="AE24" s="257"/>
      <c r="AF24" s="257"/>
      <c r="AG24" s="257"/>
      <c r="AH24" s="257"/>
      <c r="AI24" s="257"/>
      <c r="AJ24" s="258"/>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row>
    <row r="25" spans="1:256">
      <c r="A25" s="5"/>
      <c r="B25" s="1395"/>
      <c r="C25" s="1398"/>
      <c r="D25" s="1398"/>
      <c r="E25" s="1399"/>
      <c r="F25" s="1399"/>
      <c r="G25" s="1399"/>
      <c r="H25" s="1399"/>
      <c r="I25" s="1389"/>
      <c r="J25" s="1389"/>
      <c r="K25" s="1389"/>
      <c r="L25" s="1389"/>
      <c r="M25" s="1389"/>
      <c r="N25" s="1389"/>
      <c r="O25" s="1394"/>
      <c r="P25" s="257"/>
      <c r="Q25" s="257"/>
      <c r="R25" s="257"/>
      <c r="S25" s="257"/>
      <c r="T25" s="257"/>
      <c r="U25" s="257"/>
      <c r="V25" s="257"/>
      <c r="W25" s="257"/>
      <c r="X25" s="257"/>
      <c r="Y25" s="257"/>
      <c r="Z25" s="257"/>
      <c r="AA25" s="257"/>
      <c r="AB25" s="257"/>
      <c r="AC25" s="257"/>
      <c r="AD25" s="257"/>
      <c r="AE25" s="257"/>
      <c r="AF25" s="257"/>
      <c r="AG25" s="257"/>
      <c r="AH25" s="257"/>
      <c r="AI25" s="257"/>
      <c r="AJ25" s="258"/>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row>
    <row r="26" spans="1:256">
      <c r="A26" s="5"/>
      <c r="B26" s="1395"/>
      <c r="C26" s="1389"/>
      <c r="D26" s="1389"/>
      <c r="E26" s="1400"/>
      <c r="F26" s="1400"/>
      <c r="G26" s="1400"/>
      <c r="H26" s="1400"/>
      <c r="I26" s="1389"/>
      <c r="J26" s="1389"/>
      <c r="K26" s="1389"/>
      <c r="L26" s="1389"/>
      <c r="M26" s="1389"/>
      <c r="N26" s="1389"/>
      <c r="O26" s="1394"/>
      <c r="P26" s="257"/>
      <c r="Q26" s="257"/>
      <c r="R26" s="257"/>
      <c r="S26" s="257"/>
      <c r="T26" s="257"/>
      <c r="U26" s="257"/>
      <c r="V26" s="257"/>
      <c r="W26" s="257"/>
      <c r="X26" s="257"/>
      <c r="Y26" s="257"/>
      <c r="Z26" s="257"/>
      <c r="AA26" s="257"/>
      <c r="AB26" s="257"/>
      <c r="AC26" s="257"/>
      <c r="AD26" s="257"/>
      <c r="AE26" s="257"/>
      <c r="AF26" s="257"/>
      <c r="AG26" s="257"/>
      <c r="AH26" s="257"/>
      <c r="AI26" s="257"/>
      <c r="AJ26" s="258"/>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row>
    <row r="27" spans="1:256">
      <c r="A27" s="5"/>
      <c r="B27" s="1395"/>
      <c r="C27" s="1389"/>
      <c r="D27" s="1389"/>
      <c r="E27" s="1400"/>
      <c r="F27" s="1400"/>
      <c r="G27" s="1400"/>
      <c r="H27" s="1400"/>
      <c r="I27" s="1389"/>
      <c r="J27" s="1389"/>
      <c r="K27" s="1389"/>
      <c r="L27" s="1389"/>
      <c r="M27" s="1389"/>
      <c r="N27" s="1389"/>
      <c r="O27" s="1394"/>
      <c r="P27" s="257"/>
      <c r="Q27" s="257"/>
      <c r="R27" s="257"/>
      <c r="S27" s="257"/>
      <c r="T27" s="257"/>
      <c r="U27" s="257"/>
      <c r="V27" s="257"/>
      <c r="W27" s="257"/>
      <c r="X27" s="257"/>
      <c r="Y27" s="257"/>
      <c r="Z27" s="257"/>
      <c r="AA27" s="257"/>
      <c r="AB27" s="257"/>
      <c r="AC27" s="257"/>
      <c r="AD27" s="257"/>
      <c r="AE27" s="257"/>
      <c r="AF27" s="257"/>
      <c r="AG27" s="257"/>
      <c r="AH27" s="257"/>
      <c r="AI27" s="257"/>
      <c r="AJ27" s="258"/>
      <c r="AK27" s="5"/>
      <c r="AL27" s="261"/>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3"/>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row>
    <row r="28" spans="1:256">
      <c r="A28" s="5"/>
      <c r="B28" s="1395"/>
      <c r="C28" s="1389"/>
      <c r="D28" s="1389"/>
      <c r="E28" s="1400"/>
      <c r="F28" s="1400"/>
      <c r="G28" s="1389"/>
      <c r="H28" s="1389"/>
      <c r="I28" s="1389"/>
      <c r="J28" s="1389"/>
      <c r="K28" s="1389"/>
      <c r="L28" s="1389"/>
      <c r="M28" s="1389"/>
      <c r="N28" s="1389"/>
      <c r="O28" s="1394"/>
      <c r="P28" s="257"/>
      <c r="Q28" s="257"/>
      <c r="R28" s="257"/>
      <c r="S28" s="257"/>
      <c r="T28" s="257"/>
      <c r="U28" s="257"/>
      <c r="V28" s="257"/>
      <c r="W28" s="257"/>
      <c r="X28" s="257"/>
      <c r="Y28" s="257"/>
      <c r="Z28" s="257"/>
      <c r="AA28" s="257"/>
      <c r="AB28" s="257"/>
      <c r="AC28" s="257"/>
      <c r="AD28" s="257"/>
      <c r="AE28" s="257"/>
      <c r="AF28" s="257"/>
      <c r="AG28" s="257"/>
      <c r="AH28" s="257"/>
      <c r="AI28" s="257"/>
      <c r="AJ28" s="258"/>
      <c r="AK28" s="5"/>
      <c r="AL28" s="264"/>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8"/>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row>
    <row r="29" spans="1:256">
      <c r="A29" s="5"/>
      <c r="B29" s="1395"/>
      <c r="C29" s="1389"/>
      <c r="D29" s="1389"/>
      <c r="E29" s="1400"/>
      <c r="F29" s="1400"/>
      <c r="G29" s="1389"/>
      <c r="H29" s="1389"/>
      <c r="I29" s="1389"/>
      <c r="J29" s="1389"/>
      <c r="K29" s="1389"/>
      <c r="L29" s="1389"/>
      <c r="M29" s="1389"/>
      <c r="N29" s="1389"/>
      <c r="O29" s="1394"/>
      <c r="P29" s="257"/>
      <c r="Q29" s="257"/>
      <c r="R29" s="257"/>
      <c r="S29" s="257"/>
      <c r="T29" s="257"/>
      <c r="U29" s="257"/>
      <c r="V29" s="257"/>
      <c r="W29" s="257"/>
      <c r="X29" s="257"/>
      <c r="Y29" s="257"/>
      <c r="Z29" s="257"/>
      <c r="AA29" s="257"/>
      <c r="AB29" s="257"/>
      <c r="AC29" s="257"/>
      <c r="AD29" s="257"/>
      <c r="AE29" s="257"/>
      <c r="AF29" s="257"/>
      <c r="AG29" s="257"/>
      <c r="AH29" s="257"/>
      <c r="AI29" s="257"/>
      <c r="AJ29" s="258"/>
      <c r="AK29" s="5"/>
      <c r="AL29" s="264"/>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8"/>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row>
    <row r="30" spans="1:256">
      <c r="A30" s="5"/>
      <c r="B30" s="1395"/>
      <c r="C30" s="1389"/>
      <c r="D30" s="1389"/>
      <c r="E30" s="1401"/>
      <c r="F30" s="1401"/>
      <c r="G30" s="1402"/>
      <c r="H30" s="1402"/>
      <c r="I30" s="1402"/>
      <c r="J30" s="1402"/>
      <c r="K30" s="1402"/>
      <c r="L30" s="1402"/>
      <c r="M30" s="1402"/>
      <c r="N30" s="1402"/>
      <c r="O30" s="1403"/>
      <c r="P30" s="265"/>
      <c r="Q30" s="265"/>
      <c r="R30" s="257"/>
      <c r="S30" s="257"/>
      <c r="T30" s="257"/>
      <c r="U30" s="257"/>
      <c r="V30" s="257"/>
      <c r="W30" s="257"/>
      <c r="X30" s="257"/>
      <c r="Y30" s="257"/>
      <c r="Z30" s="257"/>
      <c r="AA30" s="257"/>
      <c r="AB30" s="257"/>
      <c r="AC30" s="257"/>
      <c r="AD30" s="257"/>
      <c r="AE30" s="257"/>
      <c r="AF30" s="257"/>
      <c r="AG30" s="257"/>
      <c r="AH30" s="257"/>
      <c r="AI30" s="257"/>
      <c r="AJ30" s="258"/>
      <c r="AK30" s="5"/>
      <c r="AL30" s="264"/>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8"/>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row>
    <row r="31" spans="1:256">
      <c r="A31" s="5"/>
      <c r="B31" s="1395"/>
      <c r="C31" s="1389"/>
      <c r="D31" s="1389"/>
      <c r="E31" s="1401"/>
      <c r="F31" s="1401"/>
      <c r="G31" s="1401"/>
      <c r="H31" s="1401"/>
      <c r="I31" s="1401"/>
      <c r="J31" s="1401"/>
      <c r="K31" s="1401"/>
      <c r="L31" s="1389"/>
      <c r="M31" s="1389"/>
      <c r="N31" s="1389"/>
      <c r="O31" s="1394"/>
      <c r="P31" s="257"/>
      <c r="Q31" s="257"/>
      <c r="R31" s="257"/>
      <c r="S31" s="257"/>
      <c r="T31" s="257"/>
      <c r="U31" s="257"/>
      <c r="V31" s="257"/>
      <c r="W31" s="257"/>
      <c r="X31" s="257"/>
      <c r="Y31" s="257"/>
      <c r="Z31" s="257"/>
      <c r="AA31" s="257"/>
      <c r="AB31" s="257"/>
      <c r="AC31" s="257"/>
      <c r="AD31" s="257"/>
      <c r="AE31" s="257"/>
      <c r="AF31" s="257"/>
      <c r="AG31" s="257"/>
      <c r="AH31" s="257"/>
      <c r="AI31" s="257"/>
      <c r="AJ31" s="258"/>
      <c r="AK31" s="5"/>
      <c r="AL31" s="264"/>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8"/>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row>
    <row r="32" spans="1:256">
      <c r="A32" s="5"/>
      <c r="B32" s="1395"/>
      <c r="C32" s="1389"/>
      <c r="D32" s="1389"/>
      <c r="E32" s="1401"/>
      <c r="F32" s="1401"/>
      <c r="G32" s="1402"/>
      <c r="H32" s="1402"/>
      <c r="I32" s="1402"/>
      <c r="J32" s="1402"/>
      <c r="K32" s="1402"/>
      <c r="L32" s="1402"/>
      <c r="M32" s="1402"/>
      <c r="N32" s="1402"/>
      <c r="O32" s="1403"/>
      <c r="P32" s="265"/>
      <c r="Q32" s="265"/>
      <c r="R32" s="257"/>
      <c r="S32" s="257"/>
      <c r="T32" s="257"/>
      <c r="U32" s="257"/>
      <c r="V32" s="257"/>
      <c r="W32" s="257"/>
      <c r="X32" s="257"/>
      <c r="Y32" s="257"/>
      <c r="Z32" s="257"/>
      <c r="AA32" s="257"/>
      <c r="AB32" s="257"/>
      <c r="AC32" s="257"/>
      <c r="AD32" s="257"/>
      <c r="AE32" s="257"/>
      <c r="AF32" s="257"/>
      <c r="AG32" s="257"/>
      <c r="AH32" s="257"/>
      <c r="AI32" s="257"/>
      <c r="AJ32" s="258"/>
      <c r="AK32" s="5"/>
      <c r="AL32" s="264"/>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8"/>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row>
    <row r="33" spans="1:256">
      <c r="A33" s="5"/>
      <c r="B33" s="1395"/>
      <c r="C33" s="1389"/>
      <c r="D33" s="1389"/>
      <c r="E33" s="1401"/>
      <c r="F33" s="1401"/>
      <c r="G33" s="1402"/>
      <c r="H33" s="1402"/>
      <c r="I33" s="1402"/>
      <c r="J33" s="1402"/>
      <c r="K33" s="1402"/>
      <c r="L33" s="1402"/>
      <c r="M33" s="1402"/>
      <c r="N33" s="1402"/>
      <c r="O33" s="1403"/>
      <c r="P33" s="265"/>
      <c r="Q33" s="265"/>
      <c r="R33" s="257"/>
      <c r="S33" s="257"/>
      <c r="T33" s="257"/>
      <c r="U33" s="257"/>
      <c r="V33" s="257"/>
      <c r="W33" s="257"/>
      <c r="X33" s="257"/>
      <c r="Y33" s="257"/>
      <c r="Z33" s="257"/>
      <c r="AA33" s="257"/>
      <c r="AB33" s="257"/>
      <c r="AC33" s="257"/>
      <c r="AD33" s="257"/>
      <c r="AE33" s="257"/>
      <c r="AF33" s="257"/>
      <c r="AG33" s="257"/>
      <c r="AH33" s="257"/>
      <c r="AI33" s="257"/>
      <c r="AJ33" s="258"/>
      <c r="AK33" s="5"/>
      <c r="AL33" s="264"/>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8"/>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1:256">
      <c r="A34" s="5"/>
      <c r="B34" s="1395"/>
      <c r="C34" s="1389"/>
      <c r="D34" s="1389"/>
      <c r="E34" s="1401"/>
      <c r="F34" s="1401"/>
      <c r="G34" s="1402"/>
      <c r="H34" s="1402"/>
      <c r="I34" s="1402"/>
      <c r="J34" s="1402"/>
      <c r="K34" s="1402"/>
      <c r="L34" s="1402"/>
      <c r="M34" s="1402"/>
      <c r="N34" s="1402"/>
      <c r="O34" s="1403"/>
      <c r="P34" s="265"/>
      <c r="Q34" s="265"/>
      <c r="R34" s="257"/>
      <c r="S34" s="257"/>
      <c r="T34" s="257"/>
      <c r="U34" s="257"/>
      <c r="V34" s="257"/>
      <c r="W34" s="257"/>
      <c r="X34" s="257"/>
      <c r="Y34" s="257"/>
      <c r="Z34" s="257"/>
      <c r="AA34" s="257"/>
      <c r="AB34" s="257"/>
      <c r="AC34" s="257"/>
      <c r="AD34" s="257"/>
      <c r="AE34" s="257"/>
      <c r="AF34" s="257"/>
      <c r="AG34" s="257"/>
      <c r="AH34" s="257"/>
      <c r="AI34" s="257"/>
      <c r="AJ34" s="258"/>
      <c r="AK34" s="5"/>
      <c r="AL34" s="264"/>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8"/>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1:256">
      <c r="A35" s="5"/>
      <c r="B35" s="1395"/>
      <c r="C35" s="1389"/>
      <c r="D35" s="1389"/>
      <c r="E35" s="1401"/>
      <c r="F35" s="1401"/>
      <c r="G35" s="1401"/>
      <c r="H35" s="1401"/>
      <c r="I35" s="1401"/>
      <c r="J35" s="1401"/>
      <c r="K35" s="1401"/>
      <c r="L35" s="1389"/>
      <c r="M35" s="1389"/>
      <c r="N35" s="1389"/>
      <c r="O35" s="1394"/>
      <c r="P35" s="257"/>
      <c r="Q35" s="257"/>
      <c r="R35" s="257"/>
      <c r="S35" s="257"/>
      <c r="T35" s="257"/>
      <c r="U35" s="257"/>
      <c r="V35" s="257"/>
      <c r="W35" s="257"/>
      <c r="X35" s="257"/>
      <c r="Y35" s="257"/>
      <c r="Z35" s="257"/>
      <c r="AA35" s="257"/>
      <c r="AB35" s="257"/>
      <c r="AC35" s="257"/>
      <c r="AD35" s="257"/>
      <c r="AE35" s="257"/>
      <c r="AF35" s="257"/>
      <c r="AG35" s="257"/>
      <c r="AH35" s="257"/>
      <c r="AI35" s="257"/>
      <c r="AJ35" s="258"/>
      <c r="AK35" s="5"/>
      <c r="AL35" s="264"/>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8"/>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1:256">
      <c r="A36" s="5"/>
      <c r="B36" s="1395"/>
      <c r="C36" s="1389"/>
      <c r="D36" s="1389"/>
      <c r="E36" s="1401"/>
      <c r="F36" s="1401"/>
      <c r="G36" s="1401"/>
      <c r="H36" s="1401"/>
      <c r="I36" s="1401"/>
      <c r="J36" s="1401"/>
      <c r="K36" s="1401"/>
      <c r="L36" s="1389"/>
      <c r="M36" s="1389"/>
      <c r="N36" s="1389"/>
      <c r="O36" s="1394"/>
      <c r="P36" s="257"/>
      <c r="Q36" s="257"/>
      <c r="R36" s="257"/>
      <c r="S36" s="257"/>
      <c r="T36" s="257"/>
      <c r="U36" s="257"/>
      <c r="V36" s="257"/>
      <c r="W36" s="257"/>
      <c r="X36" s="257"/>
      <c r="Y36" s="257"/>
      <c r="Z36" s="257"/>
      <c r="AA36" s="257"/>
      <c r="AB36" s="257"/>
      <c r="AC36" s="257"/>
      <c r="AD36" s="257"/>
      <c r="AE36" s="257"/>
      <c r="AF36" s="257"/>
      <c r="AG36" s="257"/>
      <c r="AH36" s="257"/>
      <c r="AI36" s="257"/>
      <c r="AJ36" s="258"/>
      <c r="AK36" s="5"/>
      <c r="AL36" s="264"/>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8"/>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1:256">
      <c r="A37" s="5"/>
      <c r="B37" s="1395"/>
      <c r="C37" s="1389"/>
      <c r="D37" s="1389"/>
      <c r="E37" s="1401"/>
      <c r="F37" s="1401"/>
      <c r="G37" s="1401"/>
      <c r="H37" s="1401"/>
      <c r="I37" s="1401"/>
      <c r="J37" s="1401"/>
      <c r="K37" s="1401"/>
      <c r="L37" s="1389"/>
      <c r="M37" s="1389"/>
      <c r="N37" s="1389"/>
      <c r="O37" s="1394"/>
      <c r="P37" s="257"/>
      <c r="Q37" s="257"/>
      <c r="R37" s="257"/>
      <c r="S37" s="257"/>
      <c r="T37" s="257"/>
      <c r="U37" s="257"/>
      <c r="V37" s="257"/>
      <c r="W37" s="257"/>
      <c r="X37" s="257"/>
      <c r="Y37" s="257"/>
      <c r="Z37" s="257"/>
      <c r="AA37" s="257"/>
      <c r="AB37" s="257"/>
      <c r="AC37" s="257"/>
      <c r="AD37" s="257"/>
      <c r="AE37" s="257"/>
      <c r="AF37" s="257"/>
      <c r="AG37" s="257"/>
      <c r="AH37" s="257"/>
      <c r="AI37" s="257"/>
      <c r="AJ37" s="258"/>
      <c r="AK37" s="5"/>
      <c r="AL37" s="264"/>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8"/>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1:256">
      <c r="A38" s="5"/>
      <c r="B38" s="1395"/>
      <c r="C38" s="1389"/>
      <c r="D38" s="1389"/>
      <c r="E38" s="1401"/>
      <c r="F38" s="1401"/>
      <c r="G38" s="1401"/>
      <c r="H38" s="1401"/>
      <c r="I38" s="1401"/>
      <c r="J38" s="1401"/>
      <c r="K38" s="1401"/>
      <c r="L38" s="1389"/>
      <c r="M38" s="1389"/>
      <c r="N38" s="1389"/>
      <c r="O38" s="1394"/>
      <c r="P38" s="257"/>
      <c r="Q38" s="257"/>
      <c r="R38" s="257"/>
      <c r="S38" s="257"/>
      <c r="T38" s="257"/>
      <c r="U38" s="257"/>
      <c r="V38" s="257"/>
      <c r="W38" s="257"/>
      <c r="X38" s="257"/>
      <c r="Y38" s="257"/>
      <c r="Z38" s="257"/>
      <c r="AA38" s="257"/>
      <c r="AB38" s="257"/>
      <c r="AC38" s="257"/>
      <c r="AD38" s="257"/>
      <c r="AE38" s="257"/>
      <c r="AF38" s="257"/>
      <c r="AG38" s="257"/>
      <c r="AH38" s="257"/>
      <c r="AI38" s="257"/>
      <c r="AJ38" s="258"/>
      <c r="AK38" s="5"/>
      <c r="AL38" s="264"/>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8"/>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1:256">
      <c r="A39" s="5"/>
      <c r="B39" s="1395"/>
      <c r="C39" s="1389"/>
      <c r="D39" s="1389"/>
      <c r="E39" s="1401"/>
      <c r="F39" s="1401"/>
      <c r="G39" s="1401"/>
      <c r="H39" s="1401"/>
      <c r="I39" s="1401"/>
      <c r="J39" s="1401"/>
      <c r="K39" s="1401"/>
      <c r="L39" s="1389"/>
      <c r="M39" s="1389"/>
      <c r="N39" s="1389"/>
      <c r="O39" s="1394"/>
      <c r="P39" s="257"/>
      <c r="Q39" s="257"/>
      <c r="R39" s="257"/>
      <c r="S39" s="257"/>
      <c r="T39" s="257"/>
      <c r="U39" s="257"/>
      <c r="V39" s="257"/>
      <c r="W39" s="257"/>
      <c r="X39" s="257"/>
      <c r="Y39" s="257"/>
      <c r="Z39" s="257"/>
      <c r="AA39" s="257"/>
      <c r="AB39" s="257"/>
      <c r="AC39" s="257"/>
      <c r="AD39" s="257"/>
      <c r="AE39" s="257"/>
      <c r="AF39" s="257"/>
      <c r="AG39" s="257"/>
      <c r="AH39" s="257"/>
      <c r="AI39" s="257"/>
      <c r="AJ39" s="258"/>
      <c r="AK39" s="5"/>
      <c r="AL39" s="264"/>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8"/>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1:256">
      <c r="A40" s="5"/>
      <c r="B40" s="1395"/>
      <c r="C40" s="1389"/>
      <c r="D40" s="1389"/>
      <c r="E40" s="1401"/>
      <c r="F40" s="1401"/>
      <c r="G40" s="1401"/>
      <c r="H40" s="1401"/>
      <c r="I40" s="1401"/>
      <c r="J40" s="1401"/>
      <c r="K40" s="1401"/>
      <c r="L40" s="1389"/>
      <c r="M40" s="1389"/>
      <c r="N40" s="1389"/>
      <c r="O40" s="1394"/>
      <c r="P40" s="257"/>
      <c r="Q40" s="257"/>
      <c r="R40" s="257"/>
      <c r="S40" s="257"/>
      <c r="T40" s="257"/>
      <c r="U40" s="257"/>
      <c r="V40" s="257"/>
      <c r="W40" s="257"/>
      <c r="X40" s="257"/>
      <c r="Y40" s="257"/>
      <c r="Z40" s="257"/>
      <c r="AA40" s="257"/>
      <c r="AB40" s="257"/>
      <c r="AC40" s="257"/>
      <c r="AD40" s="257"/>
      <c r="AE40" s="257"/>
      <c r="AF40" s="257"/>
      <c r="AG40" s="257"/>
      <c r="AH40" s="257"/>
      <c r="AI40" s="257"/>
      <c r="AJ40" s="258"/>
      <c r="AK40" s="5"/>
      <c r="AL40" s="264"/>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8"/>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1:256">
      <c r="A41" s="5"/>
      <c r="B41" s="1395"/>
      <c r="C41" s="1389"/>
      <c r="D41" s="1389"/>
      <c r="E41" s="1401"/>
      <c r="F41" s="1401"/>
      <c r="G41" s="1401"/>
      <c r="H41" s="1401"/>
      <c r="I41" s="1401"/>
      <c r="J41" s="1401"/>
      <c r="K41" s="1401"/>
      <c r="L41" s="1389"/>
      <c r="M41" s="1389"/>
      <c r="N41" s="1389"/>
      <c r="O41" s="1394"/>
      <c r="P41" s="257"/>
      <c r="Q41" s="257"/>
      <c r="R41" s="257"/>
      <c r="S41" s="257"/>
      <c r="T41" s="257"/>
      <c r="U41" s="257"/>
      <c r="V41" s="257"/>
      <c r="W41" s="257"/>
      <c r="X41" s="257"/>
      <c r="Y41" s="257"/>
      <c r="Z41" s="257"/>
      <c r="AA41" s="257"/>
      <c r="AB41" s="257"/>
      <c r="AC41" s="257"/>
      <c r="AD41" s="257"/>
      <c r="AE41" s="257"/>
      <c r="AF41" s="257"/>
      <c r="AG41" s="257"/>
      <c r="AH41" s="257"/>
      <c r="AI41" s="257"/>
      <c r="AJ41" s="258"/>
      <c r="AK41" s="5"/>
      <c r="AL41" s="264"/>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8"/>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1:256">
      <c r="A42" s="5"/>
      <c r="B42" s="1395"/>
      <c r="C42" s="1389"/>
      <c r="D42" s="1389"/>
      <c r="E42" s="1401"/>
      <c r="F42" s="1401"/>
      <c r="G42" s="1401"/>
      <c r="H42" s="1401"/>
      <c r="I42" s="1401"/>
      <c r="J42" s="1401"/>
      <c r="K42" s="1401"/>
      <c r="L42" s="1389"/>
      <c r="M42" s="1389"/>
      <c r="N42" s="1389"/>
      <c r="O42" s="1394"/>
      <c r="P42" s="257"/>
      <c r="Q42" s="252"/>
      <c r="R42" s="257"/>
      <c r="S42" s="257"/>
      <c r="T42" s="257"/>
      <c r="U42" s="257"/>
      <c r="V42" s="257"/>
      <c r="W42" s="257"/>
      <c r="X42" s="257"/>
      <c r="Y42" s="257"/>
      <c r="Z42" s="257"/>
      <c r="AA42" s="257"/>
      <c r="AB42" s="257"/>
      <c r="AC42" s="257"/>
      <c r="AD42" s="257"/>
      <c r="AE42" s="257"/>
      <c r="AF42" s="257"/>
      <c r="AG42" s="257"/>
      <c r="AH42" s="257"/>
      <c r="AI42" s="257"/>
      <c r="AJ42" s="258"/>
      <c r="AK42" s="5"/>
      <c r="AL42" s="264"/>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8"/>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1:256">
      <c r="A43" s="5"/>
      <c r="B43" s="1395"/>
      <c r="C43" s="1389"/>
      <c r="D43" s="1389"/>
      <c r="E43" s="1401"/>
      <c r="F43" s="1401"/>
      <c r="G43" s="1401"/>
      <c r="H43" s="1401"/>
      <c r="I43" s="1401"/>
      <c r="J43" s="1401"/>
      <c r="K43" s="1401"/>
      <c r="L43" s="1389"/>
      <c r="M43" s="1389"/>
      <c r="N43" s="1389"/>
      <c r="O43" s="1394"/>
      <c r="P43" s="257"/>
      <c r="Q43" s="257"/>
      <c r="R43" s="257"/>
      <c r="S43" s="257"/>
      <c r="T43" s="257"/>
      <c r="U43" s="257"/>
      <c r="V43" s="257"/>
      <c r="W43" s="257"/>
      <c r="X43" s="257"/>
      <c r="Y43" s="257"/>
      <c r="Z43" s="257"/>
      <c r="AA43" s="257"/>
      <c r="AB43" s="257"/>
      <c r="AC43" s="257"/>
      <c r="AD43" s="257"/>
      <c r="AE43" s="257"/>
      <c r="AF43" s="257"/>
      <c r="AG43" s="257"/>
      <c r="AH43" s="257"/>
      <c r="AI43" s="257"/>
      <c r="AJ43" s="258"/>
      <c r="AK43" s="5"/>
      <c r="AL43" s="264"/>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8"/>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1:256">
      <c r="A44" s="5"/>
      <c r="B44" s="1395"/>
      <c r="C44" s="1389"/>
      <c r="D44" s="1389"/>
      <c r="E44" s="1400"/>
      <c r="F44" s="1400"/>
      <c r="G44" s="1400"/>
      <c r="H44" s="1400"/>
      <c r="I44" s="1389"/>
      <c r="J44" s="1389"/>
      <c r="K44" s="1389"/>
      <c r="L44" s="1389"/>
      <c r="M44" s="1389"/>
      <c r="N44" s="1389"/>
      <c r="O44" s="1394"/>
      <c r="P44" s="257"/>
      <c r="Q44" s="257"/>
      <c r="R44" s="257"/>
      <c r="S44" s="257"/>
      <c r="T44" s="257"/>
      <c r="U44" s="257"/>
      <c r="V44" s="257"/>
      <c r="W44" s="257"/>
      <c r="X44" s="257"/>
      <c r="Y44" s="257"/>
      <c r="Z44" s="257"/>
      <c r="AA44" s="257"/>
      <c r="AB44" s="257"/>
      <c r="AC44" s="257"/>
      <c r="AD44" s="257"/>
      <c r="AE44" s="257"/>
      <c r="AF44" s="257"/>
      <c r="AG44" s="257"/>
      <c r="AH44" s="257"/>
      <c r="AI44" s="257"/>
      <c r="AJ44" s="258"/>
      <c r="AK44" s="5"/>
      <c r="AL44" s="264"/>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8"/>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1:256">
      <c r="A45" s="5"/>
      <c r="B45" s="1395"/>
      <c r="C45" s="1389"/>
      <c r="D45" s="1389"/>
      <c r="E45" s="1389"/>
      <c r="F45" s="1389"/>
      <c r="G45" s="1389"/>
      <c r="H45" s="1389"/>
      <c r="I45" s="1389"/>
      <c r="J45" s="1389"/>
      <c r="K45" s="1389"/>
      <c r="L45" s="1389"/>
      <c r="M45" s="1389"/>
      <c r="N45" s="1389"/>
      <c r="O45" s="1394"/>
      <c r="P45" s="257"/>
      <c r="Q45" s="257"/>
      <c r="R45" s="257"/>
      <c r="S45" s="257"/>
      <c r="T45" s="257"/>
      <c r="U45" s="257"/>
      <c r="V45" s="257"/>
      <c r="W45" s="257"/>
      <c r="X45" s="257"/>
      <c r="Y45" s="257"/>
      <c r="Z45" s="257"/>
      <c r="AA45" s="257"/>
      <c r="AB45" s="257"/>
      <c r="AC45" s="257"/>
      <c r="AD45" s="257"/>
      <c r="AE45" s="257"/>
      <c r="AF45" s="257"/>
      <c r="AG45" s="257"/>
      <c r="AH45" s="257"/>
      <c r="AI45" s="257"/>
      <c r="AJ45" s="258"/>
      <c r="AK45" s="5"/>
      <c r="AL45" s="264"/>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8"/>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1:256">
      <c r="A46" s="5"/>
      <c r="B46" s="1395"/>
      <c r="C46" s="1389"/>
      <c r="D46" s="1389"/>
      <c r="E46" s="1389"/>
      <c r="F46" s="1389"/>
      <c r="G46" s="1389"/>
      <c r="H46" s="1389"/>
      <c r="I46" s="1389"/>
      <c r="J46" s="1389"/>
      <c r="K46" s="1389"/>
      <c r="L46" s="1389"/>
      <c r="M46" s="1389"/>
      <c r="N46" s="1389"/>
      <c r="O46" s="1394"/>
      <c r="P46" s="257"/>
      <c r="Q46" s="257"/>
      <c r="R46" s="257"/>
      <c r="S46" s="257"/>
      <c r="T46" s="257"/>
      <c r="U46" s="257"/>
      <c r="V46" s="257"/>
      <c r="W46" s="257"/>
      <c r="X46" s="257"/>
      <c r="Y46" s="257"/>
      <c r="Z46" s="257"/>
      <c r="AA46" s="257"/>
      <c r="AB46" s="257"/>
      <c r="AC46" s="257"/>
      <c r="AD46" s="257"/>
      <c r="AE46" s="257"/>
      <c r="AF46" s="257"/>
      <c r="AG46" s="257"/>
      <c r="AH46" s="257"/>
      <c r="AI46" s="257"/>
      <c r="AJ46" s="258"/>
      <c r="AK46" s="5"/>
      <c r="AL46" s="264"/>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8"/>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1:256">
      <c r="A47" s="5"/>
      <c r="B47" s="1395"/>
      <c r="C47" s="1389"/>
      <c r="D47" s="1389"/>
      <c r="E47" s="1389"/>
      <c r="F47" s="1389"/>
      <c r="G47" s="1389"/>
      <c r="H47" s="1389"/>
      <c r="I47" s="1389"/>
      <c r="J47" s="1389"/>
      <c r="K47" s="1389"/>
      <c r="L47" s="1389"/>
      <c r="M47" s="1389"/>
      <c r="N47" s="1389"/>
      <c r="O47" s="1394"/>
      <c r="P47" s="257"/>
      <c r="Q47" s="257"/>
      <c r="R47" s="257"/>
      <c r="S47" s="257"/>
      <c r="T47" s="257"/>
      <c r="U47" s="257"/>
      <c r="V47" s="257"/>
      <c r="W47" s="257"/>
      <c r="X47" s="257"/>
      <c r="Y47" s="257"/>
      <c r="Z47" s="257"/>
      <c r="AA47" s="257"/>
      <c r="AB47" s="257"/>
      <c r="AC47" s="257"/>
      <c r="AD47" s="257"/>
      <c r="AE47" s="257"/>
      <c r="AF47" s="257"/>
      <c r="AG47" s="257"/>
      <c r="AH47" s="257"/>
      <c r="AI47" s="257"/>
      <c r="AJ47" s="258"/>
      <c r="AK47" s="5"/>
      <c r="AL47" s="264"/>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8"/>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1:256">
      <c r="A48" s="5"/>
      <c r="B48" s="1395"/>
      <c r="C48" s="1389"/>
      <c r="D48" s="1389"/>
      <c r="E48" s="1389"/>
      <c r="F48" s="1389"/>
      <c r="G48" s="1389"/>
      <c r="H48" s="1389"/>
      <c r="I48" s="1389"/>
      <c r="J48" s="1389"/>
      <c r="K48" s="1389"/>
      <c r="L48" s="1389"/>
      <c r="M48" s="1389"/>
      <c r="N48" s="1389"/>
      <c r="O48" s="1394"/>
      <c r="P48" s="257"/>
      <c r="Q48" s="257"/>
      <c r="R48" s="257"/>
      <c r="S48" s="257"/>
      <c r="T48" s="257"/>
      <c r="U48" s="257"/>
      <c r="V48" s="257"/>
      <c r="W48" s="257"/>
      <c r="X48" s="257"/>
      <c r="Y48" s="257"/>
      <c r="Z48" s="257"/>
      <c r="AA48" s="257"/>
      <c r="AB48" s="257"/>
      <c r="AC48" s="257"/>
      <c r="AD48" s="257"/>
      <c r="AE48" s="257"/>
      <c r="AF48" s="257"/>
      <c r="AG48" s="257"/>
      <c r="AH48" s="257"/>
      <c r="AI48" s="257"/>
      <c r="AJ48" s="258"/>
      <c r="AK48" s="5"/>
      <c r="AL48" s="264"/>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8"/>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c r="A49" s="5"/>
      <c r="B49" s="1395"/>
      <c r="C49" s="1389"/>
      <c r="D49" s="1389"/>
      <c r="E49" s="1389"/>
      <c r="F49" s="1389"/>
      <c r="G49" s="1389"/>
      <c r="H49" s="1389"/>
      <c r="I49" s="1389"/>
      <c r="J49" s="1389"/>
      <c r="K49" s="1389"/>
      <c r="L49" s="1389"/>
      <c r="M49" s="1389"/>
      <c r="N49" s="1389"/>
      <c r="O49" s="1394"/>
      <c r="P49" s="257"/>
      <c r="Q49" s="257"/>
      <c r="R49" s="257"/>
      <c r="S49" s="257"/>
      <c r="T49" s="257"/>
      <c r="U49" s="257"/>
      <c r="V49" s="257"/>
      <c r="W49" s="257"/>
      <c r="X49" s="257"/>
      <c r="Y49" s="257"/>
      <c r="Z49" s="257"/>
      <c r="AA49" s="257"/>
      <c r="AB49" s="257"/>
      <c r="AC49" s="257"/>
      <c r="AD49" s="257"/>
      <c r="AE49" s="257"/>
      <c r="AF49" s="257"/>
      <c r="AG49" s="257"/>
      <c r="AH49" s="257"/>
      <c r="AI49" s="257"/>
      <c r="AJ49" s="258"/>
      <c r="AK49" s="5"/>
      <c r="AL49" s="264"/>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8"/>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c r="A50" s="5"/>
      <c r="B50" s="1395"/>
      <c r="C50" s="1389"/>
      <c r="D50" s="1389"/>
      <c r="E50" s="1389"/>
      <c r="F50" s="1389"/>
      <c r="G50" s="1389"/>
      <c r="H50" s="1389"/>
      <c r="I50" s="1389"/>
      <c r="J50" s="1389"/>
      <c r="K50" s="1389"/>
      <c r="L50" s="1389"/>
      <c r="M50" s="1389"/>
      <c r="N50" s="1389"/>
      <c r="O50" s="1394"/>
      <c r="P50" s="257"/>
      <c r="Q50" s="257"/>
      <c r="R50" s="257"/>
      <c r="S50" s="257"/>
      <c r="T50" s="257"/>
      <c r="U50" s="257"/>
      <c r="V50" s="257"/>
      <c r="W50" s="257"/>
      <c r="X50" s="257"/>
      <c r="Y50" s="257"/>
      <c r="Z50" s="257"/>
      <c r="AA50" s="257"/>
      <c r="AB50" s="257"/>
      <c r="AC50" s="257"/>
      <c r="AD50" s="257"/>
      <c r="AE50" s="257"/>
      <c r="AF50" s="257"/>
      <c r="AG50" s="257"/>
      <c r="AH50" s="257"/>
      <c r="AI50" s="257"/>
      <c r="AJ50" s="258"/>
      <c r="AK50" s="5"/>
      <c r="AL50" s="264"/>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8"/>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c r="A51" s="5"/>
      <c r="B51" s="1395"/>
      <c r="C51" s="1389"/>
      <c r="D51" s="1389"/>
      <c r="E51" s="1389"/>
      <c r="F51" s="1389"/>
      <c r="G51" s="1389"/>
      <c r="H51" s="1389"/>
      <c r="I51" s="1389"/>
      <c r="J51" s="1389"/>
      <c r="K51" s="1389"/>
      <c r="L51" s="1389"/>
      <c r="M51" s="1389"/>
      <c r="N51" s="1389"/>
      <c r="O51" s="1394"/>
      <c r="P51" s="257"/>
      <c r="Q51" s="257"/>
      <c r="R51" s="257"/>
      <c r="S51" s="257"/>
      <c r="T51" s="257"/>
      <c r="U51" s="257"/>
      <c r="V51" s="257"/>
      <c r="W51" s="257"/>
      <c r="X51" s="257"/>
      <c r="Y51" s="257"/>
      <c r="Z51" s="257"/>
      <c r="AA51" s="257"/>
      <c r="AB51" s="257"/>
      <c r="AC51" s="257"/>
      <c r="AD51" s="257"/>
      <c r="AE51" s="257"/>
      <c r="AF51" s="257"/>
      <c r="AG51" s="257"/>
      <c r="AH51" s="257"/>
      <c r="AI51" s="257"/>
      <c r="AJ51" s="258"/>
      <c r="AK51" s="5"/>
      <c r="AL51" s="264"/>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8"/>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c r="A52" s="5"/>
      <c r="B52" s="1395"/>
      <c r="C52" s="1389"/>
      <c r="D52" s="1389"/>
      <c r="E52" s="1389"/>
      <c r="F52" s="1389"/>
      <c r="G52" s="1389"/>
      <c r="H52" s="1389"/>
      <c r="I52" s="1389"/>
      <c r="J52" s="1389"/>
      <c r="K52" s="1389"/>
      <c r="L52" s="1389"/>
      <c r="M52" s="1389"/>
      <c r="N52" s="1389"/>
      <c r="O52" s="1394"/>
      <c r="P52" s="257"/>
      <c r="Q52" s="257"/>
      <c r="R52" s="257"/>
      <c r="S52" s="257"/>
      <c r="T52" s="257"/>
      <c r="U52" s="257"/>
      <c r="V52" s="257"/>
      <c r="W52" s="257"/>
      <c r="X52" s="257"/>
      <c r="Y52" s="257"/>
      <c r="Z52" s="257"/>
      <c r="AA52" s="257"/>
      <c r="AB52" s="257"/>
      <c r="AC52" s="257"/>
      <c r="AD52" s="257"/>
      <c r="AE52" s="257"/>
      <c r="AF52" s="257"/>
      <c r="AG52" s="257"/>
      <c r="AH52" s="257"/>
      <c r="AI52" s="257"/>
      <c r="AJ52" s="258"/>
      <c r="AK52" s="5"/>
      <c r="AL52" s="264"/>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8"/>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c r="A53" s="5"/>
      <c r="B53" s="1395"/>
      <c r="C53" s="1389"/>
      <c r="D53" s="1389"/>
      <c r="E53" s="1389"/>
      <c r="F53" s="1389"/>
      <c r="G53" s="1389"/>
      <c r="H53" s="1389"/>
      <c r="I53" s="1389"/>
      <c r="J53" s="1389"/>
      <c r="K53" s="1389"/>
      <c r="L53" s="1389"/>
      <c r="M53" s="1389"/>
      <c r="N53" s="1389"/>
      <c r="O53" s="1394"/>
      <c r="P53" s="257"/>
      <c r="Q53" s="257"/>
      <c r="R53" s="257"/>
      <c r="S53" s="257"/>
      <c r="T53" s="257"/>
      <c r="U53" s="257"/>
      <c r="V53" s="257"/>
      <c r="W53" s="257"/>
      <c r="X53" s="257"/>
      <c r="Y53" s="257"/>
      <c r="Z53" s="257"/>
      <c r="AA53" s="257"/>
      <c r="AB53" s="257"/>
      <c r="AC53" s="257"/>
      <c r="AD53" s="257"/>
      <c r="AE53" s="257"/>
      <c r="AF53" s="257"/>
      <c r="AG53" s="257"/>
      <c r="AH53" s="257"/>
      <c r="AI53" s="257"/>
      <c r="AJ53" s="258"/>
      <c r="AK53" s="5"/>
      <c r="AL53" s="264"/>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8"/>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row>
    <row r="54" spans="1:256">
      <c r="A54" s="251"/>
      <c r="B54" s="1395"/>
      <c r="C54" s="1389"/>
      <c r="D54" s="1389"/>
      <c r="E54" s="1389"/>
      <c r="F54" s="1389"/>
      <c r="G54" s="1389"/>
      <c r="H54" s="1389"/>
      <c r="I54" s="1389"/>
      <c r="J54" s="1389"/>
      <c r="K54" s="1389"/>
      <c r="L54" s="1404"/>
      <c r="M54" s="1389"/>
      <c r="N54" s="1389"/>
      <c r="O54" s="1394"/>
      <c r="P54" s="253"/>
      <c r="Q54" s="253"/>
      <c r="R54" s="253"/>
      <c r="S54" s="253"/>
      <c r="T54" s="253"/>
      <c r="U54" s="253"/>
      <c r="V54" s="253"/>
      <c r="W54" s="253"/>
      <c r="X54" s="253"/>
      <c r="Y54" s="253"/>
      <c r="Z54" s="253"/>
      <c r="AA54" s="253"/>
      <c r="AB54" s="253"/>
      <c r="AC54" s="253"/>
      <c r="AD54" s="253"/>
      <c r="AE54" s="253"/>
      <c r="AF54" s="253"/>
      <c r="AG54" s="253"/>
      <c r="AH54" s="253"/>
      <c r="AI54" s="253"/>
      <c r="AJ54" s="254"/>
      <c r="AK54" s="251"/>
      <c r="AL54" s="266"/>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4"/>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1"/>
      <c r="IK54" s="251"/>
      <c r="IL54" s="251"/>
      <c r="IM54" s="251"/>
      <c r="IN54" s="251"/>
      <c r="IO54" s="251"/>
      <c r="IP54" s="251"/>
      <c r="IQ54" s="251"/>
      <c r="IR54" s="251"/>
      <c r="IS54" s="251"/>
      <c r="IT54" s="251"/>
      <c r="IU54" s="251"/>
      <c r="IV54" s="251"/>
    </row>
    <row r="55" spans="1:256">
      <c r="B55" s="1405"/>
      <c r="C55" s="1406"/>
      <c r="D55" s="1406"/>
      <c r="E55" s="1406"/>
      <c r="F55" s="1406"/>
      <c r="G55" s="1406"/>
      <c r="H55" s="1406"/>
      <c r="I55" s="1406"/>
      <c r="J55" s="1406"/>
      <c r="K55" s="1406"/>
      <c r="L55" s="1406"/>
      <c r="M55" s="1406"/>
      <c r="N55" s="1406"/>
      <c r="O55" s="1407"/>
      <c r="P55" s="267"/>
      <c r="Q55" s="267"/>
      <c r="R55" s="267"/>
      <c r="S55" s="267"/>
      <c r="T55" s="267"/>
      <c r="U55" s="267"/>
      <c r="V55" s="267"/>
      <c r="W55" s="267"/>
      <c r="X55" s="267"/>
      <c r="Y55" s="267"/>
      <c r="Z55" s="267"/>
      <c r="AA55" s="267"/>
      <c r="AB55" s="267"/>
      <c r="AC55" s="267"/>
      <c r="AD55" s="267"/>
      <c r="AE55" s="267"/>
      <c r="AF55" s="267"/>
      <c r="AG55" s="267"/>
      <c r="AH55" s="267"/>
      <c r="AI55" s="267"/>
      <c r="AJ55" s="268"/>
      <c r="AL55" s="269"/>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8"/>
    </row>
    <row r="56" spans="1:256">
      <c r="B56" s="1405"/>
      <c r="C56" s="1406"/>
      <c r="D56" s="1406"/>
      <c r="E56" s="1406"/>
      <c r="F56" s="1406"/>
      <c r="G56" s="1406"/>
      <c r="H56" s="1406"/>
      <c r="I56" s="1406"/>
      <c r="J56" s="1406"/>
      <c r="K56" s="1406"/>
      <c r="L56" s="1406"/>
      <c r="M56" s="1406"/>
      <c r="N56" s="1406"/>
      <c r="O56" s="1407"/>
      <c r="P56" s="267"/>
      <c r="Q56" s="267"/>
      <c r="R56" s="267"/>
      <c r="S56" s="267"/>
      <c r="T56" s="267"/>
      <c r="U56" s="267"/>
      <c r="V56" s="267"/>
      <c r="W56" s="267"/>
      <c r="X56" s="267"/>
      <c r="Y56" s="267"/>
      <c r="Z56" s="267"/>
      <c r="AA56" s="267"/>
      <c r="AB56" s="267"/>
      <c r="AC56" s="267"/>
      <c r="AD56" s="267"/>
      <c r="AE56" s="267"/>
      <c r="AF56" s="267"/>
      <c r="AG56" s="267"/>
      <c r="AH56" s="267"/>
      <c r="AI56" s="267"/>
      <c r="AJ56" s="268"/>
      <c r="AL56" s="269"/>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8"/>
    </row>
    <row r="57" spans="1:256">
      <c r="B57" s="1405"/>
      <c r="C57" s="1406"/>
      <c r="D57" s="1406"/>
      <c r="E57" s="1406"/>
      <c r="F57" s="1406"/>
      <c r="G57" s="1406"/>
      <c r="H57" s="1406"/>
      <c r="I57" s="1406"/>
      <c r="J57" s="1406"/>
      <c r="K57" s="1406"/>
      <c r="L57" s="1406"/>
      <c r="M57" s="1406"/>
      <c r="N57" s="1406"/>
      <c r="O57" s="1407"/>
      <c r="P57" s="267"/>
      <c r="Q57" s="267"/>
      <c r="R57" s="267"/>
      <c r="S57" s="267"/>
      <c r="T57" s="267"/>
      <c r="U57" s="267"/>
      <c r="V57" s="267"/>
      <c r="W57" s="267"/>
      <c r="X57" s="267"/>
      <c r="Y57" s="267"/>
      <c r="Z57" s="267"/>
      <c r="AA57" s="267"/>
      <c r="AB57" s="267"/>
      <c r="AC57" s="267"/>
      <c r="AD57" s="267"/>
      <c r="AE57" s="267"/>
      <c r="AF57" s="267"/>
      <c r="AG57" s="267"/>
      <c r="AH57" s="267"/>
      <c r="AI57" s="267"/>
      <c r="AJ57" s="268"/>
      <c r="AL57" s="269"/>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8"/>
    </row>
    <row r="58" spans="1:256">
      <c r="B58" s="1405"/>
      <c r="C58" s="1406"/>
      <c r="D58" s="1406"/>
      <c r="E58" s="1406"/>
      <c r="F58" s="1406"/>
      <c r="G58" s="1406"/>
      <c r="H58" s="1406"/>
      <c r="I58" s="1406"/>
      <c r="J58" s="1406"/>
      <c r="K58" s="1406"/>
      <c r="L58" s="1406"/>
      <c r="M58" s="1406"/>
      <c r="N58" s="1406"/>
      <c r="O58" s="1407"/>
      <c r="P58" s="267"/>
      <c r="Q58" s="267"/>
      <c r="R58" s="267"/>
      <c r="S58" s="267"/>
      <c r="T58" s="267"/>
      <c r="U58" s="267"/>
      <c r="V58" s="267"/>
      <c r="W58" s="267"/>
      <c r="X58" s="267"/>
      <c r="Y58" s="267"/>
      <c r="Z58" s="267"/>
      <c r="AA58" s="267"/>
      <c r="AB58" s="267"/>
      <c r="AC58" s="267"/>
      <c r="AD58" s="267"/>
      <c r="AE58" s="267"/>
      <c r="AF58" s="267"/>
      <c r="AG58" s="267"/>
      <c r="AH58" s="267"/>
      <c r="AI58" s="267"/>
      <c r="AJ58" s="268"/>
      <c r="AL58" s="269"/>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8"/>
    </row>
    <row r="59" spans="1:256">
      <c r="B59" s="1405"/>
      <c r="C59" s="1406"/>
      <c r="D59" s="1406"/>
      <c r="E59" s="1406"/>
      <c r="F59" s="1406"/>
      <c r="G59" s="1406"/>
      <c r="H59" s="1406"/>
      <c r="I59" s="1406"/>
      <c r="J59" s="1406"/>
      <c r="K59" s="1406"/>
      <c r="L59" s="1406"/>
      <c r="M59" s="1406"/>
      <c r="N59" s="1406"/>
      <c r="O59" s="1407"/>
      <c r="P59" s="267"/>
      <c r="Q59" s="267"/>
      <c r="R59" s="267"/>
      <c r="S59" s="267"/>
      <c r="T59" s="267"/>
      <c r="U59" s="267"/>
      <c r="V59" s="267"/>
      <c r="W59" s="267"/>
      <c r="X59" s="267"/>
      <c r="Y59" s="267"/>
      <c r="Z59" s="267"/>
      <c r="AA59" s="267"/>
      <c r="AB59" s="267"/>
      <c r="AC59" s="267"/>
      <c r="AD59" s="267"/>
      <c r="AE59" s="267"/>
      <c r="AF59" s="267"/>
      <c r="AG59" s="267"/>
      <c r="AH59" s="267"/>
      <c r="AI59" s="267"/>
      <c r="AJ59" s="268"/>
      <c r="AL59" s="269"/>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8"/>
    </row>
    <row r="60" spans="1:256">
      <c r="B60" s="1405"/>
      <c r="C60" s="1406"/>
      <c r="D60" s="1406"/>
      <c r="E60" s="1406"/>
      <c r="F60" s="1406"/>
      <c r="G60" s="1406"/>
      <c r="H60" s="1406"/>
      <c r="I60" s="1406"/>
      <c r="J60" s="1406"/>
      <c r="K60" s="1406"/>
      <c r="L60" s="1406"/>
      <c r="M60" s="1406"/>
      <c r="N60" s="1406"/>
      <c r="O60" s="1407"/>
      <c r="P60" s="267"/>
      <c r="Q60" s="267"/>
      <c r="R60" s="267"/>
      <c r="S60" s="267"/>
      <c r="T60" s="267"/>
      <c r="U60" s="267"/>
      <c r="V60" s="267"/>
      <c r="W60" s="267"/>
      <c r="X60" s="267"/>
      <c r="Y60" s="267"/>
      <c r="Z60" s="267"/>
      <c r="AA60" s="267"/>
      <c r="AB60" s="267"/>
      <c r="AC60" s="267"/>
      <c r="AD60" s="267"/>
      <c r="AE60" s="267"/>
      <c r="AF60" s="267"/>
      <c r="AG60" s="267"/>
      <c r="AH60" s="267"/>
      <c r="AI60" s="267"/>
      <c r="AJ60" s="268"/>
      <c r="AL60" s="269"/>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8"/>
    </row>
    <row r="61" spans="1:256">
      <c r="B61" s="1405"/>
      <c r="C61" s="1406"/>
      <c r="D61" s="1406"/>
      <c r="E61" s="1406"/>
      <c r="F61" s="1406"/>
      <c r="G61" s="1406"/>
      <c r="H61" s="1406"/>
      <c r="I61" s="1406"/>
      <c r="J61" s="1406"/>
      <c r="K61" s="1406"/>
      <c r="L61" s="1406"/>
      <c r="M61" s="1406"/>
      <c r="N61" s="1406"/>
      <c r="O61" s="1407"/>
      <c r="P61" s="267"/>
      <c r="Q61" s="267"/>
      <c r="R61" s="267"/>
      <c r="S61" s="267"/>
      <c r="T61" s="267"/>
      <c r="U61" s="267"/>
      <c r="V61" s="267"/>
      <c r="W61" s="267"/>
      <c r="X61" s="267"/>
      <c r="Y61" s="267"/>
      <c r="Z61" s="267"/>
      <c r="AA61" s="267"/>
      <c r="AB61" s="267"/>
      <c r="AC61" s="267"/>
      <c r="AD61" s="267"/>
      <c r="AE61" s="267"/>
      <c r="AF61" s="267"/>
      <c r="AG61" s="267"/>
      <c r="AH61" s="267"/>
      <c r="AI61" s="267"/>
      <c r="AJ61" s="268"/>
      <c r="AL61" s="269"/>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8"/>
    </row>
    <row r="62" spans="1:256" ht="18" customHeight="1">
      <c r="B62" s="1408"/>
      <c r="C62" s="1406"/>
      <c r="D62" s="1406"/>
      <c r="E62" s="1406"/>
      <c r="F62" s="1406"/>
      <c r="G62" s="1406"/>
      <c r="H62" s="1406"/>
      <c r="I62" s="1406"/>
      <c r="J62" s="1406"/>
      <c r="K62" s="1406"/>
      <c r="L62" s="1406"/>
      <c r="M62" s="1406"/>
      <c r="N62" s="1406"/>
      <c r="O62" s="1407"/>
      <c r="P62" s="267"/>
      <c r="Q62" s="267"/>
      <c r="R62" s="267"/>
      <c r="S62" s="267"/>
      <c r="T62" s="267"/>
      <c r="U62" s="267"/>
      <c r="V62" s="267"/>
      <c r="W62" s="267"/>
      <c r="X62" s="267"/>
      <c r="Y62" s="267"/>
      <c r="Z62" s="267"/>
      <c r="AA62" s="267"/>
      <c r="AB62" s="267"/>
      <c r="AC62" s="267"/>
      <c r="AD62" s="267"/>
      <c r="AE62" s="267"/>
      <c r="AF62" s="267"/>
      <c r="AG62" s="267"/>
      <c r="AH62" s="267"/>
      <c r="AI62" s="267"/>
      <c r="AJ62" s="268"/>
      <c r="AL62" s="269"/>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8"/>
    </row>
    <row r="63" spans="1:256">
      <c r="B63" s="1409"/>
      <c r="C63" s="1410"/>
      <c r="D63" s="1410"/>
      <c r="E63" s="1410"/>
      <c r="F63" s="1410"/>
      <c r="G63" s="1410"/>
      <c r="H63" s="1410"/>
      <c r="I63" s="1410"/>
      <c r="J63" s="1410"/>
      <c r="K63" s="1410"/>
      <c r="L63" s="1410"/>
      <c r="M63" s="1410"/>
      <c r="N63" s="1410"/>
      <c r="O63" s="1411"/>
      <c r="P63" s="267"/>
      <c r="Q63" s="267"/>
      <c r="R63" s="267"/>
      <c r="S63" s="267"/>
      <c r="T63" s="267"/>
      <c r="U63" s="267"/>
      <c r="V63" s="267"/>
      <c r="W63" s="267"/>
      <c r="X63" s="267"/>
      <c r="Y63" s="267"/>
      <c r="Z63" s="267"/>
      <c r="AA63" s="267"/>
      <c r="AB63" s="267"/>
      <c r="AC63" s="267"/>
      <c r="AD63" s="267"/>
      <c r="AE63" s="267"/>
      <c r="AF63" s="267"/>
      <c r="AG63" s="267"/>
      <c r="AH63" s="267"/>
      <c r="AI63" s="267"/>
      <c r="AJ63" s="268"/>
      <c r="AL63" s="269"/>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8"/>
    </row>
    <row r="64" spans="1:256">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8"/>
      <c r="AL64" s="269"/>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8"/>
    </row>
    <row r="65" spans="2:80">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8"/>
      <c r="AL65" s="269"/>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8"/>
    </row>
    <row r="66" spans="2:80">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8"/>
      <c r="AL66" s="269"/>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8"/>
    </row>
    <row r="67" spans="2:80">
      <c r="B67" s="267"/>
      <c r="C67" s="2490"/>
      <c r="D67" s="2490"/>
      <c r="E67" s="2490"/>
      <c r="F67" s="2490"/>
      <c r="G67" s="2490"/>
      <c r="H67" s="2490"/>
      <c r="I67" s="2490"/>
      <c r="J67" s="2490"/>
      <c r="K67" s="2490"/>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8"/>
      <c r="AL67" s="269"/>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8"/>
    </row>
    <row r="68" spans="2:80">
      <c r="B68" s="267"/>
      <c r="C68" s="2490"/>
      <c r="D68" s="2490"/>
      <c r="E68" s="2490"/>
      <c r="F68" s="2490"/>
      <c r="G68" s="2490"/>
      <c r="H68" s="2490"/>
      <c r="I68" s="2490"/>
      <c r="J68" s="2490"/>
      <c r="K68" s="2490"/>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8"/>
      <c r="AL68" s="269"/>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8"/>
    </row>
    <row r="69" spans="2:80">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8"/>
      <c r="AL69" s="269"/>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8"/>
    </row>
    <row r="70" spans="2:80">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8"/>
      <c r="AL70" s="269"/>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8"/>
    </row>
    <row r="71" spans="2:80">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8"/>
      <c r="AL71" s="269"/>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8"/>
    </row>
    <row r="72" spans="2:80">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8"/>
      <c r="AL72" s="269"/>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8"/>
    </row>
    <row r="73" spans="2:80">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8"/>
      <c r="AL73" s="269"/>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8"/>
    </row>
    <row r="74" spans="2:80">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8"/>
      <c r="AL74" s="269"/>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8"/>
    </row>
    <row r="75" spans="2:80">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8"/>
      <c r="AL75" s="269"/>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8"/>
    </row>
    <row r="76" spans="2:80">
      <c r="B76" s="267"/>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1"/>
      <c r="AL76" s="272"/>
      <c r="AM76" s="270"/>
      <c r="AN76" s="270"/>
      <c r="AO76" s="270"/>
      <c r="AP76" s="270"/>
      <c r="AQ76" s="270"/>
      <c r="AR76" s="270"/>
      <c r="AS76" s="270"/>
      <c r="AT76" s="270"/>
      <c r="AU76" s="270"/>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1"/>
    </row>
    <row r="83" spans="7:7">
      <c r="G83" s="273"/>
    </row>
    <row r="102" spans="4:7">
      <c r="D102" s="274"/>
    </row>
    <row r="105" spans="4:7">
      <c r="G105" s="273"/>
    </row>
    <row r="127" spans="7:7">
      <c r="G127" s="273"/>
    </row>
    <row r="231" spans="26:28">
      <c r="Z231" s="275"/>
      <c r="AA231" s="275"/>
      <c r="AB231" s="275"/>
    </row>
    <row r="246" spans="26:28">
      <c r="Z246" s="275"/>
      <c r="AA246" s="275"/>
      <c r="AB246" s="275"/>
    </row>
  </sheetData>
  <sheetProtection sheet="1" scenarios="1" formatCells="0"/>
  <mergeCells count="10">
    <mergeCell ref="BM20:BN20"/>
    <mergeCell ref="BM21:BN21"/>
    <mergeCell ref="C67:K68"/>
    <mergeCell ref="B1:C1"/>
    <mergeCell ref="B2:O2"/>
    <mergeCell ref="B4:O4"/>
    <mergeCell ref="C5:D5"/>
    <mergeCell ref="F5:I5"/>
    <mergeCell ref="K5:O5"/>
    <mergeCell ref="P4:P8"/>
  </mergeCells>
  <phoneticPr fontId="3"/>
  <hyperlinks>
    <hyperlink ref="B1:C1" location="はじめに!A1" display="「はじめに」戻る"/>
  </hyperlinks>
  <pageMargins left="0.70866141732283472" right="0.31496062992125984" top="0.55118110236220474" bottom="0.15748031496062992" header="0.31496062992125984" footer="0.31496062992125984"/>
  <pageSetup paperSize="8" scale="96" orientation="landscape" horizontalDpi="300" verticalDpi="3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BV527"/>
  <sheetViews>
    <sheetView showGridLines="0" view="pageBreakPreview" zoomScale="110" zoomScaleNormal="112" zoomScaleSheetLayoutView="110" workbookViewId="0">
      <selection activeCell="A2" sqref="A2"/>
    </sheetView>
  </sheetViews>
  <sheetFormatPr defaultColWidth="3.125" defaultRowHeight="21" customHeight="1"/>
  <cols>
    <col min="1" max="27" width="3" style="276" customWidth="1"/>
    <col min="28" max="28" width="3.75" style="276" customWidth="1"/>
    <col min="29" max="29" width="3" style="276" customWidth="1"/>
    <col min="30" max="30" width="3.125" style="276"/>
    <col min="31" max="31" width="10.5" style="276" bestFit="1" customWidth="1"/>
    <col min="32" max="32" width="3.125" style="276"/>
    <col min="33" max="33" width="10.875" style="276" bestFit="1" customWidth="1"/>
    <col min="34" max="34" width="8.5" style="276" bestFit="1" customWidth="1"/>
    <col min="35" max="43" width="3.125" style="276"/>
    <col min="44" max="44" width="7.25" style="276" customWidth="1"/>
    <col min="45" max="45" width="19.75" style="276" customWidth="1"/>
    <col min="46" max="46" width="3.125" style="276"/>
    <col min="47" max="47" width="13.25" style="276" customWidth="1"/>
    <col min="48" max="48" width="3.125" style="276"/>
    <col min="49" max="49" width="4" style="276" bestFit="1" customWidth="1"/>
    <col min="50" max="50" width="3.125" style="276"/>
    <col min="51" max="51" width="3.5" style="276" bestFit="1" customWidth="1"/>
    <col min="52" max="16384" width="3.125" style="276"/>
  </cols>
  <sheetData>
    <row r="1" spans="2:57" ht="21" customHeight="1">
      <c r="B1" s="1007" t="s">
        <v>1206</v>
      </c>
      <c r="C1" s="498"/>
      <c r="D1" s="498"/>
      <c r="E1" s="498"/>
    </row>
    <row r="2" spans="2:57" ht="60.75" customHeight="1">
      <c r="B2" s="2904" t="s">
        <v>1327</v>
      </c>
      <c r="C2" s="2904"/>
      <c r="D2" s="2904"/>
      <c r="E2" s="2904"/>
      <c r="F2" s="2904"/>
      <c r="G2" s="2904"/>
      <c r="H2" s="2904"/>
      <c r="I2" s="2904"/>
      <c r="J2" s="2904"/>
      <c r="K2" s="2904"/>
      <c r="L2" s="2904"/>
      <c r="M2" s="2904"/>
      <c r="N2" s="2904"/>
      <c r="O2" s="2904"/>
      <c r="P2" s="2904"/>
      <c r="Q2" s="2904"/>
      <c r="R2" s="2904"/>
      <c r="S2" s="2904"/>
      <c r="T2" s="2904"/>
      <c r="U2" s="2904"/>
      <c r="V2" s="2904"/>
      <c r="W2" s="2904"/>
      <c r="X2" s="2904"/>
      <c r="Y2" s="2904"/>
      <c r="Z2" s="2904"/>
      <c r="AA2" s="2904"/>
      <c r="AB2" s="2904"/>
      <c r="AC2" s="2904"/>
    </row>
    <row r="4" spans="2:57" ht="13.5" customHeight="1">
      <c r="Y4" s="2906" t="s">
        <v>1</v>
      </c>
      <c r="Z4" s="2907"/>
      <c r="AA4" s="2907"/>
      <c r="AB4" s="2908"/>
    </row>
    <row r="5" spans="2:57" ht="30" customHeight="1">
      <c r="Y5" s="2909">
        <f>'交付申請書（本文）'!$J$12</f>
        <v>0</v>
      </c>
      <c r="Z5" s="2910"/>
      <c r="AA5" s="2910"/>
      <c r="AB5" s="2911"/>
      <c r="BE5" s="499" t="s">
        <v>631</v>
      </c>
    </row>
    <row r="6" spans="2:57" ht="10.5" customHeight="1">
      <c r="Y6" s="500"/>
      <c r="Z6" s="500"/>
      <c r="AA6" s="500"/>
      <c r="AB6" s="500"/>
      <c r="BE6" s="499"/>
    </row>
    <row r="7" spans="2:57" ht="21" customHeight="1">
      <c r="B7" s="2913" t="s">
        <v>573</v>
      </c>
      <c r="C7" s="2913"/>
      <c r="D7" s="2913"/>
      <c r="E7" s="2913"/>
      <c r="F7" s="2913"/>
      <c r="G7" s="2913"/>
      <c r="H7" s="2913"/>
      <c r="I7" s="2913"/>
      <c r="J7" s="2913"/>
      <c r="K7" s="2913"/>
      <c r="L7" s="2913"/>
      <c r="M7" s="2913"/>
      <c r="N7" s="2913"/>
      <c r="O7" s="2913"/>
      <c r="P7" s="2913"/>
      <c r="Q7" s="2913"/>
      <c r="R7" s="2913"/>
      <c r="S7" s="2913"/>
      <c r="T7" s="2913"/>
      <c r="U7" s="2913"/>
      <c r="V7" s="2913"/>
      <c r="W7" s="2913"/>
      <c r="X7" s="2913"/>
      <c r="Y7" s="2913"/>
      <c r="Z7" s="2913"/>
      <c r="AA7" s="2913"/>
      <c r="AB7" s="2913"/>
      <c r="AC7" s="2913"/>
      <c r="AE7" s="2875" t="s">
        <v>122</v>
      </c>
      <c r="AF7" s="2875"/>
      <c r="AG7" s="2875"/>
      <c r="AH7" s="2875"/>
      <c r="BE7" s="499" t="s">
        <v>630</v>
      </c>
    </row>
    <row r="8" spans="2:57" ht="10.5" customHeight="1"/>
    <row r="9" spans="2:57" ht="21" customHeight="1">
      <c r="B9" s="277" t="s">
        <v>1043</v>
      </c>
      <c r="C9" s="501" t="s">
        <v>777</v>
      </c>
      <c r="E9" s="502"/>
      <c r="F9" s="502"/>
      <c r="G9" s="502"/>
      <c r="H9" s="502"/>
      <c r="I9" s="502"/>
      <c r="J9" s="502"/>
      <c r="K9" s="280"/>
      <c r="L9" s="280"/>
      <c r="M9" s="502"/>
      <c r="N9" s="502"/>
    </row>
    <row r="10" spans="2:57" ht="10.5" customHeight="1">
      <c r="B10" s="277"/>
      <c r="C10" s="501"/>
      <c r="E10" s="502"/>
      <c r="F10" s="502"/>
      <c r="G10" s="502"/>
      <c r="H10" s="502"/>
      <c r="I10" s="502"/>
      <c r="J10" s="502"/>
      <c r="K10" s="280"/>
      <c r="L10" s="280"/>
      <c r="M10" s="502"/>
      <c r="N10" s="502"/>
    </row>
    <row r="11" spans="2:57" ht="21" customHeight="1">
      <c r="C11" s="277"/>
      <c r="D11" s="277" t="s">
        <v>953</v>
      </c>
      <c r="E11" s="501" t="s">
        <v>1042</v>
      </c>
      <c r="F11" s="502"/>
      <c r="G11" s="502"/>
      <c r="H11" s="502"/>
      <c r="I11" s="502"/>
      <c r="J11" s="502"/>
      <c r="K11" s="280"/>
      <c r="L11" s="280"/>
      <c r="M11" s="502"/>
      <c r="N11" s="502"/>
      <c r="AD11" s="335" t="s">
        <v>1041</v>
      </c>
    </row>
    <row r="12" spans="2:57" ht="10.5" customHeight="1">
      <c r="C12" s="277"/>
      <c r="D12" s="277"/>
      <c r="E12" s="501"/>
      <c r="F12" s="502"/>
      <c r="G12" s="502"/>
      <c r="H12" s="502"/>
      <c r="I12" s="502"/>
      <c r="J12" s="502"/>
      <c r="K12" s="280"/>
      <c r="L12" s="280"/>
      <c r="M12" s="502"/>
      <c r="N12" s="502"/>
      <c r="AD12" s="503"/>
    </row>
    <row r="13" spans="2:57" ht="21" customHeight="1">
      <c r="C13" s="277"/>
      <c r="D13" s="2914" t="s">
        <v>1040</v>
      </c>
      <c r="E13" s="2877" t="s">
        <v>1039</v>
      </c>
      <c r="F13" s="2877"/>
      <c r="G13" s="2877"/>
      <c r="H13" s="2877"/>
      <c r="I13" s="2877"/>
      <c r="J13" s="2889"/>
      <c r="K13" s="2889"/>
      <c r="L13" s="2889"/>
      <c r="M13" s="2889"/>
      <c r="N13" s="2889"/>
      <c r="O13" s="2889"/>
      <c r="P13" s="2889"/>
      <c r="Q13" s="2889"/>
      <c r="R13" s="2889"/>
      <c r="S13" s="2889"/>
      <c r="T13" s="2889"/>
      <c r="U13" s="2889"/>
      <c r="V13" s="2889"/>
      <c r="W13" s="2889"/>
      <c r="X13" s="2889"/>
      <c r="Y13" s="2889"/>
      <c r="Z13" s="2889"/>
      <c r="AA13" s="2889"/>
      <c r="AB13" s="2889"/>
      <c r="AD13" s="206" t="s">
        <v>1038</v>
      </c>
    </row>
    <row r="14" spans="2:57" ht="21" customHeight="1">
      <c r="C14" s="277"/>
      <c r="D14" s="2914"/>
      <c r="E14" s="2877" t="s">
        <v>588</v>
      </c>
      <c r="F14" s="2877"/>
      <c r="G14" s="2877"/>
      <c r="H14" s="2877"/>
      <c r="I14" s="2877"/>
      <c r="J14" s="2915"/>
      <c r="K14" s="2915"/>
      <c r="L14" s="2915"/>
      <c r="M14" s="2915"/>
      <c r="N14" s="2915"/>
      <c r="O14" s="2915"/>
      <c r="P14" s="2915"/>
      <c r="Q14" s="2915"/>
      <c r="R14" s="2915"/>
      <c r="S14" s="2915"/>
      <c r="T14" s="2915"/>
      <c r="U14" s="2915"/>
      <c r="V14" s="2915"/>
      <c r="W14" s="2915"/>
      <c r="X14" s="2915"/>
      <c r="Y14" s="2915"/>
      <c r="Z14" s="2915"/>
      <c r="AA14" s="2915"/>
      <c r="AB14" s="2915"/>
      <c r="AD14" s="206" t="s">
        <v>1037</v>
      </c>
    </row>
    <row r="15" spans="2:57" ht="21" customHeight="1">
      <c r="C15" s="277"/>
      <c r="D15" s="2914"/>
      <c r="E15" s="2876" t="s">
        <v>1036</v>
      </c>
      <c r="F15" s="2876"/>
      <c r="G15" s="2876"/>
      <c r="H15" s="2876"/>
      <c r="I15" s="2876"/>
      <c r="J15" s="2916" t="s">
        <v>1845</v>
      </c>
      <c r="K15" s="2917"/>
      <c r="L15" s="2918"/>
      <c r="M15" s="2882"/>
      <c r="N15" s="2883"/>
      <c r="O15" s="2883"/>
      <c r="P15" s="2883"/>
      <c r="Q15" s="2883"/>
      <c r="R15" s="2883"/>
      <c r="S15" s="2883"/>
      <c r="T15" s="2883"/>
      <c r="U15" s="2883"/>
      <c r="V15" s="2883"/>
      <c r="W15" s="2883"/>
      <c r="X15" s="2883"/>
      <c r="Y15" s="2883"/>
      <c r="Z15" s="2883"/>
      <c r="AA15" s="2883"/>
      <c r="AB15" s="2884"/>
      <c r="AD15" s="206" t="s">
        <v>1035</v>
      </c>
    </row>
    <row r="16" spans="2:57" ht="21" customHeight="1">
      <c r="C16" s="277"/>
      <c r="D16" s="2914"/>
      <c r="E16" s="2876"/>
      <c r="F16" s="2876"/>
      <c r="G16" s="2876"/>
      <c r="H16" s="2876"/>
      <c r="I16" s="2876"/>
      <c r="J16" s="2919"/>
      <c r="K16" s="2920"/>
      <c r="L16" s="2921"/>
      <c r="M16" s="2885"/>
      <c r="N16" s="2886"/>
      <c r="O16" s="2886"/>
      <c r="P16" s="2886"/>
      <c r="Q16" s="2886"/>
      <c r="R16" s="2886"/>
      <c r="S16" s="2886"/>
      <c r="T16" s="2886"/>
      <c r="U16" s="2886"/>
      <c r="V16" s="2886"/>
      <c r="W16" s="2886"/>
      <c r="X16" s="2886"/>
      <c r="Y16" s="2886"/>
      <c r="Z16" s="2886"/>
      <c r="AA16" s="2886"/>
      <c r="AB16" s="2887"/>
      <c r="AD16" s="206" t="s">
        <v>1205</v>
      </c>
    </row>
    <row r="17" spans="3:30" ht="10.5" customHeight="1">
      <c r="C17" s="277"/>
      <c r="D17" s="501"/>
      <c r="E17" s="502"/>
      <c r="F17" s="502"/>
      <c r="G17" s="504"/>
      <c r="H17" s="504"/>
      <c r="I17" s="504"/>
      <c r="J17" s="504"/>
      <c r="K17" s="280"/>
      <c r="L17" s="280"/>
      <c r="M17" s="502"/>
      <c r="N17" s="502"/>
      <c r="AD17" s="505"/>
    </row>
    <row r="18" spans="3:30" ht="21" customHeight="1">
      <c r="C18" s="277"/>
      <c r="D18" s="277" t="s">
        <v>1034</v>
      </c>
      <c r="E18" s="501" t="s">
        <v>1033</v>
      </c>
      <c r="F18" s="502"/>
      <c r="G18" s="502"/>
      <c r="H18" s="502"/>
      <c r="I18" s="502"/>
      <c r="J18" s="502"/>
      <c r="K18" s="280"/>
      <c r="M18" s="169"/>
      <c r="N18" s="168" t="s">
        <v>1032</v>
      </c>
      <c r="W18" s="2880" t="s">
        <v>1031</v>
      </c>
      <c r="X18" s="2880"/>
      <c r="Y18" s="2880"/>
      <c r="Z18" s="2880"/>
      <c r="AA18" s="2880"/>
      <c r="AD18" s="335" t="s">
        <v>1030</v>
      </c>
    </row>
    <row r="19" spans="3:30" ht="10.5" customHeight="1">
      <c r="C19" s="277"/>
      <c r="D19" s="277"/>
      <c r="E19" s="501"/>
      <c r="F19" s="502"/>
      <c r="G19" s="502"/>
      <c r="H19" s="502"/>
      <c r="I19" s="502"/>
      <c r="J19" s="502"/>
      <c r="K19" s="280"/>
      <c r="M19" s="169"/>
      <c r="N19" s="168"/>
      <c r="W19" s="320"/>
      <c r="X19" s="320"/>
      <c r="Y19" s="320"/>
      <c r="Z19" s="320"/>
      <c r="AA19" s="320"/>
      <c r="AD19" s="503"/>
    </row>
    <row r="20" spans="3:30" ht="21" customHeight="1">
      <c r="C20" s="277"/>
      <c r="D20" s="501"/>
      <c r="E20" s="2877" t="s">
        <v>1029</v>
      </c>
      <c r="F20" s="2877"/>
      <c r="G20" s="2877"/>
      <c r="H20" s="2877"/>
      <c r="I20" s="2877"/>
      <c r="J20" s="2881" t="s">
        <v>1846</v>
      </c>
      <c r="K20" s="2881"/>
      <c r="L20" s="2881"/>
      <c r="M20" s="2881"/>
      <c r="N20" s="2881"/>
      <c r="O20" s="2881"/>
      <c r="P20" s="2881"/>
      <c r="Q20" s="2881"/>
      <c r="R20" s="2881"/>
      <c r="S20" s="2881"/>
      <c r="T20" s="2881"/>
      <c r="U20" s="2881"/>
      <c r="V20" s="2881"/>
      <c r="W20" s="2881"/>
      <c r="X20" s="2881"/>
      <c r="Y20" s="2881"/>
      <c r="Z20" s="2881"/>
      <c r="AA20" s="2881"/>
      <c r="AB20" s="2881"/>
      <c r="AD20" s="206" t="s">
        <v>1028</v>
      </c>
    </row>
    <row r="21" spans="3:30" ht="21" customHeight="1">
      <c r="C21" s="277"/>
      <c r="D21" s="501"/>
      <c r="E21" s="2877" t="s">
        <v>1027</v>
      </c>
      <c r="F21" s="2877"/>
      <c r="G21" s="2877"/>
      <c r="H21" s="2877"/>
      <c r="I21" s="2877"/>
      <c r="J21" s="2878"/>
      <c r="K21" s="2878"/>
      <c r="L21" s="2878"/>
      <c r="M21" s="2878"/>
      <c r="N21" s="2878"/>
      <c r="O21" s="2878"/>
      <c r="P21" s="2878"/>
      <c r="Q21" s="2877" t="s">
        <v>1026</v>
      </c>
      <c r="R21" s="2877"/>
      <c r="S21" s="2877"/>
      <c r="T21" s="2877"/>
      <c r="U21" s="2877"/>
      <c r="V21" s="2878"/>
      <c r="W21" s="2878"/>
      <c r="X21" s="2878"/>
      <c r="Y21" s="2878"/>
      <c r="Z21" s="2878"/>
      <c r="AA21" s="2878"/>
      <c r="AB21" s="2878"/>
      <c r="AD21" s="206" t="s">
        <v>1025</v>
      </c>
    </row>
    <row r="22" spans="3:30" ht="21" customHeight="1">
      <c r="C22" s="277"/>
      <c r="D22" s="501"/>
      <c r="E22" s="2877" t="s">
        <v>1024</v>
      </c>
      <c r="F22" s="2877"/>
      <c r="G22" s="2877"/>
      <c r="H22" s="2877"/>
      <c r="I22" s="2877"/>
      <c r="J22" s="2878"/>
      <c r="K22" s="2878"/>
      <c r="L22" s="2878"/>
      <c r="M22" s="2878"/>
      <c r="N22" s="2878"/>
      <c r="O22" s="2878"/>
      <c r="P22" s="2878"/>
      <c r="Q22" s="2877" t="s">
        <v>1023</v>
      </c>
      <c r="R22" s="2877"/>
      <c r="S22" s="2877"/>
      <c r="T22" s="2877"/>
      <c r="U22" s="2877"/>
      <c r="V22" s="2878"/>
      <c r="W22" s="2878"/>
      <c r="X22" s="2878"/>
      <c r="Y22" s="2878"/>
      <c r="Z22" s="2878"/>
      <c r="AA22" s="2878"/>
      <c r="AB22" s="2878"/>
      <c r="AD22" s="206"/>
    </row>
    <row r="23" spans="3:30" ht="21" customHeight="1">
      <c r="C23" s="277"/>
      <c r="D23" s="501"/>
      <c r="E23" s="2877" t="s">
        <v>1022</v>
      </c>
      <c r="F23" s="2877"/>
      <c r="G23" s="2877"/>
      <c r="H23" s="2877"/>
      <c r="I23" s="2877"/>
      <c r="J23" s="2879">
        <f>J21-J22</f>
        <v>0</v>
      </c>
      <c r="K23" s="2879"/>
      <c r="L23" s="2879"/>
      <c r="M23" s="2879"/>
      <c r="N23" s="2879"/>
      <c r="O23" s="2879"/>
      <c r="P23" s="2879"/>
      <c r="Q23" s="2877" t="s">
        <v>1021</v>
      </c>
      <c r="R23" s="2877"/>
      <c r="S23" s="2877"/>
      <c r="T23" s="2877"/>
      <c r="U23" s="2877"/>
      <c r="V23" s="2878"/>
      <c r="W23" s="2878"/>
      <c r="X23" s="2878"/>
      <c r="Y23" s="2878"/>
      <c r="Z23" s="2878"/>
      <c r="AA23" s="2878"/>
      <c r="AB23" s="2878"/>
      <c r="AD23" s="206" t="s">
        <v>1020</v>
      </c>
    </row>
    <row r="24" spans="3:30" ht="10.5" customHeight="1">
      <c r="C24" s="277"/>
      <c r="D24" s="501"/>
      <c r="E24" s="502"/>
      <c r="F24" s="502"/>
      <c r="G24" s="504"/>
      <c r="H24" s="504"/>
      <c r="I24" s="504"/>
      <c r="J24" s="504"/>
      <c r="K24" s="280"/>
      <c r="L24" s="280"/>
      <c r="M24" s="502"/>
      <c r="N24" s="502"/>
      <c r="AD24" s="505"/>
    </row>
    <row r="25" spans="3:30" ht="21" customHeight="1">
      <c r="C25" s="277"/>
      <c r="D25" s="277" t="s">
        <v>1019</v>
      </c>
      <c r="E25" s="168" t="s">
        <v>1018</v>
      </c>
      <c r="F25" s="168"/>
      <c r="G25" s="168"/>
      <c r="H25" s="502"/>
      <c r="I25" s="502"/>
      <c r="J25" s="1482"/>
      <c r="K25" s="280" t="s">
        <v>1017</v>
      </c>
      <c r="L25" s="502" t="s">
        <v>1016</v>
      </c>
      <c r="M25" s="502"/>
      <c r="N25" s="502"/>
      <c r="AD25" s="335" t="s">
        <v>1015</v>
      </c>
    </row>
    <row r="26" spans="3:30" ht="10.5" customHeight="1">
      <c r="C26" s="277"/>
      <c r="D26" s="277"/>
      <c r="E26" s="506"/>
      <c r="F26" s="506"/>
      <c r="G26" s="506"/>
      <c r="H26" s="502"/>
      <c r="I26" s="502"/>
      <c r="J26" s="507"/>
      <c r="K26" s="280"/>
      <c r="L26" s="502"/>
      <c r="M26" s="502"/>
      <c r="N26" s="502"/>
      <c r="AD26" s="206"/>
    </row>
    <row r="27" spans="3:30" ht="21" customHeight="1">
      <c r="C27" s="277"/>
      <c r="D27" s="278"/>
      <c r="E27" s="2876" t="s">
        <v>1014</v>
      </c>
      <c r="F27" s="2876"/>
      <c r="G27" s="2876"/>
      <c r="H27" s="2876"/>
      <c r="I27" s="2876"/>
      <c r="J27" s="2889"/>
      <c r="K27" s="2889"/>
      <c r="L27" s="2889"/>
      <c r="M27" s="2889"/>
      <c r="N27" s="2889"/>
      <c r="O27" s="2889"/>
      <c r="P27" s="2889"/>
      <c r="Q27" s="2889"/>
      <c r="R27" s="2889"/>
      <c r="S27" s="2889"/>
      <c r="T27" s="2889"/>
      <c r="U27" s="2889"/>
      <c r="V27" s="2889"/>
      <c r="W27" s="2889"/>
      <c r="X27" s="2889"/>
      <c r="Y27" s="2889"/>
      <c r="Z27" s="2889"/>
      <c r="AA27" s="2889"/>
      <c r="AB27" s="2889"/>
      <c r="AD27" s="206" t="s">
        <v>1013</v>
      </c>
    </row>
    <row r="28" spans="3:30" ht="21" customHeight="1">
      <c r="C28" s="277"/>
      <c r="D28" s="278"/>
      <c r="E28" s="2876" t="s">
        <v>1012</v>
      </c>
      <c r="F28" s="2876"/>
      <c r="G28" s="2876"/>
      <c r="H28" s="2876"/>
      <c r="I28" s="2876"/>
      <c r="J28" s="2889"/>
      <c r="K28" s="2889"/>
      <c r="L28" s="2889"/>
      <c r="M28" s="2889"/>
      <c r="N28" s="2889"/>
      <c r="O28" s="2889"/>
      <c r="P28" s="2889"/>
      <c r="Q28" s="2889"/>
      <c r="R28" s="2889"/>
      <c r="S28" s="2889"/>
      <c r="T28" s="2889"/>
      <c r="U28" s="2889"/>
      <c r="V28" s="2889"/>
      <c r="W28" s="2889"/>
      <c r="X28" s="2889"/>
      <c r="Y28" s="2889"/>
      <c r="Z28" s="2889"/>
      <c r="AA28" s="2889"/>
      <c r="AB28" s="2889"/>
      <c r="AD28" s="206" t="s">
        <v>1011</v>
      </c>
    </row>
    <row r="29" spans="3:30" ht="21" customHeight="1">
      <c r="C29" s="277"/>
      <c r="D29" s="278"/>
      <c r="E29" s="2876" t="s">
        <v>1010</v>
      </c>
      <c r="F29" s="2876"/>
      <c r="G29" s="2876"/>
      <c r="H29" s="2876"/>
      <c r="I29" s="2876"/>
      <c r="J29" s="2889"/>
      <c r="K29" s="2889"/>
      <c r="L29" s="2889"/>
      <c r="M29" s="2889"/>
      <c r="N29" s="2889"/>
      <c r="O29" s="2889"/>
      <c r="P29" s="2889"/>
      <c r="Q29" s="2889"/>
      <c r="R29" s="2889"/>
      <c r="S29" s="2889"/>
      <c r="T29" s="2889"/>
      <c r="U29" s="2889"/>
      <c r="V29" s="2889"/>
      <c r="W29" s="2889"/>
      <c r="X29" s="2889"/>
      <c r="Y29" s="2889"/>
      <c r="Z29" s="2889"/>
      <c r="AA29" s="2889"/>
      <c r="AB29" s="2889"/>
      <c r="AD29" s="508"/>
    </row>
    <row r="30" spans="3:30" ht="21" customHeight="1">
      <c r="C30" s="277"/>
      <c r="D30" s="278"/>
      <c r="E30" s="2876" t="s">
        <v>1009</v>
      </c>
      <c r="F30" s="2876"/>
      <c r="G30" s="2876"/>
      <c r="H30" s="2876"/>
      <c r="I30" s="2876"/>
      <c r="J30" s="2888" t="s">
        <v>1847</v>
      </c>
      <c r="K30" s="2888"/>
      <c r="L30" s="2888"/>
      <c r="M30" s="2889"/>
      <c r="N30" s="2889"/>
      <c r="O30" s="2889"/>
      <c r="P30" s="2889"/>
      <c r="Q30" s="2889"/>
      <c r="R30" s="2889"/>
      <c r="S30" s="2889"/>
      <c r="T30" s="2889"/>
      <c r="U30" s="2889"/>
      <c r="V30" s="2889"/>
      <c r="W30" s="2889"/>
      <c r="X30" s="2889"/>
      <c r="Y30" s="2889"/>
      <c r="Z30" s="2889"/>
      <c r="AA30" s="2889"/>
      <c r="AB30" s="2889"/>
      <c r="AD30" s="206" t="s">
        <v>1008</v>
      </c>
    </row>
    <row r="31" spans="3:30" ht="21" customHeight="1">
      <c r="C31" s="277"/>
      <c r="D31" s="278"/>
      <c r="E31" s="2876"/>
      <c r="F31" s="2876"/>
      <c r="G31" s="2876"/>
      <c r="H31" s="2876"/>
      <c r="I31" s="2876"/>
      <c r="J31" s="2888"/>
      <c r="K31" s="2888"/>
      <c r="L31" s="2888"/>
      <c r="M31" s="2889"/>
      <c r="N31" s="2889"/>
      <c r="O31" s="2889"/>
      <c r="P31" s="2889"/>
      <c r="Q31" s="2889"/>
      <c r="R31" s="2889"/>
      <c r="S31" s="2889"/>
      <c r="T31" s="2889"/>
      <c r="U31" s="2889"/>
      <c r="V31" s="2889"/>
      <c r="W31" s="2889"/>
      <c r="X31" s="2889"/>
      <c r="Y31" s="2889"/>
      <c r="Z31" s="2889"/>
      <c r="AA31" s="2889"/>
      <c r="AB31" s="2889"/>
      <c r="AD31" s="505"/>
    </row>
    <row r="32" spans="3:30" ht="21" customHeight="1">
      <c r="C32" s="277"/>
      <c r="D32" s="278"/>
      <c r="E32" s="2876" t="s">
        <v>1007</v>
      </c>
      <c r="F32" s="2876"/>
      <c r="G32" s="2876"/>
      <c r="H32" s="2876"/>
      <c r="I32" s="2876"/>
      <c r="J32" s="2889"/>
      <c r="K32" s="2889"/>
      <c r="L32" s="2889"/>
      <c r="M32" s="2889"/>
      <c r="N32" s="2889"/>
      <c r="O32" s="2889"/>
      <c r="P32" s="2889"/>
      <c r="Q32" s="2889"/>
      <c r="R32" s="2889"/>
      <c r="S32" s="2889"/>
      <c r="T32" s="2889"/>
      <c r="U32" s="2889"/>
      <c r="V32" s="2889"/>
      <c r="W32" s="2889"/>
      <c r="X32" s="2889"/>
      <c r="Y32" s="2889"/>
      <c r="Z32" s="2889"/>
      <c r="AA32" s="2889"/>
      <c r="AB32" s="2889"/>
      <c r="AD32" s="206" t="s">
        <v>1006</v>
      </c>
    </row>
    <row r="33" spans="2:74" ht="21" customHeight="1">
      <c r="C33" s="277"/>
      <c r="D33" s="278"/>
      <c r="E33" s="2876" t="s">
        <v>1005</v>
      </c>
      <c r="F33" s="2876"/>
      <c r="G33" s="2876"/>
      <c r="H33" s="2876"/>
      <c r="I33" s="2876"/>
      <c r="J33" s="2889"/>
      <c r="K33" s="2889"/>
      <c r="L33" s="2889"/>
      <c r="M33" s="2889"/>
      <c r="N33" s="2889"/>
      <c r="O33" s="2889"/>
      <c r="P33" s="2889"/>
      <c r="Q33" s="2889"/>
      <c r="R33" s="2889"/>
      <c r="S33" s="2889"/>
      <c r="T33" s="2889"/>
      <c r="U33" s="2889"/>
      <c r="V33" s="2889"/>
      <c r="W33" s="2889"/>
      <c r="X33" s="2889"/>
      <c r="Y33" s="2889"/>
      <c r="Z33" s="2889"/>
      <c r="AA33" s="2889"/>
      <c r="AB33" s="2889"/>
      <c r="AD33" s="206" t="s">
        <v>1004</v>
      </c>
    </row>
    <row r="34" spans="2:74" ht="21" customHeight="1">
      <c r="C34" s="277"/>
      <c r="D34" s="278"/>
      <c r="E34" s="2876" t="s">
        <v>1003</v>
      </c>
      <c r="F34" s="2876"/>
      <c r="G34" s="2876"/>
      <c r="H34" s="2876"/>
      <c r="I34" s="2876"/>
      <c r="J34" s="2889"/>
      <c r="K34" s="2889"/>
      <c r="L34" s="2889"/>
      <c r="M34" s="2889"/>
      <c r="N34" s="2889"/>
      <c r="O34" s="2889"/>
      <c r="P34" s="2889"/>
      <c r="Q34" s="2889"/>
      <c r="R34" s="2889"/>
      <c r="S34" s="2889"/>
      <c r="T34" s="2889"/>
      <c r="U34" s="2889"/>
      <c r="V34" s="2889"/>
      <c r="W34" s="2889"/>
      <c r="X34" s="2889"/>
      <c r="Y34" s="2889"/>
      <c r="Z34" s="2889"/>
      <c r="AA34" s="2889"/>
      <c r="AB34" s="2889"/>
      <c r="AD34" s="505"/>
    </row>
    <row r="35" spans="2:74" ht="21" customHeight="1">
      <c r="C35" s="277"/>
      <c r="D35" s="278"/>
      <c r="E35" s="2876" t="s">
        <v>1002</v>
      </c>
      <c r="F35" s="2876"/>
      <c r="G35" s="2876"/>
      <c r="H35" s="2876"/>
      <c r="I35" s="2876"/>
      <c r="J35" s="2945"/>
      <c r="K35" s="2945"/>
      <c r="L35" s="2945"/>
      <c r="M35" s="2945"/>
      <c r="N35" s="2945"/>
      <c r="O35" s="2945"/>
      <c r="P35" s="2945"/>
      <c r="Q35" s="2945"/>
      <c r="R35" s="2945"/>
      <c r="S35" s="2945"/>
      <c r="T35" s="2945"/>
      <c r="U35" s="2945"/>
      <c r="V35" s="2945"/>
      <c r="W35" s="2945"/>
      <c r="X35" s="2945"/>
      <c r="Y35" s="2945"/>
      <c r="Z35" s="2945"/>
      <c r="AA35" s="2945"/>
      <c r="AB35" s="2945"/>
      <c r="AD35" s="335" t="s">
        <v>1001</v>
      </c>
    </row>
    <row r="36" spans="2:74" ht="10.5" customHeight="1">
      <c r="C36" s="277"/>
      <c r="D36" s="501"/>
      <c r="E36" s="504"/>
      <c r="F36" s="509"/>
      <c r="G36" s="509"/>
      <c r="H36" s="509"/>
      <c r="I36" s="507"/>
      <c r="J36" s="507"/>
      <c r="K36" s="507"/>
      <c r="M36" s="282"/>
      <c r="N36" s="282"/>
      <c r="S36" s="507"/>
      <c r="AD36" s="206" t="s">
        <v>1000</v>
      </c>
    </row>
    <row r="37" spans="2:74" ht="21" customHeight="1">
      <c r="E37" s="278" t="s">
        <v>999</v>
      </c>
      <c r="F37" s="278"/>
      <c r="G37" s="278"/>
      <c r="H37" s="278"/>
      <c r="I37" s="278"/>
      <c r="J37" s="278"/>
      <c r="K37" s="278"/>
      <c r="L37" s="278"/>
      <c r="M37" s="278"/>
      <c r="N37" s="278"/>
      <c r="O37" s="278"/>
      <c r="P37" s="278"/>
      <c r="Q37" s="278"/>
      <c r="R37" s="278"/>
      <c r="S37" s="278"/>
      <c r="T37" s="278"/>
      <c r="U37" s="278"/>
      <c r="V37" s="278"/>
      <c r="W37" s="278"/>
      <c r="X37" s="278"/>
      <c r="Y37" s="278"/>
      <c r="Z37" s="278"/>
      <c r="AA37" s="278"/>
      <c r="AB37" s="278"/>
    </row>
    <row r="38" spans="2:74" ht="21" customHeight="1">
      <c r="C38" s="277"/>
      <c r="D38" s="501"/>
      <c r="F38" s="509"/>
      <c r="G38" s="509"/>
      <c r="H38" s="509"/>
      <c r="I38" s="509"/>
      <c r="J38" s="168"/>
      <c r="K38" s="281"/>
      <c r="L38" s="281"/>
      <c r="M38" s="282"/>
      <c r="N38" s="282"/>
      <c r="BA38" s="276" t="s">
        <v>667</v>
      </c>
    </row>
    <row r="39" spans="2:74" ht="21" customHeight="1">
      <c r="C39" s="277"/>
      <c r="D39" s="501"/>
      <c r="E39" s="502"/>
      <c r="F39" s="502"/>
      <c r="G39" s="504"/>
      <c r="H39" s="504"/>
      <c r="I39" s="504"/>
      <c r="J39" s="504"/>
      <c r="K39" s="280"/>
      <c r="L39" s="280"/>
      <c r="M39" s="502"/>
      <c r="N39" s="502"/>
      <c r="AC39" s="505"/>
    </row>
    <row r="40" spans="2:74" ht="21" customHeight="1">
      <c r="C40" s="277"/>
      <c r="D40" s="501"/>
      <c r="E40" s="502"/>
      <c r="F40" s="502"/>
      <c r="G40" s="504"/>
      <c r="H40" s="504"/>
      <c r="I40" s="504"/>
      <c r="J40" s="504"/>
      <c r="K40" s="280"/>
      <c r="L40" s="280"/>
      <c r="M40" s="502"/>
      <c r="N40" s="502"/>
      <c r="AC40" s="510"/>
      <c r="BA40" s="276" t="s">
        <v>998</v>
      </c>
    </row>
    <row r="41" spans="2:74" ht="21" customHeight="1">
      <c r="B41" s="277" t="s">
        <v>997</v>
      </c>
      <c r="C41" s="511" t="s">
        <v>996</v>
      </c>
      <c r="D41" s="278"/>
      <c r="E41" s="279"/>
      <c r="F41" s="279"/>
      <c r="G41" s="280"/>
      <c r="H41" s="280"/>
      <c r="I41" s="280"/>
      <c r="J41" s="168"/>
      <c r="K41" s="281"/>
      <c r="L41" s="281"/>
      <c r="M41" s="282"/>
      <c r="N41" s="282"/>
      <c r="AE41" s="1026" t="s">
        <v>122</v>
      </c>
      <c r="AF41" s="1025"/>
      <c r="AG41" s="1025"/>
      <c r="AH41" s="1025"/>
      <c r="BA41" s="276" t="s">
        <v>995</v>
      </c>
    </row>
    <row r="42" spans="2:74" ht="10.5" customHeight="1">
      <c r="C42" s="277"/>
      <c r="D42" s="278"/>
      <c r="E42" s="279"/>
      <c r="F42" s="279"/>
      <c r="G42" s="280"/>
      <c r="H42" s="280"/>
      <c r="I42" s="280"/>
      <c r="J42" s="168"/>
      <c r="K42" s="281"/>
      <c r="L42" s="281"/>
      <c r="M42" s="282"/>
      <c r="N42" s="282"/>
      <c r="BA42" s="276" t="s">
        <v>158</v>
      </c>
    </row>
    <row r="43" spans="2:74" ht="21" customHeight="1">
      <c r="C43" s="277"/>
      <c r="D43" s="2890" t="s">
        <v>994</v>
      </c>
      <c r="E43" s="2891"/>
      <c r="F43" s="2891"/>
      <c r="G43" s="2892"/>
      <c r="H43" s="2900"/>
      <c r="I43" s="2901"/>
      <c r="J43" s="2901"/>
      <c r="K43" s="2901"/>
      <c r="L43" s="2901"/>
      <c r="M43" s="2901"/>
      <c r="N43" s="2901"/>
      <c r="O43" s="2901"/>
      <c r="P43" s="2901"/>
      <c r="Q43" s="2901"/>
      <c r="R43" s="2901"/>
      <c r="S43" s="2901"/>
      <c r="T43" s="2901"/>
      <c r="U43" s="2901"/>
      <c r="V43" s="2901"/>
      <c r="W43" s="2901"/>
      <c r="X43" s="2901"/>
      <c r="Y43" s="2901"/>
      <c r="Z43" s="2901"/>
      <c r="AA43" s="2901"/>
      <c r="AB43" s="2902"/>
      <c r="AD43" s="512" t="s">
        <v>1207</v>
      </c>
      <c r="BA43" s="276" t="s">
        <v>993</v>
      </c>
      <c r="BQ43" s="276" t="s">
        <v>1257</v>
      </c>
      <c r="BV43" s="276" t="s">
        <v>1463</v>
      </c>
    </row>
    <row r="44" spans="2:74" ht="21" customHeight="1">
      <c r="C44" s="277"/>
      <c r="D44" s="2922" t="s">
        <v>992</v>
      </c>
      <c r="E44" s="2923"/>
      <c r="F44" s="2923"/>
      <c r="G44" s="2924"/>
      <c r="H44" s="2982" t="s">
        <v>1845</v>
      </c>
      <c r="I44" s="2983"/>
      <c r="J44" s="2983"/>
      <c r="K44" s="2983"/>
      <c r="L44" s="2978"/>
      <c r="M44" s="2978"/>
      <c r="N44" s="2978"/>
      <c r="O44" s="2978"/>
      <c r="P44" s="2978"/>
      <c r="Q44" s="2928"/>
      <c r="R44" s="2928"/>
      <c r="S44" s="2928"/>
      <c r="T44" s="2928"/>
      <c r="U44" s="2928"/>
      <c r="V44" s="2928"/>
      <c r="W44" s="2928"/>
      <c r="X44" s="2928"/>
      <c r="Y44" s="2928"/>
      <c r="Z44" s="2928"/>
      <c r="AA44" s="2928"/>
      <c r="AB44" s="2929"/>
      <c r="AD44" s="512" t="s">
        <v>1208</v>
      </c>
      <c r="AW44" s="276" t="s">
        <v>667</v>
      </c>
      <c r="BA44" s="276" t="s">
        <v>991</v>
      </c>
      <c r="BF44" s="276" t="s">
        <v>667</v>
      </c>
      <c r="BQ44" s="276" t="s">
        <v>1258</v>
      </c>
      <c r="BV44" s="276" t="s">
        <v>1464</v>
      </c>
    </row>
    <row r="45" spans="2:74" ht="21" customHeight="1">
      <c r="C45" s="277"/>
      <c r="D45" s="2925"/>
      <c r="E45" s="2926"/>
      <c r="F45" s="2926"/>
      <c r="G45" s="2927"/>
      <c r="H45" s="2979"/>
      <c r="I45" s="2980"/>
      <c r="J45" s="2980"/>
      <c r="K45" s="2980"/>
      <c r="L45" s="2980"/>
      <c r="M45" s="2980"/>
      <c r="N45" s="2980"/>
      <c r="O45" s="2980"/>
      <c r="P45" s="2980"/>
      <c r="Q45" s="2980"/>
      <c r="R45" s="2980"/>
      <c r="S45" s="2980"/>
      <c r="T45" s="2980"/>
      <c r="U45" s="2980"/>
      <c r="V45" s="2980"/>
      <c r="W45" s="2980"/>
      <c r="X45" s="2980"/>
      <c r="Y45" s="2980"/>
      <c r="Z45" s="2980"/>
      <c r="AA45" s="2980"/>
      <c r="AB45" s="2981"/>
      <c r="AD45" s="206" t="s">
        <v>1305</v>
      </c>
      <c r="BA45" s="276" t="s">
        <v>990</v>
      </c>
      <c r="BF45" s="276" t="s">
        <v>989</v>
      </c>
      <c r="BQ45" s="276" t="s">
        <v>1259</v>
      </c>
      <c r="BV45" s="276" t="s">
        <v>1465</v>
      </c>
    </row>
    <row r="46" spans="2:74" ht="21" customHeight="1">
      <c r="C46" s="277"/>
      <c r="D46" s="2937" t="s">
        <v>988</v>
      </c>
      <c r="E46" s="2937"/>
      <c r="F46" s="2937"/>
      <c r="G46" s="2937"/>
      <c r="H46" s="2897"/>
      <c r="I46" s="2898"/>
      <c r="J46" s="2898"/>
      <c r="K46" s="2898"/>
      <c r="L46" s="2899"/>
      <c r="M46" s="2894" t="s">
        <v>23</v>
      </c>
      <c r="N46" s="2895"/>
      <c r="O46" s="2895"/>
      <c r="P46" s="2895"/>
      <c r="Q46" s="2895"/>
      <c r="R46" s="2895"/>
      <c r="S46" s="2896"/>
      <c r="T46" s="2893"/>
      <c r="U46" s="2893"/>
      <c r="V46" s="2893"/>
      <c r="W46" s="2893"/>
      <c r="X46" s="2893"/>
      <c r="Y46" s="2893"/>
      <c r="Z46" s="2893"/>
      <c r="AA46" s="2893"/>
      <c r="AB46" s="2936"/>
      <c r="AD46" s="206" t="s">
        <v>987</v>
      </c>
      <c r="AW46" s="276" t="s">
        <v>986</v>
      </c>
      <c r="BA46" s="276" t="s">
        <v>985</v>
      </c>
      <c r="BF46" s="276" t="s">
        <v>964</v>
      </c>
      <c r="BQ46" s="276" t="s">
        <v>1260</v>
      </c>
      <c r="BV46" s="276" t="s">
        <v>1466</v>
      </c>
    </row>
    <row r="47" spans="2:74" ht="21" customHeight="1">
      <c r="C47" s="277"/>
      <c r="D47" s="2937" t="s">
        <v>984</v>
      </c>
      <c r="E47" s="2937"/>
      <c r="F47" s="2937"/>
      <c r="G47" s="2937"/>
      <c r="H47" s="1483" t="s">
        <v>983</v>
      </c>
      <c r="I47" s="1484"/>
      <c r="J47" s="2893"/>
      <c r="K47" s="2893"/>
      <c r="L47" s="2893"/>
      <c r="M47" s="1484" t="s">
        <v>14</v>
      </c>
      <c r="N47" s="1484" t="s">
        <v>982</v>
      </c>
      <c r="O47" s="1484" t="s">
        <v>981</v>
      </c>
      <c r="P47" s="1484"/>
      <c r="Q47" s="2893"/>
      <c r="R47" s="2893"/>
      <c r="S47" s="2893"/>
      <c r="T47" s="1484" t="s">
        <v>14</v>
      </c>
      <c r="U47" s="1484" t="s">
        <v>980</v>
      </c>
      <c r="V47" s="1484" t="s">
        <v>979</v>
      </c>
      <c r="W47" s="1484"/>
      <c r="X47" s="2893"/>
      <c r="Y47" s="2893"/>
      <c r="Z47" s="2893"/>
      <c r="AA47" s="1484" t="s">
        <v>14</v>
      </c>
      <c r="AB47" s="1485"/>
      <c r="AW47" s="276" t="s">
        <v>978</v>
      </c>
      <c r="BA47" s="276" t="s">
        <v>977</v>
      </c>
      <c r="BQ47" s="276" t="s">
        <v>1261</v>
      </c>
      <c r="BV47" s="276" t="s">
        <v>1467</v>
      </c>
    </row>
    <row r="48" spans="2:74" ht="21" customHeight="1">
      <c r="C48" s="277"/>
      <c r="D48" s="2890" t="s">
        <v>884</v>
      </c>
      <c r="E48" s="2891"/>
      <c r="F48" s="2891"/>
      <c r="G48" s="2892"/>
      <c r="H48" s="2938"/>
      <c r="I48" s="2939"/>
      <c r="J48" s="2939"/>
      <c r="K48" s="2939"/>
      <c r="L48" s="2939"/>
      <c r="M48" s="1484" t="s">
        <v>976</v>
      </c>
      <c r="N48" s="1484"/>
      <c r="O48" s="1484"/>
      <c r="P48" s="1484"/>
      <c r="Q48" s="1484"/>
      <c r="R48" s="1484"/>
      <c r="S48" s="1484"/>
      <c r="T48" s="1484"/>
      <c r="U48" s="1484"/>
      <c r="V48" s="1484"/>
      <c r="W48" s="1484"/>
      <c r="X48" s="1484"/>
      <c r="Y48" s="1484"/>
      <c r="Z48" s="1484"/>
      <c r="AA48" s="1484"/>
      <c r="AB48" s="1485"/>
      <c r="AW48" s="276" t="s">
        <v>975</v>
      </c>
      <c r="BA48" s="276" t="s">
        <v>974</v>
      </c>
      <c r="BQ48" s="276" t="s">
        <v>1262</v>
      </c>
      <c r="BV48" s="276" t="s">
        <v>1468</v>
      </c>
    </row>
    <row r="49" spans="2:74" ht="21" customHeight="1">
      <c r="C49" s="277"/>
      <c r="D49" s="2937" t="s">
        <v>973</v>
      </c>
      <c r="E49" s="2937"/>
      <c r="F49" s="2937"/>
      <c r="G49" s="2937"/>
      <c r="H49" s="2900"/>
      <c r="I49" s="2901"/>
      <c r="J49" s="2901"/>
      <c r="K49" s="2901"/>
      <c r="L49" s="2901"/>
      <c r="M49" s="2901"/>
      <c r="N49" s="2901"/>
      <c r="O49" s="2901"/>
      <c r="P49" s="2901"/>
      <c r="Q49" s="2901"/>
      <c r="R49" s="2901"/>
      <c r="S49" s="2901"/>
      <c r="T49" s="2901"/>
      <c r="U49" s="2901"/>
      <c r="V49" s="2901"/>
      <c r="W49" s="2901"/>
      <c r="X49" s="2901"/>
      <c r="Y49" s="2901"/>
      <c r="Z49" s="2901"/>
      <c r="AA49" s="2901"/>
      <c r="AB49" s="2902"/>
      <c r="AW49" s="276" t="s">
        <v>972</v>
      </c>
      <c r="BA49" s="276" t="s">
        <v>971</v>
      </c>
      <c r="BQ49" s="276" t="s">
        <v>1263</v>
      </c>
      <c r="BV49" s="276" t="s">
        <v>1469</v>
      </c>
    </row>
    <row r="50" spans="2:74" ht="21" customHeight="1">
      <c r="C50" s="277"/>
      <c r="D50" s="2937" t="s">
        <v>970</v>
      </c>
      <c r="E50" s="2937"/>
      <c r="F50" s="2937"/>
      <c r="G50" s="2937"/>
      <c r="H50" s="2933"/>
      <c r="I50" s="2934"/>
      <c r="J50" s="2934"/>
      <c r="K50" s="2934"/>
      <c r="L50" s="2934"/>
      <c r="M50" s="2934"/>
      <c r="N50" s="2934"/>
      <c r="O50" s="2934"/>
      <c r="P50" s="2934"/>
      <c r="Q50" s="2934"/>
      <c r="R50" s="2934"/>
      <c r="S50" s="2934"/>
      <c r="T50" s="2934"/>
      <c r="U50" s="2934"/>
      <c r="V50" s="2934"/>
      <c r="W50" s="2934"/>
      <c r="X50" s="2934"/>
      <c r="Y50" s="2934"/>
      <c r="Z50" s="2934"/>
      <c r="AA50" s="2934"/>
      <c r="AB50" s="2935"/>
      <c r="AD50" s="512" t="s">
        <v>1209</v>
      </c>
      <c r="AW50" s="276" t="s">
        <v>969</v>
      </c>
      <c r="BA50" s="276" t="s">
        <v>968</v>
      </c>
      <c r="BQ50" s="276" t="s">
        <v>1264</v>
      </c>
      <c r="BV50" s="276" t="s">
        <v>1470</v>
      </c>
    </row>
    <row r="51" spans="2:74" ht="30" customHeight="1">
      <c r="C51" s="277"/>
      <c r="D51" s="2922" t="s">
        <v>967</v>
      </c>
      <c r="E51" s="2923"/>
      <c r="F51" s="2923"/>
      <c r="G51" s="2924"/>
      <c r="H51" s="2882"/>
      <c r="I51" s="2928"/>
      <c r="J51" s="2928"/>
      <c r="K51" s="2928"/>
      <c r="L51" s="2928"/>
      <c r="M51" s="2928"/>
      <c r="N51" s="2928"/>
      <c r="O51" s="2928"/>
      <c r="P51" s="2928"/>
      <c r="Q51" s="2928"/>
      <c r="R51" s="2928"/>
      <c r="S51" s="2928"/>
      <c r="T51" s="2928"/>
      <c r="U51" s="2928"/>
      <c r="V51" s="2928"/>
      <c r="W51" s="2928"/>
      <c r="X51" s="2928"/>
      <c r="Y51" s="2928"/>
      <c r="Z51" s="2928"/>
      <c r="AA51" s="2928"/>
      <c r="AB51" s="2929"/>
      <c r="AD51" s="512" t="s">
        <v>1210</v>
      </c>
      <c r="AW51" s="276" t="s">
        <v>1045</v>
      </c>
      <c r="BQ51" s="276" t="s">
        <v>1265</v>
      </c>
      <c r="BV51" s="276" t="s">
        <v>1471</v>
      </c>
    </row>
    <row r="52" spans="2:74" ht="30" customHeight="1">
      <c r="C52" s="277"/>
      <c r="D52" s="2925"/>
      <c r="E52" s="2926"/>
      <c r="F52" s="2926"/>
      <c r="G52" s="2927"/>
      <c r="H52" s="2930"/>
      <c r="I52" s="2931"/>
      <c r="J52" s="2931"/>
      <c r="K52" s="2931"/>
      <c r="L52" s="2931"/>
      <c r="M52" s="2931"/>
      <c r="N52" s="2931"/>
      <c r="O52" s="2931"/>
      <c r="P52" s="2931"/>
      <c r="Q52" s="2931"/>
      <c r="R52" s="2931"/>
      <c r="S52" s="2931"/>
      <c r="T52" s="2931"/>
      <c r="U52" s="2931"/>
      <c r="V52" s="2931"/>
      <c r="W52" s="2931"/>
      <c r="X52" s="2931"/>
      <c r="Y52" s="2931"/>
      <c r="Z52" s="2931"/>
      <c r="AA52" s="2931"/>
      <c r="AB52" s="2932"/>
      <c r="AW52" s="276" t="s">
        <v>1073</v>
      </c>
      <c r="BQ52" s="276" t="s">
        <v>1266</v>
      </c>
      <c r="BV52" s="276" t="s">
        <v>1472</v>
      </c>
    </row>
    <row r="53" spans="2:74" ht="30" customHeight="1">
      <c r="C53" s="277"/>
      <c r="D53" s="2937" t="s">
        <v>966</v>
      </c>
      <c r="E53" s="2937"/>
      <c r="F53" s="2937"/>
      <c r="G53" s="2937"/>
      <c r="H53" s="2958"/>
      <c r="I53" s="2893"/>
      <c r="J53" s="2893"/>
      <c r="K53" s="2893"/>
      <c r="L53" s="2893"/>
      <c r="M53" s="2936"/>
      <c r="N53" s="2894" t="s">
        <v>965</v>
      </c>
      <c r="O53" s="2895"/>
      <c r="P53" s="2895"/>
      <c r="Q53" s="2895"/>
      <c r="R53" s="2895"/>
      <c r="S53" s="2896"/>
      <c r="T53" s="2893"/>
      <c r="U53" s="2893"/>
      <c r="V53" s="2893"/>
      <c r="W53" s="2893"/>
      <c r="X53" s="2893"/>
      <c r="Y53" s="2893"/>
      <c r="Z53" s="2893"/>
      <c r="AA53" s="2893"/>
      <c r="AB53" s="2936"/>
      <c r="AD53" s="206" t="s">
        <v>963</v>
      </c>
      <c r="AW53" s="276" t="s">
        <v>1074</v>
      </c>
      <c r="BQ53" s="276" t="s">
        <v>1267</v>
      </c>
      <c r="BV53" s="276" t="s">
        <v>1473</v>
      </c>
    </row>
    <row r="54" spans="2:74" ht="10.5" customHeight="1">
      <c r="C54" s="277"/>
      <c r="D54" s="513"/>
      <c r="E54" s="513"/>
      <c r="F54" s="513"/>
      <c r="G54" s="507"/>
      <c r="H54" s="507"/>
      <c r="I54" s="507"/>
      <c r="J54" s="507"/>
      <c r="K54" s="507"/>
      <c r="L54" s="507"/>
      <c r="M54" s="281"/>
      <c r="N54" s="281"/>
      <c r="O54" s="281"/>
      <c r="P54" s="281"/>
      <c r="Q54" s="281"/>
      <c r="R54" s="281"/>
      <c r="S54" s="281"/>
      <c r="T54" s="507"/>
      <c r="U54" s="507"/>
      <c r="V54" s="507"/>
      <c r="W54" s="507"/>
      <c r="X54" s="507"/>
      <c r="Y54" s="507"/>
      <c r="Z54" s="507"/>
      <c r="AA54" s="507"/>
      <c r="AB54" s="507"/>
      <c r="AD54" s="206"/>
      <c r="AW54" s="276" t="s">
        <v>1075</v>
      </c>
      <c r="BQ54" s="276" t="s">
        <v>1268</v>
      </c>
      <c r="BV54" s="276" t="s">
        <v>1474</v>
      </c>
    </row>
    <row r="55" spans="2:74" ht="30" customHeight="1">
      <c r="B55" s="277" t="s">
        <v>962</v>
      </c>
      <c r="C55" s="502" t="s">
        <v>961</v>
      </c>
      <c r="D55" s="513"/>
      <c r="E55" s="513"/>
      <c r="F55" s="513"/>
      <c r="G55" s="513"/>
      <c r="H55" s="514"/>
      <c r="I55" s="514"/>
      <c r="J55" s="514"/>
      <c r="K55" s="514"/>
      <c r="L55" s="514"/>
      <c r="M55" s="514"/>
      <c r="N55" s="514"/>
      <c r="O55" s="514"/>
      <c r="P55" s="514"/>
      <c r="Q55" s="514"/>
      <c r="R55" s="514"/>
      <c r="S55" s="514"/>
      <c r="T55" s="514"/>
      <c r="U55" s="514"/>
      <c r="V55" s="514"/>
      <c r="W55" s="514"/>
      <c r="X55" s="514"/>
      <c r="Y55" s="514"/>
      <c r="Z55" s="514"/>
      <c r="AA55" s="514"/>
      <c r="AB55" s="514"/>
      <c r="AW55" s="276" t="s">
        <v>1076</v>
      </c>
      <c r="BQ55" s="276" t="s">
        <v>1269</v>
      </c>
      <c r="BV55" s="276" t="s">
        <v>1475</v>
      </c>
    </row>
    <row r="56" spans="2:74" ht="10.5" customHeight="1">
      <c r="B56" s="277"/>
      <c r="C56" s="502"/>
      <c r="D56" s="513"/>
      <c r="E56" s="513"/>
      <c r="F56" s="513"/>
      <c r="G56" s="513"/>
      <c r="H56" s="514"/>
      <c r="I56" s="514"/>
      <c r="J56" s="514"/>
      <c r="K56" s="514"/>
      <c r="L56" s="514"/>
      <c r="M56" s="514"/>
      <c r="N56" s="514"/>
      <c r="O56" s="514"/>
      <c r="P56" s="514"/>
      <c r="Q56" s="514"/>
      <c r="R56" s="514"/>
      <c r="S56" s="514"/>
      <c r="T56" s="514"/>
      <c r="U56" s="514"/>
      <c r="V56" s="514"/>
      <c r="W56" s="514"/>
      <c r="X56" s="514"/>
      <c r="Y56" s="514"/>
      <c r="Z56" s="514"/>
      <c r="AA56" s="514"/>
      <c r="AB56" s="514"/>
      <c r="BQ56" s="276" t="s">
        <v>1270</v>
      </c>
      <c r="BV56" s="276" t="s">
        <v>1476</v>
      </c>
    </row>
    <row r="57" spans="2:74" ht="30" customHeight="1">
      <c r="C57" s="277"/>
      <c r="D57" s="504" t="s">
        <v>960</v>
      </c>
      <c r="E57" s="509"/>
      <c r="F57" s="509"/>
      <c r="G57" s="509"/>
      <c r="H57" s="509"/>
      <c r="I57" s="168"/>
      <c r="J57" s="281"/>
      <c r="K57" s="281"/>
      <c r="L57" s="282"/>
      <c r="M57" s="282"/>
      <c r="AB57" s="514"/>
      <c r="BQ57" s="276" t="s">
        <v>1271</v>
      </c>
      <c r="BV57" s="276" t="s">
        <v>1477</v>
      </c>
    </row>
    <row r="58" spans="2:74" ht="13.5">
      <c r="C58" s="277"/>
      <c r="D58" s="280"/>
      <c r="E58" s="2905" t="s">
        <v>959</v>
      </c>
      <c r="F58" s="2905"/>
      <c r="G58" s="2905"/>
      <c r="H58" s="2905"/>
      <c r="I58" s="2905"/>
      <c r="J58" s="2905"/>
      <c r="K58" s="2905"/>
      <c r="L58" s="2905"/>
      <c r="M58" s="2905"/>
      <c r="N58" s="2905"/>
      <c r="O58" s="2905"/>
      <c r="P58" s="2905"/>
      <c r="Q58" s="2905"/>
      <c r="R58" s="2905"/>
      <c r="S58" s="2905"/>
      <c r="T58" s="2905"/>
      <c r="U58" s="2905"/>
      <c r="V58" s="2905"/>
      <c r="W58" s="2905"/>
      <c r="X58" s="2905"/>
      <c r="Y58" s="2905"/>
      <c r="Z58" s="2905"/>
      <c r="AA58" s="2905"/>
      <c r="AB58" s="2905"/>
      <c r="AC58" s="2905"/>
      <c r="BQ58" s="276" t="s">
        <v>1272</v>
      </c>
      <c r="BV58" s="276" t="s">
        <v>1478</v>
      </c>
    </row>
    <row r="59" spans="2:74" ht="13.5">
      <c r="C59" s="277"/>
      <c r="D59" s="280"/>
      <c r="E59" s="515"/>
      <c r="F59" s="515" t="s">
        <v>958</v>
      </c>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BQ59" s="276" t="s">
        <v>1273</v>
      </c>
      <c r="BV59" s="276" t="s">
        <v>1479</v>
      </c>
    </row>
    <row r="60" spans="2:74" ht="13.5">
      <c r="C60" s="277"/>
      <c r="D60" s="502"/>
      <c r="E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BQ60" s="276" t="s">
        <v>1274</v>
      </c>
      <c r="BV60" s="276" t="s">
        <v>1480</v>
      </c>
    </row>
    <row r="61" spans="2:74" ht="50.25" customHeight="1">
      <c r="C61" s="277"/>
      <c r="E61" s="2903"/>
      <c r="F61" s="2903"/>
      <c r="G61" s="2903"/>
      <c r="H61" s="2903"/>
      <c r="I61" s="2903"/>
      <c r="J61" s="2903"/>
      <c r="K61" s="2903"/>
      <c r="L61" s="2903"/>
      <c r="M61" s="2903"/>
      <c r="N61" s="2903"/>
      <c r="O61" s="2903"/>
      <c r="P61" s="2903"/>
      <c r="Q61" s="2903"/>
      <c r="R61" s="2903"/>
      <c r="S61" s="2903"/>
      <c r="T61" s="2903"/>
      <c r="U61" s="2903"/>
      <c r="V61" s="2903"/>
      <c r="W61" s="2903"/>
      <c r="X61" s="2903"/>
      <c r="Y61" s="2903"/>
      <c r="Z61" s="2903"/>
      <c r="AA61" s="2903"/>
      <c r="AB61" s="2903"/>
      <c r="AD61" s="512" t="s">
        <v>1211</v>
      </c>
      <c r="BQ61" s="276" t="s">
        <v>1275</v>
      </c>
      <c r="BV61" s="276" t="s">
        <v>1481</v>
      </c>
    </row>
    <row r="62" spans="2:74" ht="50.25" customHeight="1">
      <c r="C62" s="277"/>
      <c r="E62" s="2903"/>
      <c r="F62" s="2903"/>
      <c r="G62" s="2903"/>
      <c r="H62" s="2903"/>
      <c r="I62" s="2903"/>
      <c r="J62" s="2903"/>
      <c r="K62" s="2903"/>
      <c r="L62" s="2903"/>
      <c r="M62" s="2903"/>
      <c r="N62" s="2903"/>
      <c r="O62" s="2903"/>
      <c r="P62" s="2903"/>
      <c r="Q62" s="2903"/>
      <c r="R62" s="2903"/>
      <c r="S62" s="2903"/>
      <c r="T62" s="2903"/>
      <c r="U62" s="2903"/>
      <c r="V62" s="2903"/>
      <c r="W62" s="2903"/>
      <c r="X62" s="2903"/>
      <c r="Y62" s="2903"/>
      <c r="Z62" s="2903"/>
      <c r="AA62" s="2903"/>
      <c r="AB62" s="2903"/>
      <c r="AD62" s="516" t="s">
        <v>1254</v>
      </c>
      <c r="AE62" s="517"/>
      <c r="BQ62" s="276" t="s">
        <v>1276</v>
      </c>
      <c r="BV62" s="276" t="s">
        <v>1482</v>
      </c>
    </row>
    <row r="63" spans="2:74" ht="32.25" customHeight="1">
      <c r="C63" s="277"/>
      <c r="D63" s="499"/>
      <c r="E63" s="2903"/>
      <c r="F63" s="2903"/>
      <c r="G63" s="2903"/>
      <c r="H63" s="2903"/>
      <c r="I63" s="2903"/>
      <c r="J63" s="2903"/>
      <c r="K63" s="2903"/>
      <c r="L63" s="2903"/>
      <c r="M63" s="2903"/>
      <c r="N63" s="2903"/>
      <c r="O63" s="2903"/>
      <c r="P63" s="2903"/>
      <c r="Q63" s="2903"/>
      <c r="R63" s="2903"/>
      <c r="S63" s="2903"/>
      <c r="T63" s="2903"/>
      <c r="U63" s="2903"/>
      <c r="V63" s="2903"/>
      <c r="W63" s="2903"/>
      <c r="X63" s="2903"/>
      <c r="Y63" s="2903"/>
      <c r="Z63" s="2903"/>
      <c r="AA63" s="2903"/>
      <c r="AB63" s="2903"/>
      <c r="BQ63" s="276" t="s">
        <v>1277</v>
      </c>
      <c r="BV63" s="276" t="s">
        <v>1483</v>
      </c>
    </row>
    <row r="64" spans="2:74" ht="50.25" customHeight="1">
      <c r="C64" s="277"/>
      <c r="D64" s="504"/>
      <c r="E64" s="2903"/>
      <c r="F64" s="2903"/>
      <c r="G64" s="2903"/>
      <c r="H64" s="2903"/>
      <c r="I64" s="2903"/>
      <c r="J64" s="2903"/>
      <c r="K64" s="2903"/>
      <c r="L64" s="2903"/>
      <c r="M64" s="2903"/>
      <c r="N64" s="2903"/>
      <c r="O64" s="2903"/>
      <c r="P64" s="2903"/>
      <c r="Q64" s="2903"/>
      <c r="R64" s="2903"/>
      <c r="S64" s="2903"/>
      <c r="T64" s="2903"/>
      <c r="U64" s="2903"/>
      <c r="V64" s="2903"/>
      <c r="W64" s="2903"/>
      <c r="X64" s="2903"/>
      <c r="Y64" s="2903"/>
      <c r="Z64" s="2903"/>
      <c r="AA64" s="2903"/>
      <c r="AB64" s="2903"/>
      <c r="BQ64" s="276" t="s">
        <v>1278</v>
      </c>
      <c r="BV64" s="276" t="s">
        <v>1484</v>
      </c>
    </row>
    <row r="65" spans="2:74" ht="30" customHeight="1">
      <c r="C65" s="277"/>
      <c r="D65" s="504" t="s">
        <v>957</v>
      </c>
      <c r="E65" s="509"/>
      <c r="F65" s="509"/>
      <c r="G65" s="509"/>
      <c r="H65" s="509"/>
      <c r="I65" s="168"/>
      <c r="J65" s="281"/>
      <c r="K65" s="281"/>
      <c r="L65" s="282"/>
      <c r="M65" s="282"/>
      <c r="AB65" s="514"/>
      <c r="BQ65" s="276" t="s">
        <v>1279</v>
      </c>
      <c r="BV65" s="276" t="s">
        <v>1485</v>
      </c>
    </row>
    <row r="66" spans="2:74" ht="13.5">
      <c r="C66" s="277"/>
      <c r="E66" s="2905" t="s">
        <v>956</v>
      </c>
      <c r="F66" s="2905"/>
      <c r="G66" s="2905"/>
      <c r="H66" s="2905"/>
      <c r="I66" s="2905"/>
      <c r="J66" s="2905"/>
      <c r="K66" s="2905"/>
      <c r="L66" s="2905"/>
      <c r="M66" s="2905"/>
      <c r="N66" s="2905"/>
      <c r="O66" s="2905"/>
      <c r="P66" s="2905"/>
      <c r="Q66" s="2905"/>
      <c r="R66" s="2905"/>
      <c r="S66" s="2905"/>
      <c r="T66" s="2905"/>
      <c r="U66" s="2905"/>
      <c r="V66" s="2905"/>
      <c r="W66" s="2905"/>
      <c r="X66" s="2905"/>
      <c r="Y66" s="2905"/>
      <c r="Z66" s="2905"/>
      <c r="AA66" s="518"/>
      <c r="AB66" s="518"/>
      <c r="BQ66" s="276" t="s">
        <v>1280</v>
      </c>
      <c r="BV66" s="276" t="s">
        <v>1486</v>
      </c>
    </row>
    <row r="67" spans="2:74" ht="13.5">
      <c r="C67" s="277"/>
      <c r="D67" s="515"/>
      <c r="E67" s="515"/>
      <c r="F67" s="515"/>
      <c r="G67" s="515"/>
      <c r="H67" s="515"/>
      <c r="I67" s="515"/>
      <c r="J67" s="515"/>
      <c r="K67" s="515"/>
      <c r="L67" s="515"/>
      <c r="M67" s="515"/>
      <c r="N67" s="515"/>
      <c r="O67" s="515"/>
      <c r="P67" s="515"/>
      <c r="Q67" s="515"/>
      <c r="R67" s="515"/>
      <c r="S67" s="515"/>
      <c r="T67" s="515"/>
      <c r="U67" s="515"/>
      <c r="V67" s="515"/>
      <c r="W67" s="515"/>
      <c r="X67" s="515"/>
      <c r="Y67" s="515"/>
      <c r="Z67" s="515"/>
      <c r="AA67" s="515"/>
      <c r="AB67" s="515"/>
      <c r="BQ67" s="276" t="s">
        <v>1281</v>
      </c>
      <c r="BV67" s="276" t="s">
        <v>1487</v>
      </c>
    </row>
    <row r="68" spans="2:74" ht="50.25" customHeight="1">
      <c r="C68" s="277"/>
      <c r="D68" s="280"/>
      <c r="E68" s="2912"/>
      <c r="F68" s="2912"/>
      <c r="G68" s="2912"/>
      <c r="H68" s="2912"/>
      <c r="I68" s="2912"/>
      <c r="J68" s="2912"/>
      <c r="K68" s="2912"/>
      <c r="L68" s="2912"/>
      <c r="M68" s="2912"/>
      <c r="N68" s="2912"/>
      <c r="O68" s="2912"/>
      <c r="P68" s="2912"/>
      <c r="Q68" s="2912"/>
      <c r="R68" s="2912"/>
      <c r="S68" s="2912"/>
      <c r="T68" s="2912"/>
      <c r="U68" s="2912"/>
      <c r="V68" s="2912"/>
      <c r="W68" s="2912"/>
      <c r="X68" s="2912"/>
      <c r="Y68" s="2912"/>
      <c r="Z68" s="2912"/>
      <c r="AA68" s="2912"/>
      <c r="AB68" s="2912"/>
      <c r="AD68" s="2977" t="s">
        <v>1255</v>
      </c>
      <c r="AE68" s="2977"/>
      <c r="AF68" s="2977"/>
      <c r="AG68" s="2977"/>
      <c r="AH68" s="2977"/>
      <c r="AI68" s="2977"/>
      <c r="AJ68" s="2977"/>
      <c r="AK68" s="2977"/>
      <c r="AL68" s="2977"/>
      <c r="AM68" s="2977"/>
      <c r="AN68" s="2977"/>
      <c r="AO68" s="2977"/>
      <c r="AP68" s="2977"/>
      <c r="AQ68" s="2977"/>
      <c r="AR68" s="2977"/>
      <c r="AS68" s="2977"/>
      <c r="AT68" s="2977"/>
      <c r="AU68" s="2977"/>
      <c r="AV68" s="2977"/>
      <c r="AW68" s="2977"/>
      <c r="BQ68" s="276" t="s">
        <v>1282</v>
      </c>
      <c r="BV68" s="276" t="s">
        <v>1488</v>
      </c>
    </row>
    <row r="69" spans="2:74" ht="21" customHeight="1">
      <c r="C69" s="277"/>
      <c r="E69" s="2912"/>
      <c r="F69" s="2912"/>
      <c r="G69" s="2912"/>
      <c r="H69" s="2912"/>
      <c r="I69" s="2912"/>
      <c r="J69" s="2912"/>
      <c r="K69" s="2912"/>
      <c r="L69" s="2912"/>
      <c r="M69" s="2912"/>
      <c r="N69" s="2912"/>
      <c r="O69" s="2912"/>
      <c r="P69" s="2912"/>
      <c r="Q69" s="2912"/>
      <c r="R69" s="2912"/>
      <c r="S69" s="2912"/>
      <c r="T69" s="2912"/>
      <c r="U69" s="2912"/>
      <c r="V69" s="2912"/>
      <c r="W69" s="2912"/>
      <c r="X69" s="2912"/>
      <c r="Y69" s="2912"/>
      <c r="Z69" s="2912"/>
      <c r="AA69" s="2912"/>
      <c r="AB69" s="2912"/>
      <c r="BQ69" s="276" t="s">
        <v>1283</v>
      </c>
    </row>
    <row r="70" spans="2:74" ht="21" customHeight="1">
      <c r="C70" s="277"/>
      <c r="D70" s="513"/>
      <c r="E70" s="2912"/>
      <c r="F70" s="2912"/>
      <c r="G70" s="2912"/>
      <c r="H70" s="2912"/>
      <c r="I70" s="2912"/>
      <c r="J70" s="2912"/>
      <c r="K70" s="2912"/>
      <c r="L70" s="2912"/>
      <c r="M70" s="2912"/>
      <c r="N70" s="2912"/>
      <c r="O70" s="2912"/>
      <c r="P70" s="2912"/>
      <c r="Q70" s="2912"/>
      <c r="R70" s="2912"/>
      <c r="S70" s="2912"/>
      <c r="T70" s="2912"/>
      <c r="U70" s="2912"/>
      <c r="V70" s="2912"/>
      <c r="W70" s="2912"/>
      <c r="X70" s="2912"/>
      <c r="Y70" s="2912"/>
      <c r="Z70" s="2912"/>
      <c r="AA70" s="2912"/>
      <c r="AB70" s="2912"/>
      <c r="BQ70" s="276" t="s">
        <v>1284</v>
      </c>
    </row>
    <row r="71" spans="2:74" ht="21" customHeight="1">
      <c r="C71" s="519"/>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BQ71" s="276" t="s">
        <v>1285</v>
      </c>
    </row>
    <row r="72" spans="2:74" ht="21" customHeight="1">
      <c r="B72" s="511" t="s">
        <v>955</v>
      </c>
      <c r="C72" s="511"/>
      <c r="D72" s="278"/>
      <c r="E72" s="279"/>
      <c r="F72" s="279"/>
      <c r="G72" s="280"/>
      <c r="H72" s="280"/>
      <c r="I72" s="280"/>
      <c r="J72" s="168"/>
      <c r="K72" s="281"/>
      <c r="L72" s="281"/>
      <c r="M72" s="282"/>
      <c r="N72" s="282"/>
      <c r="BQ72" s="276" t="s">
        <v>1286</v>
      </c>
    </row>
    <row r="73" spans="2:74" ht="10.5" customHeight="1">
      <c r="B73" s="277"/>
      <c r="C73" s="511"/>
      <c r="D73" s="278"/>
      <c r="E73" s="279"/>
      <c r="F73" s="279"/>
      <c r="G73" s="280"/>
      <c r="H73" s="280"/>
      <c r="I73" s="280"/>
      <c r="J73" s="168"/>
      <c r="K73" s="281"/>
      <c r="L73" s="281"/>
      <c r="M73" s="282"/>
      <c r="N73" s="282"/>
      <c r="BQ73" s="276" t="s">
        <v>1287</v>
      </c>
    </row>
    <row r="74" spans="2:74" ht="21" customHeight="1">
      <c r="B74" s="277"/>
      <c r="C74" s="511" t="s">
        <v>954</v>
      </c>
      <c r="D74" s="278"/>
      <c r="E74" s="279"/>
      <c r="F74" s="279"/>
      <c r="G74" s="280"/>
      <c r="H74" s="280"/>
      <c r="I74" s="280"/>
      <c r="J74" s="168"/>
      <c r="K74" s="281"/>
      <c r="L74" s="281"/>
      <c r="M74" s="282"/>
      <c r="N74" s="282"/>
      <c r="AE74" s="1026" t="s">
        <v>122</v>
      </c>
      <c r="BQ74" s="276" t="s">
        <v>1288</v>
      </c>
    </row>
    <row r="75" spans="2:74" ht="10.5" customHeight="1">
      <c r="B75" s="277"/>
      <c r="C75" s="511"/>
      <c r="D75" s="278"/>
      <c r="E75" s="279"/>
      <c r="F75" s="279"/>
      <c r="G75" s="280"/>
      <c r="H75" s="280"/>
      <c r="I75" s="280"/>
      <c r="J75" s="168"/>
      <c r="K75" s="281"/>
      <c r="L75" s="281"/>
      <c r="M75" s="282"/>
      <c r="N75" s="282"/>
      <c r="BQ75" s="276" t="s">
        <v>1289</v>
      </c>
    </row>
    <row r="76" spans="2:74" ht="21" customHeight="1">
      <c r="B76" s="277"/>
      <c r="C76" s="277" t="s">
        <v>894</v>
      </c>
      <c r="D76" s="168" t="s">
        <v>952</v>
      </c>
      <c r="E76" s="279"/>
      <c r="F76" s="279"/>
      <c r="G76" s="280"/>
      <c r="H76" s="280"/>
      <c r="I76" s="280"/>
      <c r="J76" s="168"/>
      <c r="K76" s="281"/>
      <c r="L76" s="281"/>
      <c r="M76" s="282"/>
      <c r="N76" s="282"/>
      <c r="BQ76" s="276" t="s">
        <v>1290</v>
      </c>
    </row>
    <row r="77" spans="2:74" ht="21" customHeight="1">
      <c r="B77" s="1486"/>
      <c r="C77" s="1486"/>
      <c r="D77" s="1464" t="s">
        <v>951</v>
      </c>
      <c r="E77" s="1464"/>
      <c r="F77" s="1464"/>
      <c r="G77" s="1464"/>
      <c r="H77" s="1464"/>
      <c r="I77" s="1464"/>
      <c r="J77" s="1464"/>
      <c r="K77" s="1464"/>
      <c r="L77" s="1464"/>
      <c r="M77" s="1464"/>
      <c r="N77" s="1464"/>
      <c r="O77" s="1464"/>
      <c r="P77" s="1464"/>
      <c r="Q77" s="1464"/>
      <c r="R77" s="1464"/>
      <c r="S77" s="1464"/>
      <c r="T77" s="1464"/>
      <c r="U77" s="1464"/>
      <c r="V77" s="1464"/>
      <c r="W77" s="1464"/>
      <c r="X77" s="1464"/>
      <c r="Y77" s="1464"/>
      <c r="Z77" s="1464"/>
      <c r="AA77" s="1464"/>
      <c r="AB77" s="1464"/>
      <c r="AC77" s="1470"/>
      <c r="BQ77" s="276" t="s">
        <v>1291</v>
      </c>
    </row>
    <row r="78" spans="2:74" ht="21" customHeight="1">
      <c r="B78" s="1486"/>
      <c r="C78" s="1486"/>
      <c r="D78" s="1464"/>
      <c r="E78" s="1464"/>
      <c r="F78" s="1464"/>
      <c r="G78" s="1464"/>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70"/>
      <c r="BQ78" s="276" t="s">
        <v>1292</v>
      </c>
    </row>
    <row r="79" spans="2:74" ht="21" customHeight="1">
      <c r="B79" s="1486"/>
      <c r="C79" s="1486"/>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70"/>
      <c r="BQ79" s="276" t="s">
        <v>1293</v>
      </c>
    </row>
    <row r="80" spans="2:74" ht="21" customHeight="1">
      <c r="B80" s="1486"/>
      <c r="C80" s="1486"/>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70"/>
      <c r="BQ80" s="276" t="s">
        <v>1294</v>
      </c>
    </row>
    <row r="81" spans="2:69" ht="21" customHeight="1">
      <c r="B81" s="1486"/>
      <c r="C81" s="1486"/>
      <c r="D81" s="1470" t="s">
        <v>1848</v>
      </c>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70"/>
      <c r="BQ81" s="276" t="s">
        <v>1295</v>
      </c>
    </row>
    <row r="82" spans="2:69" ht="21" customHeight="1">
      <c r="B82" s="1486"/>
      <c r="C82" s="1486"/>
      <c r="D82" s="1464"/>
      <c r="E82" s="1464"/>
      <c r="F82" s="1464"/>
      <c r="G82" s="1464"/>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70"/>
      <c r="BQ82" s="276" t="s">
        <v>1296</v>
      </c>
    </row>
    <row r="83" spans="2:69" ht="21" customHeight="1">
      <c r="B83" s="1486"/>
      <c r="C83" s="1486"/>
      <c r="D83" s="1464"/>
      <c r="E83" s="1464"/>
      <c r="F83" s="1464"/>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70"/>
      <c r="BQ83" s="276" t="s">
        <v>1297</v>
      </c>
    </row>
    <row r="84" spans="2:69" ht="21" customHeight="1">
      <c r="B84" s="1486"/>
      <c r="C84" s="1464"/>
      <c r="D84" s="1464"/>
      <c r="E84" s="1464"/>
      <c r="F84" s="1464"/>
      <c r="G84" s="1464"/>
      <c r="H84" s="1464"/>
      <c r="I84" s="1464"/>
      <c r="J84" s="1464"/>
      <c r="K84" s="1464"/>
      <c r="L84" s="1464"/>
      <c r="M84" s="1464"/>
      <c r="N84" s="1464"/>
      <c r="O84" s="1464"/>
      <c r="P84" s="1464"/>
      <c r="Q84" s="1464"/>
      <c r="R84" s="1464"/>
      <c r="S84" s="1464"/>
      <c r="T84" s="1464"/>
      <c r="U84" s="1464"/>
      <c r="V84" s="1464"/>
      <c r="W84" s="1464"/>
      <c r="X84" s="1464"/>
      <c r="Y84" s="1464"/>
      <c r="Z84" s="1464"/>
      <c r="AA84" s="1464"/>
      <c r="AB84" s="1464"/>
      <c r="AC84" s="1470"/>
      <c r="BQ84" s="276" t="s">
        <v>1298</v>
      </c>
    </row>
    <row r="85" spans="2:69" ht="21" customHeight="1">
      <c r="B85" s="1486"/>
      <c r="C85" s="1486"/>
      <c r="D85" s="1494"/>
      <c r="E85" s="1494"/>
      <c r="F85" s="1494"/>
      <c r="G85" s="1494"/>
      <c r="H85" s="1494"/>
      <c r="I85" s="1494"/>
      <c r="J85" s="1494"/>
      <c r="K85" s="1494"/>
      <c r="L85" s="1494"/>
      <c r="M85" s="1494"/>
      <c r="N85" s="1494"/>
      <c r="O85" s="1494"/>
      <c r="P85" s="1494"/>
      <c r="Q85" s="1494"/>
      <c r="R85" s="1494"/>
      <c r="S85" s="1494"/>
      <c r="T85" s="1494"/>
      <c r="U85" s="1494"/>
      <c r="V85" s="1494"/>
      <c r="W85" s="1494"/>
      <c r="X85" s="1494"/>
      <c r="Y85" s="1494"/>
      <c r="Z85" s="1494"/>
      <c r="AA85" s="1494"/>
      <c r="AB85" s="1494"/>
      <c r="AC85" s="1487"/>
      <c r="AD85" s="440"/>
      <c r="AE85" s="440"/>
      <c r="AF85" s="440"/>
      <c r="BQ85" s="276" t="s">
        <v>1299</v>
      </c>
    </row>
    <row r="86" spans="2:69" ht="21" customHeight="1">
      <c r="B86" s="1486"/>
      <c r="C86" s="1470"/>
      <c r="D86" s="1464" t="s">
        <v>950</v>
      </c>
      <c r="E86" s="1470"/>
      <c r="F86" s="1470"/>
      <c r="G86" s="1470"/>
      <c r="H86" s="1470"/>
      <c r="I86" s="1470"/>
      <c r="J86" s="1470"/>
      <c r="K86" s="1470"/>
      <c r="L86" s="1470"/>
      <c r="M86" s="1470"/>
      <c r="N86" s="1470"/>
      <c r="O86" s="1470"/>
      <c r="P86" s="1470"/>
      <c r="Q86" s="1470"/>
      <c r="R86" s="1470"/>
      <c r="S86" s="1470"/>
      <c r="T86" s="1470"/>
      <c r="U86" s="1470"/>
      <c r="V86" s="1470"/>
      <c r="W86" s="1470"/>
      <c r="X86" s="1470"/>
      <c r="Y86" s="1470"/>
      <c r="Z86" s="1470"/>
      <c r="AA86" s="1470"/>
      <c r="AB86" s="1470"/>
      <c r="AC86" s="1487"/>
      <c r="AD86" s="440"/>
      <c r="AE86" s="440"/>
      <c r="AF86" s="440"/>
      <c r="BQ86" s="276" t="s">
        <v>1300</v>
      </c>
    </row>
    <row r="87" spans="2:69" ht="21" customHeight="1">
      <c r="B87" s="1486"/>
      <c r="C87" s="1470"/>
      <c r="D87" s="1464"/>
      <c r="E87" s="1470"/>
      <c r="F87" s="1470"/>
      <c r="G87" s="1470"/>
      <c r="H87" s="1470"/>
      <c r="I87" s="1470"/>
      <c r="J87" s="1470"/>
      <c r="K87" s="1470"/>
      <c r="L87" s="1470"/>
      <c r="M87" s="1470"/>
      <c r="N87" s="1470"/>
      <c r="O87" s="1470"/>
      <c r="P87" s="1470"/>
      <c r="Q87" s="1470"/>
      <c r="R87" s="1470"/>
      <c r="S87" s="1470"/>
      <c r="T87" s="1470"/>
      <c r="U87" s="1470"/>
      <c r="V87" s="1470"/>
      <c r="W87" s="1470"/>
      <c r="X87" s="1470"/>
      <c r="Y87" s="1470"/>
      <c r="Z87" s="1470"/>
      <c r="AA87" s="1470"/>
      <c r="AB87" s="1470"/>
      <c r="AC87" s="1487"/>
      <c r="AD87" s="440"/>
      <c r="AE87" s="440"/>
      <c r="AF87" s="440"/>
      <c r="BQ87" s="276" t="s">
        <v>1301</v>
      </c>
    </row>
    <row r="88" spans="2:69" ht="21" customHeight="1">
      <c r="B88" s="1486"/>
      <c r="C88" s="1488"/>
      <c r="D88" s="1495"/>
      <c r="E88" s="1495"/>
      <c r="F88" s="1495"/>
      <c r="G88" s="1495"/>
      <c r="H88" s="1495"/>
      <c r="I88" s="1495"/>
      <c r="J88" s="1495"/>
      <c r="K88" s="1495"/>
      <c r="L88" s="1495"/>
      <c r="M88" s="1495"/>
      <c r="N88" s="1495"/>
      <c r="O88" s="1495"/>
      <c r="P88" s="1495"/>
      <c r="Q88" s="1495"/>
      <c r="R88" s="1495"/>
      <c r="S88" s="1495"/>
      <c r="T88" s="1495"/>
      <c r="U88" s="1495"/>
      <c r="V88" s="1495"/>
      <c r="W88" s="1495"/>
      <c r="X88" s="1495"/>
      <c r="Y88" s="1495"/>
      <c r="Z88" s="1495"/>
      <c r="AA88" s="1495"/>
      <c r="AB88" s="1495"/>
      <c r="AC88" s="1470"/>
      <c r="AG88" s="277"/>
      <c r="AH88" s="521"/>
      <c r="AI88" s="522"/>
      <c r="AJ88" s="522"/>
      <c r="AK88" s="522"/>
      <c r="AL88" s="522"/>
      <c r="AM88" s="522"/>
      <c r="AN88" s="522"/>
      <c r="AO88" s="522"/>
      <c r="AP88" s="522"/>
      <c r="AQ88" s="522"/>
      <c r="AR88" s="522"/>
      <c r="AS88" s="522"/>
      <c r="AT88" s="522"/>
      <c r="AU88" s="522"/>
      <c r="AV88" s="522"/>
      <c r="AW88" s="522"/>
      <c r="AX88" s="522"/>
      <c r="AY88" s="522"/>
      <c r="AZ88" s="522"/>
      <c r="BA88" s="522"/>
      <c r="BB88" s="522"/>
      <c r="BC88" s="522"/>
      <c r="BD88" s="522"/>
      <c r="BE88" s="522"/>
      <c r="BF88" s="522"/>
      <c r="BQ88" s="276" t="s">
        <v>1302</v>
      </c>
    </row>
    <row r="89" spans="2:69" ht="21" customHeight="1">
      <c r="B89" s="1486"/>
      <c r="C89" s="1488"/>
      <c r="D89" s="1489"/>
      <c r="E89" s="1489"/>
      <c r="F89" s="1489"/>
      <c r="G89" s="1490"/>
      <c r="H89" s="1490"/>
      <c r="I89" s="1490"/>
      <c r="J89" s="1464"/>
      <c r="K89" s="1465"/>
      <c r="L89" s="1465"/>
      <c r="M89" s="1490"/>
      <c r="N89" s="1490"/>
      <c r="O89" s="1491"/>
      <c r="P89" s="1491"/>
      <c r="Q89" s="1491"/>
      <c r="R89" s="1491"/>
      <c r="S89" s="1491"/>
      <c r="T89" s="1491"/>
      <c r="U89" s="1491"/>
      <c r="V89" s="1491"/>
      <c r="W89" s="1491"/>
      <c r="X89" s="1491"/>
      <c r="Y89" s="1491"/>
      <c r="Z89" s="1491"/>
      <c r="AA89" s="1491"/>
      <c r="AB89" s="1491"/>
      <c r="AC89" s="1470"/>
      <c r="BQ89" s="276" t="s">
        <v>1303</v>
      </c>
    </row>
    <row r="90" spans="2:69" ht="21" customHeight="1">
      <c r="B90" s="1486"/>
      <c r="C90" s="1488"/>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70"/>
      <c r="AD90" s="523" t="s">
        <v>1256</v>
      </c>
      <c r="AE90" s="524"/>
    </row>
    <row r="91" spans="2:69" ht="21" customHeight="1">
      <c r="B91" s="1486"/>
      <c r="C91" s="1488"/>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70"/>
    </row>
    <row r="92" spans="2:69" ht="21" customHeight="1">
      <c r="B92" s="1486"/>
      <c r="C92" s="1488"/>
      <c r="D92" s="1464" t="s">
        <v>949</v>
      </c>
      <c r="E92" s="1489"/>
      <c r="F92" s="1489"/>
      <c r="G92" s="1490"/>
      <c r="H92" s="1490"/>
      <c r="I92" s="1490"/>
      <c r="J92" s="1464"/>
      <c r="K92" s="1465"/>
      <c r="L92" s="1465"/>
      <c r="M92" s="1490"/>
      <c r="N92" s="1490"/>
      <c r="O92" s="1491"/>
      <c r="P92" s="1491"/>
      <c r="Q92" s="1491"/>
      <c r="R92" s="1491"/>
      <c r="S92" s="1491"/>
      <c r="T92" s="1491"/>
      <c r="U92" s="1491"/>
      <c r="V92" s="1491"/>
      <c r="W92" s="1491"/>
      <c r="X92" s="1491"/>
      <c r="Y92" s="1491"/>
      <c r="Z92" s="1491"/>
      <c r="AA92" s="1491"/>
      <c r="AB92" s="1491"/>
      <c r="AC92" s="1470"/>
    </row>
    <row r="93" spans="2:69" ht="21" customHeight="1">
      <c r="B93" s="1486"/>
      <c r="C93" s="1488"/>
      <c r="D93" s="1464"/>
      <c r="E93" s="1489"/>
      <c r="F93" s="1489"/>
      <c r="G93" s="1490"/>
      <c r="H93" s="1490"/>
      <c r="I93" s="1490"/>
      <c r="J93" s="1464"/>
      <c r="K93" s="1465"/>
      <c r="L93" s="1465"/>
      <c r="M93" s="1490"/>
      <c r="N93" s="1490"/>
      <c r="O93" s="1491"/>
      <c r="P93" s="1491"/>
      <c r="Q93" s="1491"/>
      <c r="R93" s="1491"/>
      <c r="S93" s="1491"/>
      <c r="T93" s="1491"/>
      <c r="U93" s="1491"/>
      <c r="V93" s="1491"/>
      <c r="W93" s="1491"/>
      <c r="X93" s="1491"/>
      <c r="Y93" s="1491"/>
      <c r="Z93" s="1491"/>
      <c r="AA93" s="1491"/>
      <c r="AB93" s="1491"/>
      <c r="AC93" s="1470"/>
    </row>
    <row r="94" spans="2:69" ht="21" customHeight="1">
      <c r="B94" s="1486"/>
      <c r="C94" s="1488"/>
      <c r="D94" s="1464"/>
      <c r="E94" s="1489"/>
      <c r="F94" s="1489"/>
      <c r="G94" s="1490"/>
      <c r="H94" s="1490"/>
      <c r="I94" s="1490"/>
      <c r="J94" s="1464"/>
      <c r="K94" s="1465"/>
      <c r="L94" s="1465"/>
      <c r="M94" s="1490"/>
      <c r="N94" s="1490"/>
      <c r="O94" s="1491"/>
      <c r="P94" s="1491"/>
      <c r="Q94" s="1491"/>
      <c r="R94" s="1491"/>
      <c r="S94" s="1491"/>
      <c r="T94" s="1491"/>
      <c r="U94" s="1491"/>
      <c r="V94" s="1491"/>
      <c r="W94" s="1491"/>
      <c r="X94" s="1491"/>
      <c r="Y94" s="1491"/>
      <c r="Z94" s="1491"/>
      <c r="AA94" s="1491"/>
      <c r="AB94" s="1491"/>
      <c r="AC94" s="1470"/>
    </row>
    <row r="95" spans="2:69" ht="21" customHeight="1">
      <c r="B95" s="1486"/>
      <c r="C95" s="1488"/>
      <c r="D95" s="1464"/>
      <c r="E95" s="1489"/>
      <c r="F95" s="1489"/>
      <c r="G95" s="1490"/>
      <c r="H95" s="1490"/>
      <c r="I95" s="1490"/>
      <c r="J95" s="1464"/>
      <c r="K95" s="1465"/>
      <c r="L95" s="1465"/>
      <c r="M95" s="1490"/>
      <c r="N95" s="1490"/>
      <c r="O95" s="1491"/>
      <c r="P95" s="1491"/>
      <c r="Q95" s="1491"/>
      <c r="R95" s="1491"/>
      <c r="S95" s="1491"/>
      <c r="T95" s="1491"/>
      <c r="U95" s="1491"/>
      <c r="V95" s="1491"/>
      <c r="W95" s="1491"/>
      <c r="X95" s="1491"/>
      <c r="Y95" s="1491"/>
      <c r="Z95" s="1491"/>
      <c r="AA95" s="1491"/>
      <c r="AB95" s="1491"/>
      <c r="AC95" s="1470"/>
    </row>
    <row r="96" spans="2:69" ht="21" customHeight="1">
      <c r="B96" s="1486"/>
      <c r="C96" s="1488"/>
      <c r="D96" s="1464"/>
      <c r="E96" s="1489"/>
      <c r="F96" s="1489"/>
      <c r="G96" s="1490"/>
      <c r="H96" s="1490"/>
      <c r="I96" s="1490"/>
      <c r="J96" s="1464"/>
      <c r="K96" s="1465"/>
      <c r="L96" s="1465"/>
      <c r="M96" s="1490"/>
      <c r="N96" s="1490"/>
      <c r="O96" s="1491"/>
      <c r="P96" s="1491"/>
      <c r="Q96" s="1491"/>
      <c r="R96" s="1491"/>
      <c r="S96" s="1491"/>
      <c r="T96" s="1491"/>
      <c r="U96" s="1491"/>
      <c r="V96" s="1491"/>
      <c r="W96" s="1491"/>
      <c r="X96" s="1491"/>
      <c r="Y96" s="1491"/>
      <c r="Z96" s="1491"/>
      <c r="AA96" s="1491"/>
      <c r="AB96" s="1491"/>
      <c r="AC96" s="1470"/>
    </row>
    <row r="97" spans="2:57" ht="21" customHeight="1">
      <c r="B97" s="1486"/>
      <c r="C97" s="1488"/>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70"/>
    </row>
    <row r="98" spans="2:57" ht="21" customHeight="1">
      <c r="B98" s="1486"/>
      <c r="C98" s="1488"/>
      <c r="D98" s="1464" t="s">
        <v>948</v>
      </c>
      <c r="E98" s="1489"/>
      <c r="F98" s="1489"/>
      <c r="G98" s="1490"/>
      <c r="H98" s="1490"/>
      <c r="I98" s="1490"/>
      <c r="J98" s="1464"/>
      <c r="K98" s="1465"/>
      <c r="L98" s="1465"/>
      <c r="M98" s="1490"/>
      <c r="N98" s="1490"/>
      <c r="O98" s="1491"/>
      <c r="P98" s="1491"/>
      <c r="Q98" s="1491"/>
      <c r="R98" s="1491"/>
      <c r="S98" s="1491"/>
      <c r="T98" s="1491"/>
      <c r="U98" s="1491"/>
      <c r="V98" s="1491"/>
      <c r="W98" s="1491"/>
      <c r="X98" s="1491"/>
      <c r="Y98" s="1491"/>
      <c r="Z98" s="1491"/>
      <c r="AA98" s="1491"/>
      <c r="AB98" s="1491"/>
      <c r="AC98" s="1470"/>
    </row>
    <row r="99" spans="2:57" ht="21" customHeight="1">
      <c r="B99" s="1486"/>
      <c r="C99" s="1488"/>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c r="AB99" s="1493"/>
      <c r="AC99" s="1470"/>
    </row>
    <row r="100" spans="2:57" ht="21" customHeight="1">
      <c r="B100" s="1486"/>
      <c r="C100" s="1488"/>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70"/>
    </row>
    <row r="101" spans="2:57" ht="21" customHeight="1">
      <c r="B101" s="1486"/>
      <c r="C101" s="1488"/>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470"/>
    </row>
    <row r="102" spans="2:57" ht="21" customHeight="1">
      <c r="B102" s="1486"/>
      <c r="C102" s="1488"/>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70"/>
    </row>
    <row r="103" spans="2:57" ht="21" customHeight="1">
      <c r="B103" s="1486"/>
      <c r="C103" s="1488"/>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c r="AA103" s="1493"/>
      <c r="AB103" s="1493"/>
      <c r="AC103" s="1470"/>
    </row>
    <row r="104" spans="2:57" ht="21" customHeight="1">
      <c r="B104" s="1486"/>
      <c r="C104" s="1488"/>
      <c r="D104" s="1464" t="s">
        <v>947</v>
      </c>
      <c r="E104" s="1493"/>
      <c r="F104" s="1493"/>
      <c r="G104" s="1493"/>
      <c r="H104" s="1493"/>
      <c r="I104" s="1493"/>
      <c r="J104" s="1493"/>
      <c r="K104" s="1493"/>
      <c r="L104" s="1493"/>
      <c r="M104" s="1493"/>
      <c r="N104" s="1493"/>
      <c r="O104" s="1493"/>
      <c r="P104" s="1493"/>
      <c r="Q104" s="1493"/>
      <c r="R104" s="1493"/>
      <c r="S104" s="1493"/>
      <c r="T104" s="1493"/>
      <c r="U104" s="1493"/>
      <c r="V104" s="1493"/>
      <c r="W104" s="1493"/>
      <c r="X104" s="1493"/>
      <c r="Y104" s="1493"/>
      <c r="Z104" s="1493"/>
      <c r="AA104" s="1493"/>
      <c r="AB104" s="1493"/>
      <c r="AC104" s="1470"/>
    </row>
    <row r="105" spans="2:57" ht="21" customHeight="1">
      <c r="B105" s="1486"/>
      <c r="C105" s="1488"/>
      <c r="D105" s="1464"/>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c r="AA105" s="1493"/>
      <c r="AB105" s="1493"/>
      <c r="AC105" s="1470"/>
    </row>
    <row r="106" spans="2:57" ht="21" customHeight="1">
      <c r="B106" s="1486"/>
      <c r="C106" s="1488"/>
      <c r="D106" s="1464"/>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c r="AA106" s="1493"/>
      <c r="AB106" s="1493"/>
      <c r="AC106" s="1470"/>
    </row>
    <row r="107" spans="2:57" ht="21" customHeight="1">
      <c r="B107" s="1486"/>
      <c r="C107" s="1488"/>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c r="X107" s="1493"/>
      <c r="Y107" s="1493"/>
      <c r="Z107" s="1493"/>
      <c r="AA107" s="1493"/>
      <c r="AB107" s="1493"/>
      <c r="AC107" s="1493"/>
    </row>
    <row r="108" spans="2:57" ht="21" customHeight="1">
      <c r="B108" s="1486"/>
      <c r="C108" s="1488"/>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c r="X108" s="1493"/>
      <c r="Y108" s="1493"/>
      <c r="Z108" s="1493"/>
      <c r="AA108" s="1493"/>
      <c r="AB108" s="1493"/>
      <c r="AC108" s="1493"/>
    </row>
    <row r="109" spans="2:57" ht="21" customHeight="1">
      <c r="B109" s="1486"/>
      <c r="C109" s="1488"/>
      <c r="D109" s="1492"/>
      <c r="E109" s="1492"/>
      <c r="F109" s="1492"/>
      <c r="G109" s="1492"/>
      <c r="H109" s="1492"/>
      <c r="I109" s="1492"/>
      <c r="J109" s="1492"/>
      <c r="K109" s="1492"/>
      <c r="L109" s="1492"/>
      <c r="M109" s="1492"/>
      <c r="N109" s="1492"/>
      <c r="O109" s="1492"/>
      <c r="P109" s="1492"/>
      <c r="Q109" s="1492"/>
      <c r="R109" s="1492"/>
      <c r="S109" s="1492"/>
      <c r="T109" s="1492"/>
      <c r="U109" s="1492"/>
      <c r="V109" s="1492"/>
      <c r="W109" s="1492"/>
      <c r="X109" s="1492"/>
      <c r="Y109" s="1492"/>
      <c r="Z109" s="1492"/>
      <c r="AA109" s="1492"/>
      <c r="AB109" s="1492"/>
      <c r="AC109" s="1470"/>
      <c r="BE109" s="276" t="s">
        <v>32</v>
      </c>
    </row>
    <row r="110" spans="2:57" ht="21" customHeight="1">
      <c r="B110" s="277"/>
      <c r="C110" s="2962" t="s">
        <v>400</v>
      </c>
      <c r="D110" s="2962"/>
      <c r="E110" s="2961" t="s">
        <v>946</v>
      </c>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1"/>
      <c r="AA110" s="2961"/>
      <c r="AB110" s="2961"/>
      <c r="BE110" s="276" t="s">
        <v>33</v>
      </c>
    </row>
    <row r="111" spans="2:57" ht="21" customHeight="1">
      <c r="B111" s="277"/>
      <c r="C111" s="511"/>
      <c r="E111" s="2959" t="s">
        <v>945</v>
      </c>
      <c r="F111" s="2959"/>
      <c r="G111" s="2959"/>
      <c r="H111" s="2959"/>
      <c r="I111" s="2959"/>
      <c r="J111" s="2959"/>
      <c r="K111" s="2959"/>
      <c r="L111" s="2959"/>
      <c r="M111" s="2959"/>
      <c r="N111" s="2959"/>
      <c r="O111" s="2959"/>
      <c r="P111" s="2959"/>
      <c r="Q111" s="2959"/>
      <c r="R111" s="2959"/>
      <c r="S111" s="2959"/>
      <c r="T111" s="2959"/>
      <c r="U111" s="2959"/>
      <c r="V111" s="2959"/>
      <c r="W111" s="2959"/>
      <c r="X111" s="2959"/>
      <c r="Y111" s="2959"/>
      <c r="Z111" s="2959"/>
      <c r="AA111" s="2959"/>
      <c r="AB111" s="2959"/>
      <c r="BE111" s="276" t="s">
        <v>143</v>
      </c>
    </row>
    <row r="112" spans="2:57" ht="21" customHeight="1">
      <c r="B112" s="277"/>
      <c r="C112" s="511"/>
      <c r="D112" s="525"/>
      <c r="E112" s="525"/>
      <c r="F112" s="525"/>
      <c r="G112" s="525"/>
      <c r="H112" s="525"/>
      <c r="I112" s="525"/>
      <c r="J112" s="525"/>
      <c r="K112" s="525"/>
      <c r="L112" s="525"/>
      <c r="M112" s="525"/>
      <c r="N112" s="525"/>
      <c r="O112" s="525"/>
      <c r="P112" s="525"/>
      <c r="Q112" s="525"/>
      <c r="R112" s="525"/>
      <c r="S112" s="525"/>
      <c r="T112" s="525"/>
      <c r="U112" s="525"/>
      <c r="V112" s="525"/>
      <c r="W112" s="525"/>
      <c r="X112" s="525"/>
      <c r="Y112" s="525"/>
      <c r="Z112" s="525"/>
      <c r="AA112" s="525"/>
      <c r="AB112" s="525"/>
      <c r="AE112" s="1026" t="s">
        <v>122</v>
      </c>
      <c r="BE112" s="276" t="s">
        <v>944</v>
      </c>
    </row>
    <row r="113" spans="1:59" ht="21" customHeight="1">
      <c r="B113" s="277"/>
      <c r="C113" s="277" t="s">
        <v>943</v>
      </c>
      <c r="D113" s="168" t="s">
        <v>942</v>
      </c>
      <c r="E113" s="279"/>
      <c r="F113" s="279"/>
      <c r="G113" s="280"/>
      <c r="H113" s="280"/>
      <c r="I113" s="280"/>
      <c r="J113" s="168"/>
      <c r="K113" s="281"/>
      <c r="L113" s="281"/>
      <c r="M113" s="282"/>
      <c r="N113" s="282"/>
      <c r="X113" s="2870" t="s">
        <v>1849</v>
      </c>
      <c r="Y113" s="2870"/>
      <c r="Z113" s="2870"/>
      <c r="AA113" s="2870"/>
      <c r="AB113" s="2870"/>
      <c r="AD113" s="526" t="s">
        <v>927</v>
      </c>
      <c r="AU113" s="195"/>
      <c r="AV113" s="195"/>
      <c r="AW113" s="195"/>
      <c r="AX113" s="195"/>
      <c r="AY113" s="195"/>
      <c r="AZ113" s="195"/>
      <c r="BA113" s="195"/>
      <c r="BB113" s="195"/>
      <c r="BC113" s="195"/>
      <c r="BD113" s="195"/>
      <c r="BE113" s="195" t="s">
        <v>941</v>
      </c>
      <c r="BF113" s="195"/>
      <c r="BG113" s="195"/>
    </row>
    <row r="114" spans="1:59" ht="10.5" customHeight="1">
      <c r="B114" s="277"/>
      <c r="C114" s="277"/>
      <c r="D114" s="168"/>
      <c r="E114" s="279"/>
      <c r="F114" s="279"/>
      <c r="G114" s="280"/>
      <c r="H114" s="280"/>
      <c r="I114" s="280"/>
      <c r="J114" s="168"/>
      <c r="K114" s="281"/>
      <c r="L114" s="281"/>
      <c r="M114" s="282"/>
      <c r="N114" s="282"/>
      <c r="X114" s="527"/>
      <c r="Y114" s="527"/>
      <c r="Z114" s="527"/>
      <c r="AA114" s="527"/>
      <c r="AB114" s="527"/>
      <c r="AT114" s="195"/>
      <c r="AU114" s="195"/>
      <c r="AV114" s="195"/>
      <c r="AW114" s="195"/>
      <c r="AX114" s="195"/>
      <c r="AY114" s="195"/>
      <c r="AZ114" s="195"/>
      <c r="BA114" s="195"/>
      <c r="BB114" s="195"/>
      <c r="BC114" s="195"/>
      <c r="BD114" s="195"/>
      <c r="BE114" s="195"/>
      <c r="BF114" s="195"/>
      <c r="BG114" s="195"/>
    </row>
    <row r="115" spans="1:59" ht="30" customHeight="1">
      <c r="A115" s="195"/>
      <c r="B115" s="528"/>
      <c r="C115" s="2960" t="s">
        <v>940</v>
      </c>
      <c r="D115" s="2956"/>
      <c r="E115" s="2956"/>
      <c r="F115" s="2956"/>
      <c r="G115" s="529" t="s">
        <v>48</v>
      </c>
      <c r="H115" s="1509" t="s">
        <v>939</v>
      </c>
      <c r="I115" s="2955" t="s">
        <v>28</v>
      </c>
      <c r="J115" s="2956"/>
      <c r="K115" s="2956"/>
      <c r="L115" s="2956"/>
      <c r="M115" s="2956"/>
      <c r="N115" s="2956"/>
      <c r="O115" s="2957"/>
      <c r="P115" s="2955" t="s">
        <v>938</v>
      </c>
      <c r="Q115" s="2956"/>
      <c r="R115" s="2956"/>
      <c r="S115" s="2956"/>
      <c r="T115" s="2956"/>
      <c r="U115" s="2956"/>
      <c r="V115" s="2956"/>
      <c r="W115" s="2956"/>
      <c r="X115" s="2956"/>
      <c r="Y115" s="2956"/>
      <c r="Z115" s="2956"/>
      <c r="AA115" s="2956"/>
      <c r="AB115" s="2957"/>
      <c r="AE115" s="526" t="s">
        <v>1212</v>
      </c>
    </row>
    <row r="116" spans="1:59" ht="63" customHeight="1">
      <c r="A116" s="195"/>
      <c r="B116" s="528"/>
      <c r="C116" s="2618"/>
      <c r="D116" s="2619"/>
      <c r="E116" s="2619"/>
      <c r="F116" s="2619"/>
      <c r="G116" s="1496"/>
      <c r="H116" s="1496"/>
      <c r="I116" s="2618"/>
      <c r="J116" s="2619"/>
      <c r="K116" s="2619"/>
      <c r="L116" s="2619"/>
      <c r="M116" s="2619"/>
      <c r="N116" s="2619"/>
      <c r="O116" s="2620"/>
      <c r="P116" s="2618"/>
      <c r="Q116" s="2619"/>
      <c r="R116" s="2619"/>
      <c r="S116" s="2619"/>
      <c r="T116" s="2619"/>
      <c r="U116" s="2619"/>
      <c r="V116" s="2619"/>
      <c r="W116" s="2619"/>
      <c r="X116" s="2619"/>
      <c r="Y116" s="2619"/>
      <c r="Z116" s="2619"/>
      <c r="AA116" s="2619"/>
      <c r="AB116" s="2620"/>
      <c r="AD116" s="1861" t="s">
        <v>1306</v>
      </c>
      <c r="AE116" s="1861"/>
      <c r="AF116" s="1861"/>
      <c r="AG116" s="1861"/>
      <c r="AH116" s="1861"/>
      <c r="AI116" s="1861"/>
      <c r="AJ116" s="1861"/>
      <c r="AK116" s="1861"/>
      <c r="AL116" s="1861"/>
      <c r="AM116" s="1861"/>
      <c r="AN116" s="1861"/>
      <c r="AO116" s="1861"/>
      <c r="AP116" s="1861"/>
      <c r="AQ116" s="1861"/>
      <c r="AR116" s="1861"/>
      <c r="AS116" s="1861"/>
      <c r="AT116" s="1861"/>
      <c r="AU116" s="1861"/>
      <c r="AV116" s="1861"/>
      <c r="AW116" s="1861"/>
      <c r="AX116" s="1861"/>
      <c r="AY116" s="1861"/>
      <c r="AZ116" s="1861"/>
      <c r="BA116" s="1861"/>
    </row>
    <row r="117" spans="1:59" ht="63" customHeight="1">
      <c r="A117" s="195"/>
      <c r="B117" s="528"/>
      <c r="C117" s="2997"/>
      <c r="D117" s="2998"/>
      <c r="E117" s="2998"/>
      <c r="F117" s="2999"/>
      <c r="G117" s="1496"/>
      <c r="H117" s="1496"/>
      <c r="I117" s="2618"/>
      <c r="J117" s="2619"/>
      <c r="K117" s="2619"/>
      <c r="L117" s="2619"/>
      <c r="M117" s="2619"/>
      <c r="N117" s="2619"/>
      <c r="O117" s="2620"/>
      <c r="P117" s="2618"/>
      <c r="Q117" s="2619"/>
      <c r="R117" s="2619"/>
      <c r="S117" s="2619"/>
      <c r="T117" s="2619"/>
      <c r="U117" s="2619"/>
      <c r="V117" s="2619"/>
      <c r="W117" s="2619"/>
      <c r="X117" s="2619"/>
      <c r="Y117" s="2619"/>
      <c r="Z117" s="2619"/>
      <c r="AA117" s="2619"/>
      <c r="AB117" s="2620"/>
      <c r="AD117" s="530" t="s">
        <v>1213</v>
      </c>
      <c r="AE117" s="334"/>
      <c r="AF117" s="334"/>
      <c r="AU117" s="276" t="s">
        <v>937</v>
      </c>
    </row>
    <row r="118" spans="1:59" s="195" customFormat="1" ht="63" customHeight="1">
      <c r="B118" s="528"/>
      <c r="C118" s="2618"/>
      <c r="D118" s="2619"/>
      <c r="E118" s="2619"/>
      <c r="F118" s="2619"/>
      <c r="G118" s="1496"/>
      <c r="H118" s="1496"/>
      <c r="I118" s="2618"/>
      <c r="J118" s="2619"/>
      <c r="K118" s="2619"/>
      <c r="L118" s="2619"/>
      <c r="M118" s="2619"/>
      <c r="N118" s="2619"/>
      <c r="O118" s="2620"/>
      <c r="P118" s="2618"/>
      <c r="Q118" s="2619"/>
      <c r="R118" s="2619"/>
      <c r="S118" s="2619"/>
      <c r="T118" s="2619"/>
      <c r="U118" s="2619"/>
      <c r="V118" s="2619"/>
      <c r="W118" s="2619"/>
      <c r="X118" s="2619"/>
      <c r="Y118" s="2619"/>
      <c r="Z118" s="2619"/>
      <c r="AA118" s="2619"/>
      <c r="AB118" s="2620"/>
      <c r="AC118" s="531"/>
      <c r="AD118" s="334"/>
      <c r="AE118" s="334"/>
      <c r="AF118" s="334"/>
      <c r="AU118" s="195" t="s">
        <v>1304</v>
      </c>
    </row>
    <row r="119" spans="1:59" s="195" customFormat="1" ht="63" customHeight="1">
      <c r="B119" s="528"/>
      <c r="C119" s="2618"/>
      <c r="D119" s="2619"/>
      <c r="E119" s="2619"/>
      <c r="F119" s="2619"/>
      <c r="G119" s="1496"/>
      <c r="H119" s="1496"/>
      <c r="I119" s="2618"/>
      <c r="J119" s="2619"/>
      <c r="K119" s="2619"/>
      <c r="L119" s="2619"/>
      <c r="M119" s="2619"/>
      <c r="N119" s="2619"/>
      <c r="O119" s="2620"/>
      <c r="P119" s="2618"/>
      <c r="Q119" s="2619"/>
      <c r="R119" s="2619"/>
      <c r="S119" s="2619"/>
      <c r="T119" s="2619"/>
      <c r="U119" s="2619"/>
      <c r="V119" s="2619"/>
      <c r="W119" s="2619"/>
      <c r="X119" s="2619"/>
      <c r="Y119" s="2619"/>
      <c r="Z119" s="2619"/>
      <c r="AA119" s="2619"/>
      <c r="AB119" s="2620"/>
      <c r="AC119" s="531"/>
      <c r="AD119" s="532"/>
      <c r="AE119" s="334"/>
      <c r="AF119" s="334"/>
      <c r="AU119" s="276" t="s">
        <v>936</v>
      </c>
    </row>
    <row r="120" spans="1:59" s="195" customFormat="1" ht="63" customHeight="1">
      <c r="B120" s="528"/>
      <c r="C120" s="2618"/>
      <c r="D120" s="2619"/>
      <c r="E120" s="2619"/>
      <c r="F120" s="2619"/>
      <c r="G120" s="1496"/>
      <c r="H120" s="1496"/>
      <c r="I120" s="2618"/>
      <c r="J120" s="2619"/>
      <c r="K120" s="2619"/>
      <c r="L120" s="2619"/>
      <c r="M120" s="2619"/>
      <c r="N120" s="2619"/>
      <c r="O120" s="2620"/>
      <c r="P120" s="2618"/>
      <c r="Q120" s="2619"/>
      <c r="R120" s="2619"/>
      <c r="S120" s="2619"/>
      <c r="T120" s="2619"/>
      <c r="U120" s="2619"/>
      <c r="V120" s="2619"/>
      <c r="W120" s="2619"/>
      <c r="X120" s="2619"/>
      <c r="Y120" s="2619"/>
      <c r="Z120" s="2619"/>
      <c r="AA120" s="2619"/>
      <c r="AB120" s="2620"/>
      <c r="AC120" s="531"/>
      <c r="AD120" s="532"/>
      <c r="AE120" s="334"/>
      <c r="AF120" s="334"/>
      <c r="AM120" s="196"/>
      <c r="AN120" s="196"/>
      <c r="AO120" s="196"/>
      <c r="AP120" s="196"/>
      <c r="AQ120" s="196"/>
      <c r="AR120" s="196"/>
      <c r="AU120" s="195" t="s">
        <v>626</v>
      </c>
    </row>
    <row r="121" spans="1:59" s="195" customFormat="1" ht="63" customHeight="1">
      <c r="B121" s="528"/>
      <c r="C121" s="2618"/>
      <c r="D121" s="2619"/>
      <c r="E121" s="2619"/>
      <c r="F121" s="2619"/>
      <c r="G121" s="1496"/>
      <c r="H121" s="1496"/>
      <c r="I121" s="2618"/>
      <c r="J121" s="2619"/>
      <c r="K121" s="2619"/>
      <c r="L121" s="2619"/>
      <c r="M121" s="2619"/>
      <c r="N121" s="2619"/>
      <c r="O121" s="2620"/>
      <c r="P121" s="2618"/>
      <c r="Q121" s="2619"/>
      <c r="R121" s="2619"/>
      <c r="S121" s="2619"/>
      <c r="T121" s="2619"/>
      <c r="U121" s="2619"/>
      <c r="V121" s="2619"/>
      <c r="W121" s="2619"/>
      <c r="X121" s="2619"/>
      <c r="Y121" s="2619"/>
      <c r="Z121" s="2619"/>
      <c r="AA121" s="2619"/>
      <c r="AB121" s="2620"/>
      <c r="AC121" s="531"/>
      <c r="AM121" s="196"/>
      <c r="AN121" s="196"/>
      <c r="AO121" s="196"/>
      <c r="AP121" s="196"/>
      <c r="AQ121" s="196"/>
      <c r="AR121" s="196"/>
    </row>
    <row r="122" spans="1:59" s="195" customFormat="1" ht="63" customHeight="1">
      <c r="B122" s="528"/>
      <c r="C122" s="2618"/>
      <c r="D122" s="2619"/>
      <c r="E122" s="2619"/>
      <c r="F122" s="2619"/>
      <c r="G122" s="1496"/>
      <c r="H122" s="1496"/>
      <c r="I122" s="2618"/>
      <c r="J122" s="2619"/>
      <c r="K122" s="2619"/>
      <c r="L122" s="2619"/>
      <c r="M122" s="2619"/>
      <c r="N122" s="2619"/>
      <c r="O122" s="2620"/>
      <c r="P122" s="2618"/>
      <c r="Q122" s="2619"/>
      <c r="R122" s="2619"/>
      <c r="S122" s="2619"/>
      <c r="T122" s="2619"/>
      <c r="U122" s="2619"/>
      <c r="V122" s="2619"/>
      <c r="W122" s="2619"/>
      <c r="X122" s="2619"/>
      <c r="Y122" s="2619"/>
      <c r="Z122" s="2619"/>
      <c r="AA122" s="2619"/>
      <c r="AB122" s="2620"/>
      <c r="AC122" s="531"/>
      <c r="AM122" s="196"/>
      <c r="AN122" s="196"/>
      <c r="AO122" s="196"/>
      <c r="AP122" s="196"/>
      <c r="AQ122" s="196"/>
      <c r="AR122" s="196"/>
    </row>
    <row r="123" spans="1:59" s="195" customFormat="1" ht="63" customHeight="1">
      <c r="B123" s="528"/>
      <c r="C123" s="2618"/>
      <c r="D123" s="2619"/>
      <c r="E123" s="2619"/>
      <c r="F123" s="2619"/>
      <c r="G123" s="1496"/>
      <c r="H123" s="1496"/>
      <c r="I123" s="2618"/>
      <c r="J123" s="2619"/>
      <c r="K123" s="2619"/>
      <c r="L123" s="2619"/>
      <c r="M123" s="2619"/>
      <c r="N123" s="2619"/>
      <c r="O123" s="2620"/>
      <c r="P123" s="2618"/>
      <c r="Q123" s="2619"/>
      <c r="R123" s="2619"/>
      <c r="S123" s="2619"/>
      <c r="T123" s="2619"/>
      <c r="U123" s="2619"/>
      <c r="V123" s="2619"/>
      <c r="W123" s="2619"/>
      <c r="X123" s="2619"/>
      <c r="Y123" s="2619"/>
      <c r="Z123" s="2619"/>
      <c r="AA123" s="2619"/>
      <c r="AB123" s="2620"/>
      <c r="AC123" s="531"/>
      <c r="AM123" s="196"/>
      <c r="AN123" s="196"/>
      <c r="AO123" s="196"/>
      <c r="AP123" s="196"/>
      <c r="AQ123" s="196"/>
      <c r="AR123" s="196"/>
    </row>
    <row r="124" spans="1:59" s="195" customFormat="1" ht="63" customHeight="1">
      <c r="B124" s="528"/>
      <c r="C124" s="2618"/>
      <c r="D124" s="2619"/>
      <c r="E124" s="2619"/>
      <c r="F124" s="2619"/>
      <c r="G124" s="1496"/>
      <c r="H124" s="1496"/>
      <c r="I124" s="2618"/>
      <c r="J124" s="2619"/>
      <c r="K124" s="2619"/>
      <c r="L124" s="2619"/>
      <c r="M124" s="2619"/>
      <c r="N124" s="2619"/>
      <c r="O124" s="2620"/>
      <c r="P124" s="2618"/>
      <c r="Q124" s="2619"/>
      <c r="R124" s="2619"/>
      <c r="S124" s="2619"/>
      <c r="T124" s="2619"/>
      <c r="U124" s="2619"/>
      <c r="V124" s="2619"/>
      <c r="W124" s="2619"/>
      <c r="X124" s="2619"/>
      <c r="Y124" s="2619"/>
      <c r="Z124" s="2619"/>
      <c r="AA124" s="2619"/>
      <c r="AB124" s="2620"/>
      <c r="AC124" s="531"/>
      <c r="AM124" s="196"/>
      <c r="AN124" s="196"/>
      <c r="AO124" s="196"/>
      <c r="AP124" s="196"/>
      <c r="AQ124" s="196"/>
      <c r="AR124" s="196"/>
    </row>
    <row r="125" spans="1:59" s="195" customFormat="1" ht="63" customHeight="1">
      <c r="B125" s="528"/>
      <c r="C125" s="2618"/>
      <c r="D125" s="2619"/>
      <c r="E125" s="2619"/>
      <c r="F125" s="2619"/>
      <c r="G125" s="1496"/>
      <c r="H125" s="1496"/>
      <c r="I125" s="2621"/>
      <c r="J125" s="2622"/>
      <c r="K125" s="2622"/>
      <c r="L125" s="2622"/>
      <c r="M125" s="2622"/>
      <c r="N125" s="2622"/>
      <c r="O125" s="2623"/>
      <c r="P125" s="2618"/>
      <c r="Q125" s="2619"/>
      <c r="R125" s="2619"/>
      <c r="S125" s="2619"/>
      <c r="T125" s="2619"/>
      <c r="U125" s="2619"/>
      <c r="V125" s="2619"/>
      <c r="W125" s="2619"/>
      <c r="X125" s="2619"/>
      <c r="Y125" s="2619"/>
      <c r="Z125" s="2619"/>
      <c r="AA125" s="2619"/>
      <c r="AB125" s="2620"/>
      <c r="AC125" s="531"/>
      <c r="AM125" s="196"/>
      <c r="AN125" s="196"/>
      <c r="AO125" s="196"/>
      <c r="AP125" s="196"/>
      <c r="AQ125" s="196"/>
      <c r="AR125" s="196"/>
    </row>
    <row r="126" spans="1:59" s="195" customFormat="1" ht="10.5" customHeight="1">
      <c r="B126" s="528"/>
      <c r="C126" s="533"/>
      <c r="D126" s="533"/>
      <c r="E126" s="533"/>
      <c r="F126" s="533"/>
      <c r="G126" s="534"/>
      <c r="H126" s="534"/>
      <c r="I126" s="534"/>
      <c r="J126" s="534"/>
      <c r="K126" s="533"/>
      <c r="L126" s="533"/>
      <c r="M126" s="533"/>
      <c r="N126" s="533"/>
      <c r="O126" s="534"/>
      <c r="P126" s="534"/>
      <c r="Q126" s="534"/>
      <c r="R126" s="534"/>
      <c r="S126" s="533"/>
      <c r="T126" s="533"/>
      <c r="U126" s="533"/>
      <c r="V126" s="533"/>
      <c r="W126" s="533"/>
      <c r="X126" s="533"/>
      <c r="Y126" s="533"/>
      <c r="Z126" s="533"/>
      <c r="AA126" s="533"/>
      <c r="AB126" s="533"/>
      <c r="AC126" s="531"/>
      <c r="AM126" s="196"/>
      <c r="AN126" s="196"/>
      <c r="AO126" s="196"/>
      <c r="AP126" s="196"/>
      <c r="AQ126" s="196"/>
      <c r="AR126" s="196"/>
    </row>
    <row r="127" spans="1:59" s="195" customFormat="1" ht="15.75" customHeight="1">
      <c r="B127" s="528"/>
      <c r="C127" s="528" t="s">
        <v>400</v>
      </c>
      <c r="D127" s="535" t="s">
        <v>935</v>
      </c>
      <c r="E127" s="531"/>
      <c r="F127" s="535"/>
      <c r="G127" s="535"/>
      <c r="H127" s="535"/>
      <c r="I127" s="535"/>
      <c r="J127" s="535"/>
      <c r="K127" s="535"/>
      <c r="L127" s="535"/>
      <c r="M127" s="535"/>
      <c r="N127" s="510"/>
      <c r="O127" s="531"/>
      <c r="P127" s="531"/>
      <c r="Q127" s="531"/>
      <c r="R127" s="531"/>
      <c r="S127" s="531"/>
      <c r="T127" s="531"/>
      <c r="U127" s="531"/>
      <c r="V127" s="531"/>
      <c r="W127" s="531"/>
      <c r="X127" s="531"/>
      <c r="Y127" s="531"/>
      <c r="Z127" s="531"/>
      <c r="AA127" s="531"/>
      <c r="AB127" s="531"/>
      <c r="AC127" s="531"/>
      <c r="AM127" s="196"/>
      <c r="AN127" s="196"/>
      <c r="AO127" s="196"/>
      <c r="AP127" s="196"/>
      <c r="AQ127" s="196"/>
      <c r="AR127" s="196"/>
    </row>
    <row r="128" spans="1:59" s="195" customFormat="1" ht="15.75" customHeight="1">
      <c r="B128" s="528"/>
      <c r="C128" s="528"/>
      <c r="D128" s="536" t="s">
        <v>934</v>
      </c>
      <c r="E128" s="531"/>
      <c r="F128" s="536"/>
      <c r="G128" s="536"/>
      <c r="H128" s="536"/>
      <c r="I128" s="536"/>
      <c r="J128" s="536"/>
      <c r="K128" s="536"/>
      <c r="L128" s="536"/>
      <c r="M128" s="536"/>
      <c r="N128" s="536"/>
      <c r="O128" s="536"/>
      <c r="P128" s="536"/>
      <c r="Q128" s="536"/>
      <c r="R128" s="536"/>
      <c r="S128" s="536"/>
      <c r="T128" s="536"/>
      <c r="U128" s="536"/>
      <c r="V128" s="536"/>
      <c r="W128" s="536"/>
      <c r="X128" s="536"/>
      <c r="Y128" s="536"/>
      <c r="Z128" s="536"/>
      <c r="AA128" s="536"/>
      <c r="AB128" s="536"/>
      <c r="AC128" s="531"/>
      <c r="AM128" s="196"/>
      <c r="AN128" s="196"/>
      <c r="AO128" s="196"/>
      <c r="AP128" s="196"/>
      <c r="AQ128" s="196"/>
      <c r="AR128" s="196"/>
    </row>
    <row r="129" spans="1:49" s="195" customFormat="1" ht="15.75" customHeight="1">
      <c r="B129" s="528"/>
      <c r="C129" s="528"/>
      <c r="D129" s="536" t="s">
        <v>933</v>
      </c>
      <c r="E129" s="531"/>
      <c r="F129" s="536"/>
      <c r="G129" s="536"/>
      <c r="H129" s="536"/>
      <c r="I129" s="536"/>
      <c r="J129" s="536"/>
      <c r="K129" s="536"/>
      <c r="L129" s="536"/>
      <c r="M129" s="536"/>
      <c r="N129" s="510"/>
      <c r="O129" s="531"/>
      <c r="P129" s="531"/>
      <c r="Q129" s="531"/>
      <c r="R129" s="531"/>
      <c r="S129" s="531"/>
      <c r="T129" s="531"/>
      <c r="U129" s="531"/>
      <c r="V129" s="531"/>
      <c r="W129" s="531"/>
      <c r="X129" s="531"/>
      <c r="Y129" s="531"/>
      <c r="Z129" s="531"/>
      <c r="AA129" s="531"/>
      <c r="AB129" s="531"/>
      <c r="AC129" s="531"/>
      <c r="AM129" s="196"/>
      <c r="AN129" s="196"/>
      <c r="AO129" s="196"/>
      <c r="AP129" s="196"/>
      <c r="AQ129" s="196"/>
      <c r="AR129" s="196"/>
    </row>
    <row r="130" spans="1:49" s="195" customFormat="1" ht="19.5" customHeight="1">
      <c r="B130" s="528"/>
      <c r="C130" s="528"/>
      <c r="D130" s="536"/>
      <c r="E130" s="536"/>
      <c r="F130" s="536"/>
      <c r="G130" s="536"/>
      <c r="H130" s="536"/>
      <c r="I130" s="536"/>
      <c r="J130" s="536"/>
      <c r="K130" s="536"/>
      <c r="L130" s="536"/>
      <c r="M130" s="536"/>
      <c r="N130" s="536"/>
      <c r="O130" s="536"/>
      <c r="P130" s="536"/>
      <c r="Q130" s="536"/>
      <c r="R130" s="536"/>
      <c r="S130" s="536"/>
      <c r="T130" s="536"/>
      <c r="U130" s="536"/>
      <c r="V130" s="536"/>
      <c r="W130" s="536"/>
      <c r="X130" s="536"/>
      <c r="Y130" s="536"/>
      <c r="Z130" s="536"/>
      <c r="AA130" s="536"/>
      <c r="AB130" s="536"/>
      <c r="AC130" s="531"/>
      <c r="AM130" s="196"/>
      <c r="AN130" s="196"/>
      <c r="AO130" s="196"/>
      <c r="AP130" s="196"/>
      <c r="AQ130" s="196"/>
      <c r="AR130" s="196"/>
    </row>
    <row r="131" spans="1:49" s="195" customFormat="1" ht="20.100000000000001" customHeight="1">
      <c r="B131" s="528"/>
      <c r="C131" s="528"/>
      <c r="D131" s="536"/>
      <c r="E131" s="536"/>
      <c r="F131" s="536"/>
      <c r="G131" s="536"/>
      <c r="H131" s="536"/>
      <c r="I131" s="536"/>
      <c r="J131" s="536"/>
      <c r="K131" s="536"/>
      <c r="L131" s="536"/>
      <c r="M131" s="536"/>
      <c r="N131" s="510"/>
      <c r="O131" s="531"/>
      <c r="P131" s="531"/>
      <c r="Q131" s="531"/>
      <c r="R131" s="531"/>
      <c r="S131" s="531"/>
      <c r="T131" s="531"/>
      <c r="U131" s="531"/>
      <c r="V131" s="531"/>
      <c r="W131" s="531"/>
      <c r="X131" s="531"/>
      <c r="Y131" s="531"/>
      <c r="Z131" s="531"/>
      <c r="AA131" s="531"/>
      <c r="AB131" s="531"/>
      <c r="AC131" s="531"/>
      <c r="AM131" s="196"/>
      <c r="AN131" s="196"/>
      <c r="AO131" s="196"/>
      <c r="AP131" s="196"/>
      <c r="AQ131" s="196"/>
      <c r="AR131" s="196"/>
    </row>
    <row r="132" spans="1:49" s="195" customFormat="1" ht="20.100000000000001" customHeight="1">
      <c r="B132" s="528"/>
      <c r="C132" s="537" t="s">
        <v>932</v>
      </c>
      <c r="D132" s="538"/>
      <c r="E132" s="538"/>
      <c r="F132" s="538"/>
      <c r="G132" s="538"/>
      <c r="H132" s="538"/>
      <c r="I132" s="536"/>
      <c r="J132" s="536"/>
      <c r="K132" s="536"/>
      <c r="L132" s="536"/>
      <c r="M132" s="536"/>
      <c r="N132" s="510"/>
      <c r="O132" s="531"/>
      <c r="P132" s="531"/>
      <c r="Q132" s="531"/>
      <c r="R132" s="531"/>
      <c r="S132" s="531"/>
      <c r="T132" s="531"/>
      <c r="U132" s="531"/>
      <c r="V132" s="531"/>
      <c r="W132" s="531"/>
      <c r="X132" s="531"/>
      <c r="Y132" s="531"/>
      <c r="Z132" s="531"/>
      <c r="AA132" s="531"/>
      <c r="AB132" s="531"/>
      <c r="AC132" s="531"/>
      <c r="AE132" s="1026" t="s">
        <v>122</v>
      </c>
      <c r="AM132" s="196"/>
      <c r="AN132" s="196"/>
      <c r="AO132" s="196"/>
      <c r="AP132" s="196"/>
      <c r="AQ132" s="196"/>
      <c r="AR132" s="196"/>
      <c r="AU132" s="276" t="s">
        <v>218</v>
      </c>
      <c r="AV132" s="276"/>
      <c r="AW132" s="276"/>
    </row>
    <row r="133" spans="1:49" s="195" customFormat="1" ht="10.5" customHeight="1">
      <c r="B133" s="528"/>
      <c r="C133" s="537"/>
      <c r="D133" s="538"/>
      <c r="E133" s="538"/>
      <c r="F133" s="538"/>
      <c r="G133" s="538"/>
      <c r="H133" s="538"/>
      <c r="I133" s="536"/>
      <c r="J133" s="536"/>
      <c r="K133" s="536"/>
      <c r="L133" s="536"/>
      <c r="M133" s="536"/>
      <c r="N133" s="510"/>
      <c r="O133" s="531"/>
      <c r="P133" s="531"/>
      <c r="Q133" s="531"/>
      <c r="R133" s="531"/>
      <c r="S133" s="531"/>
      <c r="T133" s="531"/>
      <c r="U133" s="531"/>
      <c r="V133" s="531"/>
      <c r="W133" s="531"/>
      <c r="X133" s="531"/>
      <c r="Y133" s="531"/>
      <c r="Z133" s="531"/>
      <c r="AA133" s="531"/>
      <c r="AB133" s="531"/>
      <c r="AC133" s="531"/>
      <c r="AM133" s="196"/>
      <c r="AN133" s="196"/>
      <c r="AO133" s="196"/>
      <c r="AP133" s="196"/>
      <c r="AQ133" s="196"/>
      <c r="AR133" s="196"/>
      <c r="AU133" s="276"/>
      <c r="AV133" s="276"/>
      <c r="AW133" s="276"/>
    </row>
    <row r="134" spans="1:49" s="195" customFormat="1" ht="20.100000000000001" customHeight="1">
      <c r="A134" s="276"/>
      <c r="B134" s="277"/>
      <c r="C134" s="511" t="s">
        <v>931</v>
      </c>
      <c r="D134" s="168"/>
      <c r="E134" s="279"/>
      <c r="F134" s="279"/>
      <c r="G134" s="280"/>
      <c r="H134" s="280"/>
      <c r="I134" s="280"/>
      <c r="J134" s="168"/>
      <c r="K134" s="281"/>
      <c r="L134" s="281"/>
      <c r="M134" s="282"/>
      <c r="N134" s="282"/>
      <c r="O134" s="276"/>
      <c r="P134" s="276"/>
      <c r="Q134" s="276"/>
      <c r="R134" s="276"/>
      <c r="S134" s="276"/>
      <c r="T134" s="276"/>
      <c r="U134" s="276"/>
      <c r="V134" s="276"/>
      <c r="W134" s="276"/>
      <c r="X134" s="2948"/>
      <c r="Y134" s="2948"/>
      <c r="Z134" s="2948"/>
      <c r="AA134" s="2948"/>
      <c r="AB134" s="2948"/>
      <c r="AC134" s="531"/>
      <c r="AM134" s="196"/>
      <c r="AN134" s="196"/>
      <c r="AO134" s="196"/>
      <c r="AP134" s="196"/>
      <c r="AQ134" s="196"/>
      <c r="AR134" s="196"/>
      <c r="AU134" s="276" t="s">
        <v>217</v>
      </c>
      <c r="AV134" s="276"/>
      <c r="AW134" s="276"/>
    </row>
    <row r="135" spans="1:49" s="195" customFormat="1" ht="9.75" customHeight="1">
      <c r="A135" s="276"/>
      <c r="B135" s="277"/>
      <c r="C135" s="511"/>
      <c r="D135" s="168"/>
      <c r="E135" s="279"/>
      <c r="F135" s="279"/>
      <c r="G135" s="280"/>
      <c r="H135" s="280"/>
      <c r="I135" s="280"/>
      <c r="J135" s="168"/>
      <c r="K135" s="281"/>
      <c r="L135" s="281"/>
      <c r="M135" s="282"/>
      <c r="N135" s="282"/>
      <c r="O135" s="276"/>
      <c r="P135" s="276"/>
      <c r="Q135" s="276"/>
      <c r="R135" s="276"/>
      <c r="S135" s="276"/>
      <c r="T135" s="276"/>
      <c r="U135" s="276"/>
      <c r="V135" s="276"/>
      <c r="W135" s="276"/>
      <c r="X135" s="539"/>
      <c r="Y135" s="539"/>
      <c r="Z135" s="539"/>
      <c r="AA135" s="539"/>
      <c r="AB135" s="539"/>
      <c r="AC135" s="531"/>
      <c r="AM135" s="196"/>
      <c r="AN135" s="196"/>
      <c r="AO135" s="196"/>
      <c r="AP135" s="196"/>
      <c r="AQ135" s="196"/>
      <c r="AR135" s="196"/>
      <c r="AU135" s="276"/>
      <c r="AV135" s="276"/>
      <c r="AW135" s="276"/>
    </row>
    <row r="136" spans="1:49" s="195" customFormat="1" ht="21" customHeight="1">
      <c r="A136" s="276"/>
      <c r="B136" s="277"/>
      <c r="C136" s="2667" t="s">
        <v>930</v>
      </c>
      <c r="D136" s="2668"/>
      <c r="E136" s="2668"/>
      <c r="F136" s="2668"/>
      <c r="G136" s="2668"/>
      <c r="H136" s="2668"/>
      <c r="I136" s="2668"/>
      <c r="J136" s="2669"/>
      <c r="K136" s="2646"/>
      <c r="L136" s="2647"/>
      <c r="M136" s="2647"/>
      <c r="N136" s="2617"/>
      <c r="O136" s="2617"/>
      <c r="P136" s="2617"/>
      <c r="Q136" s="611"/>
      <c r="R136" s="1510"/>
      <c r="S136" s="611"/>
      <c r="T136" s="611"/>
      <c r="U136" s="611"/>
      <c r="V136" s="611"/>
      <c r="W136" s="611"/>
      <c r="X136" s="612"/>
      <c r="Y136" s="612"/>
      <c r="Z136" s="612"/>
      <c r="AA136" s="612"/>
      <c r="AB136" s="613"/>
      <c r="AC136" s="531"/>
      <c r="AM136" s="196"/>
      <c r="AN136" s="196"/>
      <c r="AO136" s="196"/>
      <c r="AP136" s="196"/>
      <c r="AQ136" s="196"/>
      <c r="AR136" s="196"/>
      <c r="AU136" s="276"/>
      <c r="AV136" s="276"/>
      <c r="AW136" s="276"/>
    </row>
    <row r="137" spans="1:49" s="195" customFormat="1" ht="21" customHeight="1">
      <c r="A137" s="276"/>
      <c r="B137" s="277"/>
      <c r="C137" s="2667" t="s">
        <v>929</v>
      </c>
      <c r="D137" s="2668"/>
      <c r="E137" s="2668"/>
      <c r="F137" s="2668"/>
      <c r="G137" s="2668"/>
      <c r="H137" s="2668"/>
      <c r="I137" s="2668"/>
      <c r="J137" s="2669"/>
      <c r="K137" s="2649"/>
      <c r="L137" s="2650"/>
      <c r="M137" s="2650"/>
      <c r="N137" s="2650"/>
      <c r="O137" s="2650"/>
      <c r="P137" s="2650"/>
      <c r="Q137" s="2650"/>
      <c r="R137" s="2650"/>
      <c r="S137" s="2650"/>
      <c r="T137" s="2650"/>
      <c r="U137" s="2650"/>
      <c r="V137" s="2650"/>
      <c r="W137" s="2650"/>
      <c r="X137" s="2650"/>
      <c r="Y137" s="2650"/>
      <c r="Z137" s="2650"/>
      <c r="AA137" s="2650"/>
      <c r="AB137" s="2651"/>
      <c r="AC137" s="531"/>
      <c r="AM137" s="196"/>
      <c r="AN137" s="196"/>
      <c r="AO137" s="196"/>
      <c r="AP137" s="196"/>
      <c r="AQ137" s="196"/>
      <c r="AR137" s="196"/>
      <c r="AU137" s="276"/>
      <c r="AV137" s="276"/>
      <c r="AW137" s="276"/>
    </row>
    <row r="138" spans="1:49" ht="21" customHeight="1">
      <c r="B138" s="277"/>
      <c r="C138" s="2667" t="s">
        <v>928</v>
      </c>
      <c r="D138" s="2668"/>
      <c r="E138" s="2668"/>
      <c r="F138" s="2668"/>
      <c r="G138" s="2668"/>
      <c r="H138" s="2668"/>
      <c r="I138" s="2668"/>
      <c r="J138" s="2669"/>
      <c r="K138" s="2646"/>
      <c r="L138" s="2647"/>
      <c r="M138" s="2647"/>
      <c r="N138" s="2647"/>
      <c r="O138" s="2647"/>
      <c r="P138" s="2647"/>
      <c r="Q138" s="2647"/>
      <c r="R138" s="2647"/>
      <c r="S138" s="2647"/>
      <c r="T138" s="2647"/>
      <c r="U138" s="2647"/>
      <c r="V138" s="2647"/>
      <c r="W138" s="2647"/>
      <c r="X138" s="2647"/>
      <c r="Y138" s="2647"/>
      <c r="Z138" s="2647"/>
      <c r="AA138" s="2647"/>
      <c r="AB138" s="2648"/>
      <c r="AD138" s="505"/>
      <c r="AU138" s="276" t="s">
        <v>926</v>
      </c>
    </row>
    <row r="139" spans="1:49" ht="21" customHeight="1">
      <c r="B139" s="277"/>
      <c r="C139" s="2667" t="s">
        <v>925</v>
      </c>
      <c r="D139" s="2668"/>
      <c r="E139" s="2668"/>
      <c r="F139" s="2668"/>
      <c r="G139" s="2668"/>
      <c r="H139" s="2668"/>
      <c r="I139" s="2668"/>
      <c r="J139" s="2669"/>
      <c r="K139" s="2649"/>
      <c r="L139" s="2650"/>
      <c r="M139" s="2650"/>
      <c r="N139" s="2650"/>
      <c r="O139" s="2650"/>
      <c r="P139" s="2650"/>
      <c r="Q139" s="2650"/>
      <c r="R139" s="2650"/>
      <c r="S139" s="2650"/>
      <c r="T139" s="2650"/>
      <c r="U139" s="2650"/>
      <c r="V139" s="2650"/>
      <c r="W139" s="2650"/>
      <c r="X139" s="2650"/>
      <c r="Y139" s="2650"/>
      <c r="Z139" s="2650"/>
      <c r="AA139" s="2650"/>
      <c r="AB139" s="2651"/>
      <c r="AD139" s="505"/>
      <c r="AE139" s="526"/>
      <c r="AU139" s="276" t="s">
        <v>924</v>
      </c>
    </row>
    <row r="140" spans="1:49" ht="21" customHeight="1">
      <c r="B140" s="277"/>
      <c r="C140" s="2670" t="s">
        <v>923</v>
      </c>
      <c r="D140" s="2671"/>
      <c r="E140" s="2671"/>
      <c r="F140" s="2671"/>
      <c r="G140" s="2671"/>
      <c r="H140" s="2671"/>
      <c r="I140" s="2671"/>
      <c r="J140" s="2672"/>
      <c r="K140" s="540" t="s">
        <v>922</v>
      </c>
      <c r="L140" s="541"/>
      <c r="M140" s="1511"/>
      <c r="N140" s="542"/>
      <c r="O140" s="542"/>
      <c r="P140" s="542"/>
      <c r="Q140" s="542"/>
      <c r="R140" s="542"/>
      <c r="S140" s="542"/>
      <c r="T140" s="542"/>
      <c r="U140" s="542"/>
      <c r="V140" s="542"/>
      <c r="W140" s="542"/>
      <c r="X140" s="543"/>
      <c r="Y140" s="543"/>
      <c r="Z140" s="543"/>
      <c r="AA140" s="543"/>
      <c r="AB140" s="544"/>
      <c r="AD140" s="505"/>
      <c r="AU140" s="276" t="s">
        <v>921</v>
      </c>
    </row>
    <row r="141" spans="1:49" ht="21" customHeight="1">
      <c r="B141" s="277"/>
      <c r="C141" s="2662" t="s">
        <v>920</v>
      </c>
      <c r="D141" s="2662"/>
      <c r="E141" s="2662"/>
      <c r="F141" s="2662"/>
      <c r="G141" s="2662"/>
      <c r="H141" s="2662"/>
      <c r="I141" s="2662"/>
      <c r="J141" s="2662"/>
      <c r="K141" s="2665"/>
      <c r="L141" s="2666"/>
      <c r="M141" s="2666"/>
      <c r="N141" s="545"/>
      <c r="O141" s="545"/>
      <c r="P141" s="545"/>
      <c r="Q141" s="545"/>
      <c r="R141" s="545"/>
      <c r="S141" s="545"/>
      <c r="T141" s="545"/>
      <c r="U141" s="545"/>
      <c r="V141" s="545"/>
      <c r="W141" s="545"/>
      <c r="X141" s="545"/>
      <c r="Y141" s="545"/>
      <c r="Z141" s="545"/>
      <c r="AA141" s="545"/>
      <c r="AB141" s="546"/>
      <c r="AD141" s="505"/>
      <c r="AU141" s="276" t="s">
        <v>919</v>
      </c>
    </row>
    <row r="142" spans="1:49" ht="21" customHeight="1">
      <c r="B142" s="277"/>
      <c r="C142" s="2663"/>
      <c r="D142" s="2663"/>
      <c r="E142" s="2663"/>
      <c r="F142" s="2663"/>
      <c r="G142" s="2663"/>
      <c r="H142" s="2663"/>
      <c r="I142" s="2663"/>
      <c r="J142" s="2663"/>
      <c r="K142" s="2963" t="s">
        <v>1250</v>
      </c>
      <c r="L142" s="2964"/>
      <c r="M142" s="2964"/>
      <c r="N142" s="2965"/>
      <c r="O142" s="2965"/>
      <c r="P142" s="2965"/>
      <c r="Q142" s="2965"/>
      <c r="R142" s="2965"/>
      <c r="S142" s="2965"/>
      <c r="T142" s="2965"/>
      <c r="U142" s="2965"/>
      <c r="V142" s="2965"/>
      <c r="W142" s="2965"/>
      <c r="X142" s="2965"/>
      <c r="Y142" s="2965"/>
      <c r="Z142" s="2965"/>
      <c r="AA142" s="2965"/>
      <c r="AB142" s="547" t="s">
        <v>1251</v>
      </c>
      <c r="AD142" s="505"/>
    </row>
    <row r="143" spans="1:49" ht="10.5" customHeight="1">
      <c r="F143" s="548"/>
      <c r="G143" s="549"/>
      <c r="H143" s="549"/>
      <c r="I143" s="549"/>
      <c r="J143" s="168"/>
      <c r="K143" s="281"/>
      <c r="L143" s="281"/>
      <c r="M143" s="1512"/>
      <c r="N143" s="551"/>
      <c r="O143" s="552"/>
      <c r="P143" s="552"/>
      <c r="Q143" s="552"/>
      <c r="R143" s="552"/>
      <c r="S143" s="552"/>
      <c r="T143" s="552"/>
      <c r="U143" s="552"/>
      <c r="V143" s="552"/>
      <c r="W143" s="552"/>
      <c r="X143" s="552"/>
      <c r="Y143" s="552"/>
      <c r="Z143" s="552"/>
      <c r="AA143" s="552"/>
      <c r="AB143" s="552"/>
      <c r="AD143" s="505"/>
      <c r="AG143" s="277"/>
      <c r="AH143" s="167"/>
      <c r="AI143" s="166"/>
      <c r="AJ143" s="548"/>
    </row>
    <row r="144" spans="1:49" ht="21" customHeight="1">
      <c r="A144" s="195"/>
      <c r="B144" s="528"/>
      <c r="C144" s="511" t="s">
        <v>918</v>
      </c>
      <c r="D144" s="168"/>
      <c r="E144" s="536"/>
      <c r="F144" s="536"/>
      <c r="G144" s="536"/>
      <c r="H144" s="536"/>
      <c r="I144" s="536"/>
      <c r="J144" s="536"/>
      <c r="K144" s="531"/>
      <c r="L144" s="536"/>
      <c r="M144" s="536"/>
      <c r="N144" s="510"/>
      <c r="O144" s="531"/>
      <c r="P144" s="531"/>
      <c r="Q144" s="531"/>
      <c r="R144" s="531"/>
      <c r="S144" s="531"/>
      <c r="T144" s="531"/>
      <c r="U144" s="531"/>
      <c r="V144" s="531"/>
      <c r="W144" s="531"/>
      <c r="X144" s="531"/>
      <c r="Y144" s="531"/>
      <c r="Z144" s="531"/>
      <c r="AA144" s="531"/>
      <c r="AB144" s="531"/>
      <c r="AD144" s="505"/>
    </row>
    <row r="145" spans="1:31" ht="10.5" customHeight="1">
      <c r="A145" s="195"/>
      <c r="B145" s="528"/>
      <c r="C145" s="511"/>
      <c r="D145" s="168"/>
      <c r="E145" s="536"/>
      <c r="F145" s="536"/>
      <c r="G145" s="536"/>
      <c r="H145" s="536"/>
      <c r="I145" s="536"/>
      <c r="J145" s="536"/>
      <c r="K145" s="536"/>
      <c r="L145" s="536"/>
      <c r="M145" s="536"/>
      <c r="N145" s="510"/>
      <c r="O145" s="531"/>
      <c r="P145" s="531"/>
      <c r="Q145" s="531"/>
      <c r="R145" s="531"/>
      <c r="S145" s="531"/>
      <c r="T145" s="531"/>
      <c r="U145" s="531"/>
      <c r="V145" s="531"/>
      <c r="W145" s="531"/>
      <c r="X145" s="531"/>
      <c r="Y145" s="531"/>
      <c r="Z145" s="531"/>
      <c r="AA145" s="531"/>
      <c r="AB145" s="531"/>
      <c r="AD145" s="505"/>
    </row>
    <row r="146" spans="1:31" ht="21" customHeight="1">
      <c r="A146" s="195"/>
      <c r="B146" s="528"/>
      <c r="C146" s="2673" t="s">
        <v>917</v>
      </c>
      <c r="D146" s="2674"/>
      <c r="E146" s="2674"/>
      <c r="F146" s="2674"/>
      <c r="G146" s="2674"/>
      <c r="H146" s="2674"/>
      <c r="I146" s="2674"/>
      <c r="J146" s="2675"/>
      <c r="K146" s="2949"/>
      <c r="L146" s="2950"/>
      <c r="M146" s="2950"/>
      <c r="N146" s="2950"/>
      <c r="O146" s="2950"/>
      <c r="P146" s="2950"/>
      <c r="Q146" s="2950"/>
      <c r="R146" s="2950"/>
      <c r="S146" s="2950"/>
      <c r="T146" s="2950"/>
      <c r="U146" s="2950"/>
      <c r="V146" s="2950"/>
      <c r="W146" s="2950"/>
      <c r="X146" s="2950"/>
      <c r="Y146" s="2950"/>
      <c r="Z146" s="2950"/>
      <c r="AA146" s="2950"/>
      <c r="AB146" s="2951"/>
      <c r="AD146" s="212"/>
      <c r="AE146" s="553"/>
    </row>
    <row r="147" spans="1:31" s="195" customFormat="1" ht="29.25" customHeight="1">
      <c r="B147" s="528"/>
      <c r="C147" s="2676"/>
      <c r="D147" s="2677"/>
      <c r="E147" s="2677"/>
      <c r="F147" s="2677"/>
      <c r="G147" s="2677"/>
      <c r="H147" s="2677"/>
      <c r="I147" s="2677"/>
      <c r="J147" s="2678"/>
      <c r="K147" s="2952"/>
      <c r="L147" s="2953"/>
      <c r="M147" s="2953"/>
      <c r="N147" s="2953"/>
      <c r="O147" s="2953"/>
      <c r="P147" s="2953"/>
      <c r="Q147" s="2953"/>
      <c r="R147" s="2953"/>
      <c r="S147" s="2953"/>
      <c r="T147" s="2953"/>
      <c r="U147" s="2953"/>
      <c r="V147" s="2953"/>
      <c r="W147" s="2953"/>
      <c r="X147" s="2953"/>
      <c r="Y147" s="2953"/>
      <c r="Z147" s="2953"/>
      <c r="AA147" s="2953"/>
      <c r="AB147" s="2954"/>
      <c r="AC147" s="531"/>
      <c r="AD147" s="505"/>
    </row>
    <row r="148" spans="1:31" s="195" customFormat="1" ht="21" customHeight="1">
      <c r="B148" s="528"/>
      <c r="C148" s="2673" t="s">
        <v>916</v>
      </c>
      <c r="D148" s="2674"/>
      <c r="E148" s="2674"/>
      <c r="F148" s="2674"/>
      <c r="G148" s="2674"/>
      <c r="H148" s="2674"/>
      <c r="I148" s="2674"/>
      <c r="J148" s="2675"/>
      <c r="K148" s="2949"/>
      <c r="L148" s="2950"/>
      <c r="M148" s="2950"/>
      <c r="N148" s="2950"/>
      <c r="O148" s="2950"/>
      <c r="P148" s="2950"/>
      <c r="Q148" s="2950"/>
      <c r="R148" s="2950"/>
      <c r="S148" s="2950"/>
      <c r="T148" s="2950"/>
      <c r="U148" s="2950"/>
      <c r="V148" s="2950"/>
      <c r="W148" s="2950"/>
      <c r="X148" s="2950"/>
      <c r="Y148" s="2950"/>
      <c r="Z148" s="2950"/>
      <c r="AA148" s="2950"/>
      <c r="AB148" s="2951"/>
      <c r="AC148" s="531"/>
    </row>
    <row r="149" spans="1:31" s="195" customFormat="1" ht="21" customHeight="1">
      <c r="A149" s="276"/>
      <c r="B149" s="276"/>
      <c r="C149" s="2676"/>
      <c r="D149" s="2677"/>
      <c r="E149" s="2677"/>
      <c r="F149" s="2677"/>
      <c r="G149" s="2677"/>
      <c r="H149" s="2677"/>
      <c r="I149" s="2677"/>
      <c r="J149" s="2678"/>
      <c r="K149" s="2952"/>
      <c r="L149" s="2953"/>
      <c r="M149" s="2953"/>
      <c r="N149" s="2953"/>
      <c r="O149" s="2953"/>
      <c r="P149" s="2953"/>
      <c r="Q149" s="2953"/>
      <c r="R149" s="2953"/>
      <c r="S149" s="2953"/>
      <c r="T149" s="2953"/>
      <c r="U149" s="2953"/>
      <c r="V149" s="2953"/>
      <c r="W149" s="2953"/>
      <c r="X149" s="2953"/>
      <c r="Y149" s="2953"/>
      <c r="Z149" s="2953"/>
      <c r="AA149" s="2953"/>
      <c r="AB149" s="2954"/>
      <c r="AC149" s="531"/>
    </row>
    <row r="150" spans="1:31" s="195" customFormat="1" ht="21" customHeight="1">
      <c r="A150" s="276"/>
      <c r="B150" s="276"/>
      <c r="C150" s="554"/>
      <c r="D150" s="554"/>
      <c r="E150" s="554"/>
      <c r="F150" s="554"/>
      <c r="G150" s="554"/>
      <c r="H150" s="554"/>
      <c r="I150" s="554"/>
      <c r="J150" s="554"/>
      <c r="K150" s="555"/>
      <c r="L150" s="555"/>
      <c r="M150" s="555"/>
      <c r="N150" s="555"/>
      <c r="O150" s="555"/>
      <c r="P150" s="555"/>
      <c r="Q150" s="555"/>
      <c r="R150" s="555"/>
      <c r="S150" s="555"/>
      <c r="T150" s="555"/>
      <c r="U150" s="555"/>
      <c r="V150" s="555"/>
      <c r="W150" s="555"/>
      <c r="X150" s="555"/>
      <c r="Y150" s="555"/>
      <c r="Z150" s="555"/>
      <c r="AA150" s="555"/>
      <c r="AB150" s="555"/>
      <c r="AC150" s="531"/>
    </row>
    <row r="151" spans="1:31" s="195" customFormat="1" ht="21" customHeight="1">
      <c r="A151" s="276"/>
      <c r="B151" s="537"/>
      <c r="C151" s="531" t="s">
        <v>915</v>
      </c>
      <c r="D151" s="556"/>
      <c r="E151" s="513"/>
      <c r="F151" s="513"/>
      <c r="G151" s="513"/>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276"/>
    </row>
    <row r="152" spans="1:31" s="195" customFormat="1" ht="21" customHeight="1">
      <c r="A152" s="276"/>
      <c r="B152" s="537"/>
      <c r="C152" s="531"/>
      <c r="D152" s="556"/>
      <c r="E152" s="513"/>
      <c r="F152" s="513"/>
      <c r="G152" s="513"/>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276"/>
    </row>
    <row r="153" spans="1:31" s="195" customFormat="1" ht="21" customHeight="1">
      <c r="A153" s="276"/>
      <c r="B153" s="276"/>
      <c r="C153" s="519" t="s">
        <v>914</v>
      </c>
      <c r="D153" s="2661" t="s">
        <v>913</v>
      </c>
      <c r="E153" s="2661"/>
      <c r="F153" s="2661"/>
      <c r="G153" s="2661"/>
      <c r="H153" s="2661"/>
      <c r="I153" s="2661"/>
      <c r="J153" s="2661"/>
      <c r="K153" s="2661"/>
      <c r="L153" s="2661"/>
      <c r="M153" s="2661"/>
      <c r="N153" s="2661"/>
      <c r="O153" s="2661"/>
      <c r="P153" s="2661"/>
      <c r="Q153" s="2661"/>
      <c r="R153" s="2661"/>
      <c r="S153" s="2661"/>
      <c r="T153" s="2661"/>
      <c r="U153" s="2661"/>
      <c r="V153" s="2661"/>
      <c r="W153" s="2661"/>
      <c r="X153" s="2661"/>
      <c r="Y153" s="2661"/>
      <c r="Z153" s="2661"/>
      <c r="AA153" s="2661"/>
      <c r="AB153" s="514"/>
      <c r="AC153" s="276"/>
    </row>
    <row r="154" spans="1:31" s="195" customFormat="1" ht="30" customHeight="1">
      <c r="A154" s="276"/>
      <c r="B154" s="276"/>
      <c r="C154" s="519" t="s">
        <v>912</v>
      </c>
      <c r="D154" s="2661" t="s">
        <v>911</v>
      </c>
      <c r="E154" s="2661"/>
      <c r="F154" s="2661"/>
      <c r="G154" s="2661"/>
      <c r="H154" s="2661"/>
      <c r="I154" s="2661"/>
      <c r="J154" s="2661"/>
      <c r="K154" s="2661"/>
      <c r="L154" s="2661"/>
      <c r="M154" s="2661"/>
      <c r="N154" s="2661"/>
      <c r="O154" s="2661"/>
      <c r="P154" s="2661"/>
      <c r="Q154" s="2661"/>
      <c r="R154" s="2661"/>
      <c r="S154" s="2661"/>
      <c r="T154" s="2661"/>
      <c r="U154" s="2661"/>
      <c r="V154" s="2661"/>
      <c r="W154" s="2661"/>
      <c r="X154" s="2661"/>
      <c r="Y154" s="2661"/>
      <c r="Z154" s="2661"/>
      <c r="AA154" s="2661"/>
      <c r="AB154" s="514"/>
      <c r="AC154" s="276"/>
    </row>
    <row r="155" spans="1:31" s="195" customFormat="1" ht="21" customHeight="1">
      <c r="A155" s="276"/>
      <c r="B155" s="276"/>
      <c r="C155" s="519" t="s">
        <v>910</v>
      </c>
      <c r="D155" s="2661" t="s">
        <v>909</v>
      </c>
      <c r="E155" s="2661"/>
      <c r="F155" s="2661"/>
      <c r="G155" s="2661"/>
      <c r="H155" s="2661"/>
      <c r="I155" s="2661"/>
      <c r="J155" s="2661"/>
      <c r="K155" s="2661"/>
      <c r="L155" s="2661"/>
      <c r="M155" s="2661"/>
      <c r="N155" s="2661"/>
      <c r="O155" s="2661"/>
      <c r="P155" s="2661"/>
      <c r="Q155" s="2661"/>
      <c r="R155" s="2661"/>
      <c r="S155" s="2661"/>
      <c r="T155" s="2661"/>
      <c r="U155" s="2661"/>
      <c r="V155" s="2661"/>
      <c r="W155" s="2661"/>
      <c r="X155" s="2661"/>
      <c r="Y155" s="2661"/>
      <c r="Z155" s="2661"/>
      <c r="AA155" s="2661"/>
      <c r="AB155" s="514"/>
      <c r="AC155" s="276"/>
    </row>
    <row r="156" spans="1:31" s="195" customFormat="1" ht="21" customHeight="1">
      <c r="A156" s="276"/>
      <c r="B156" s="276"/>
      <c r="C156" s="519" t="s">
        <v>908</v>
      </c>
      <c r="D156" s="2661" t="s">
        <v>907</v>
      </c>
      <c r="E156" s="2661"/>
      <c r="F156" s="2661"/>
      <c r="G156" s="2661"/>
      <c r="H156" s="2661"/>
      <c r="I156" s="2661"/>
      <c r="J156" s="2661"/>
      <c r="K156" s="2661"/>
      <c r="L156" s="2661"/>
      <c r="M156" s="2661"/>
      <c r="N156" s="2661"/>
      <c r="O156" s="2661"/>
      <c r="P156" s="2661"/>
      <c r="Q156" s="2661"/>
      <c r="R156" s="2661"/>
      <c r="S156" s="2661"/>
      <c r="T156" s="2661"/>
      <c r="U156" s="2661"/>
      <c r="V156" s="2661"/>
      <c r="W156" s="2661"/>
      <c r="X156" s="2661"/>
      <c r="Y156" s="2661"/>
      <c r="Z156" s="2661"/>
      <c r="AA156" s="2661"/>
      <c r="AB156" s="2661"/>
      <c r="AC156" s="276"/>
    </row>
    <row r="157" spans="1:31" s="195" customFormat="1" ht="21" customHeight="1">
      <c r="A157" s="276"/>
      <c r="B157" s="276"/>
      <c r="C157" s="554"/>
      <c r="D157" s="554"/>
      <c r="E157" s="554"/>
      <c r="F157" s="554"/>
      <c r="G157" s="554"/>
      <c r="H157" s="554"/>
      <c r="I157" s="554"/>
      <c r="J157" s="554"/>
      <c r="K157" s="555"/>
      <c r="L157" s="555"/>
      <c r="M157" s="555"/>
      <c r="N157" s="555"/>
      <c r="O157" s="555"/>
      <c r="P157" s="555"/>
      <c r="Q157" s="555"/>
      <c r="R157" s="555"/>
      <c r="S157" s="555"/>
      <c r="T157" s="555"/>
      <c r="U157" s="555"/>
      <c r="V157" s="555"/>
      <c r="W157" s="555"/>
      <c r="X157" s="555"/>
      <c r="Y157" s="555"/>
      <c r="Z157" s="555"/>
      <c r="AA157" s="555"/>
      <c r="AB157" s="555"/>
      <c r="AC157" s="531"/>
    </row>
    <row r="158" spans="1:31" s="195" customFormat="1" ht="21" customHeight="1">
      <c r="A158" s="276"/>
      <c r="B158" s="276"/>
      <c r="C158" s="554"/>
      <c r="D158" s="554"/>
      <c r="E158" s="554"/>
      <c r="F158" s="554"/>
      <c r="G158" s="554"/>
      <c r="H158" s="554"/>
      <c r="I158" s="554"/>
      <c r="J158" s="554"/>
      <c r="K158" s="555"/>
      <c r="L158" s="555"/>
      <c r="M158" s="555"/>
      <c r="N158" s="555"/>
      <c r="O158" s="555"/>
      <c r="P158" s="555"/>
      <c r="Q158" s="555"/>
      <c r="R158" s="555"/>
      <c r="S158" s="555"/>
      <c r="T158" s="555"/>
      <c r="U158" s="555"/>
      <c r="V158" s="555"/>
      <c r="W158" s="555"/>
      <c r="X158" s="555"/>
      <c r="Y158" s="555"/>
      <c r="Z158" s="555"/>
      <c r="AA158" s="555"/>
      <c r="AB158" s="555"/>
      <c r="AC158" s="531"/>
    </row>
    <row r="159" spans="1:31" s="195" customFormat="1" ht="21" customHeight="1">
      <c r="A159" s="276"/>
      <c r="B159" s="276"/>
      <c r="C159" s="554"/>
      <c r="D159" s="554"/>
      <c r="E159" s="554"/>
      <c r="F159" s="554"/>
      <c r="G159" s="554"/>
      <c r="H159" s="554"/>
      <c r="I159" s="554"/>
      <c r="J159" s="554"/>
      <c r="K159" s="555"/>
      <c r="L159" s="555"/>
      <c r="M159" s="555"/>
      <c r="N159" s="555"/>
      <c r="O159" s="555"/>
      <c r="P159" s="555"/>
      <c r="Q159" s="555"/>
      <c r="R159" s="555"/>
      <c r="S159" s="555"/>
      <c r="T159" s="555"/>
      <c r="U159" s="555"/>
      <c r="V159" s="555"/>
      <c r="W159" s="555"/>
      <c r="X159" s="555"/>
      <c r="Y159" s="555"/>
      <c r="Z159" s="555"/>
      <c r="AA159" s="555"/>
      <c r="AB159" s="555"/>
      <c r="AC159" s="531"/>
    </row>
    <row r="160" spans="1:31" s="195" customFormat="1" ht="21" customHeight="1">
      <c r="A160" s="276"/>
      <c r="B160" s="276"/>
      <c r="C160" s="554"/>
      <c r="D160" s="554"/>
      <c r="E160" s="554"/>
      <c r="F160" s="554"/>
      <c r="G160" s="554"/>
      <c r="H160" s="554"/>
      <c r="I160" s="554"/>
      <c r="J160" s="554"/>
      <c r="K160" s="555"/>
      <c r="L160" s="555"/>
      <c r="M160" s="555"/>
      <c r="N160" s="555"/>
      <c r="O160" s="555"/>
      <c r="P160" s="555"/>
      <c r="Q160" s="555"/>
      <c r="R160" s="555"/>
      <c r="S160" s="555"/>
      <c r="T160" s="555"/>
      <c r="U160" s="555"/>
      <c r="V160" s="555"/>
      <c r="W160" s="555"/>
      <c r="X160" s="555"/>
      <c r="Y160" s="555"/>
      <c r="Z160" s="555"/>
      <c r="AA160" s="555"/>
      <c r="AB160" s="555"/>
      <c r="AC160" s="531"/>
    </row>
    <row r="161" spans="1:45" s="195" customFormat="1" ht="21" customHeight="1">
      <c r="A161" s="276"/>
      <c r="B161" s="276"/>
      <c r="C161" s="554"/>
      <c r="D161" s="554"/>
      <c r="E161" s="554"/>
      <c r="F161" s="554"/>
      <c r="G161" s="554"/>
      <c r="H161" s="554"/>
      <c r="I161" s="554"/>
      <c r="J161" s="554"/>
      <c r="K161" s="555"/>
      <c r="L161" s="555"/>
      <c r="M161" s="555"/>
      <c r="N161" s="555"/>
      <c r="O161" s="555"/>
      <c r="P161" s="555"/>
      <c r="Q161" s="555"/>
      <c r="R161" s="555"/>
      <c r="S161" s="555"/>
      <c r="T161" s="555"/>
      <c r="U161" s="555"/>
      <c r="V161" s="555"/>
      <c r="W161" s="555"/>
      <c r="X161" s="555"/>
      <c r="Y161" s="555"/>
      <c r="Z161" s="555"/>
      <c r="AA161" s="555"/>
      <c r="AB161" s="555"/>
      <c r="AC161" s="531"/>
    </row>
    <row r="162" spans="1:45" s="195" customFormat="1" ht="21" customHeight="1">
      <c r="A162" s="276"/>
      <c r="B162" s="531"/>
      <c r="C162" s="531"/>
      <c r="D162" s="531"/>
      <c r="E162" s="531"/>
      <c r="F162" s="548"/>
      <c r="G162" s="549"/>
      <c r="H162" s="549"/>
      <c r="I162" s="549"/>
      <c r="J162" s="168"/>
      <c r="K162" s="281"/>
      <c r="L162" s="281"/>
      <c r="M162" s="550"/>
      <c r="N162" s="551"/>
      <c r="O162" s="552"/>
      <c r="P162" s="552"/>
      <c r="Q162" s="552"/>
      <c r="R162" s="552"/>
      <c r="S162" s="552"/>
      <c r="T162" s="552"/>
      <c r="U162" s="552"/>
      <c r="V162" s="552"/>
      <c r="W162" s="552"/>
      <c r="X162" s="552"/>
      <c r="Y162" s="552"/>
      <c r="Z162" s="552"/>
      <c r="AA162" s="552"/>
      <c r="AB162" s="552"/>
      <c r="AC162" s="531"/>
      <c r="AM162" s="196"/>
      <c r="AN162" s="196"/>
      <c r="AO162" s="196"/>
      <c r="AP162" s="196"/>
      <c r="AQ162" s="196"/>
      <c r="AR162" s="196"/>
    </row>
    <row r="163" spans="1:45" s="195" customFormat="1" ht="21" customHeight="1">
      <c r="A163" s="276"/>
      <c r="B163" s="531"/>
      <c r="C163" s="531"/>
      <c r="D163" s="531"/>
      <c r="E163" s="531"/>
      <c r="F163" s="548"/>
      <c r="G163" s="549"/>
      <c r="H163" s="549"/>
      <c r="I163" s="549"/>
      <c r="J163" s="168"/>
      <c r="K163" s="281"/>
      <c r="L163" s="281"/>
      <c r="M163" s="550"/>
      <c r="N163" s="551"/>
      <c r="O163" s="552"/>
      <c r="P163" s="552"/>
      <c r="Q163" s="552"/>
      <c r="R163" s="552"/>
      <c r="S163" s="552"/>
      <c r="T163" s="552"/>
      <c r="U163" s="552"/>
      <c r="V163" s="552"/>
      <c r="W163" s="552"/>
      <c r="X163" s="552"/>
      <c r="Y163" s="552"/>
      <c r="Z163" s="552"/>
      <c r="AA163" s="552"/>
      <c r="AB163" s="552"/>
      <c r="AC163" s="531"/>
      <c r="AE163" s="1026" t="s">
        <v>122</v>
      </c>
      <c r="AM163" s="196"/>
      <c r="AN163" s="196"/>
      <c r="AO163" s="196"/>
      <c r="AP163" s="196"/>
      <c r="AQ163" s="196"/>
      <c r="AR163" s="196"/>
    </row>
    <row r="164" spans="1:45" s="195" customFormat="1" ht="21" customHeight="1">
      <c r="A164" s="276"/>
      <c r="B164" s="277"/>
      <c r="C164" s="537" t="s">
        <v>1315</v>
      </c>
      <c r="D164" s="168"/>
      <c r="E164" s="279"/>
      <c r="F164" s="279"/>
      <c r="G164" s="280"/>
      <c r="H164" s="280"/>
      <c r="I164" s="280"/>
      <c r="J164" s="168"/>
      <c r="K164" s="281"/>
      <c r="L164" s="281"/>
      <c r="M164" s="557"/>
      <c r="N164" s="557"/>
      <c r="O164" s="276"/>
      <c r="P164" s="276"/>
      <c r="Q164" s="276"/>
      <c r="R164" s="276"/>
      <c r="S164" s="276"/>
      <c r="T164" s="276"/>
      <c r="U164" s="276"/>
      <c r="V164" s="276"/>
      <c r="W164" s="276"/>
      <c r="X164" s="2870" t="s">
        <v>1850</v>
      </c>
      <c r="Y164" s="2870"/>
      <c r="Z164" s="2870"/>
      <c r="AA164" s="2870"/>
      <c r="AB164" s="2870"/>
      <c r="AC164" s="531"/>
      <c r="AD164" s="526" t="s">
        <v>927</v>
      </c>
      <c r="AE164" s="7"/>
      <c r="AF164" s="7"/>
      <c r="AG164" s="7"/>
      <c r="AH164" s="548"/>
      <c r="AM164" s="196"/>
      <c r="AN164" s="196"/>
      <c r="AO164" s="196"/>
      <c r="AP164" s="196"/>
      <c r="AQ164" s="196"/>
      <c r="AR164" s="196"/>
    </row>
    <row r="165" spans="1:45" s="195" customFormat="1" ht="10.5" customHeight="1">
      <c r="A165" s="276"/>
      <c r="B165" s="277"/>
      <c r="C165" s="537"/>
      <c r="D165" s="168"/>
      <c r="E165" s="279"/>
      <c r="F165" s="279"/>
      <c r="G165" s="280"/>
      <c r="H165" s="280"/>
      <c r="I165" s="280"/>
      <c r="J165" s="168"/>
      <c r="K165" s="281"/>
      <c r="L165" s="281"/>
      <c r="M165" s="282"/>
      <c r="N165" s="282"/>
      <c r="O165" s="276"/>
      <c r="P165" s="276"/>
      <c r="Q165" s="276"/>
      <c r="R165" s="276"/>
      <c r="S165" s="276"/>
      <c r="T165" s="276"/>
      <c r="U165" s="276"/>
      <c r="V165" s="276"/>
      <c r="W165" s="276"/>
      <c r="X165" s="527"/>
      <c r="Y165" s="527"/>
      <c r="Z165" s="527"/>
      <c r="AA165" s="527"/>
      <c r="AB165" s="527"/>
      <c r="AC165" s="531"/>
      <c r="AD165" s="526"/>
      <c r="AF165" s="7"/>
      <c r="AG165" s="7"/>
      <c r="AH165" s="548"/>
      <c r="AM165" s="196"/>
      <c r="AN165" s="196"/>
      <c r="AO165" s="196"/>
      <c r="AP165" s="196"/>
      <c r="AQ165" s="196"/>
      <c r="AR165" s="196"/>
    </row>
    <row r="166" spans="1:45" s="195" customFormat="1" ht="21" customHeight="1">
      <c r="B166" s="528"/>
      <c r="C166" s="2966" t="s">
        <v>795</v>
      </c>
      <c r="D166" s="2966"/>
      <c r="E166" s="2966"/>
      <c r="F166" s="2966"/>
      <c r="G166" s="2966"/>
      <c r="H166" s="2890" t="s">
        <v>28</v>
      </c>
      <c r="I166" s="2891"/>
      <c r="J166" s="2891"/>
      <c r="K166" s="2891"/>
      <c r="L166" s="2891"/>
      <c r="M166" s="2892"/>
      <c r="N166" s="2937" t="s">
        <v>906</v>
      </c>
      <c r="O166" s="2937"/>
      <c r="P166" s="2937"/>
      <c r="Q166" s="2937"/>
      <c r="R166" s="2937"/>
      <c r="S166" s="2937"/>
      <c r="T166" s="2937"/>
      <c r="U166" s="2937"/>
      <c r="V166" s="2937"/>
      <c r="W166" s="2937"/>
      <c r="X166" s="2937"/>
      <c r="Y166" s="2937"/>
      <c r="Z166" s="2937"/>
      <c r="AA166" s="2937"/>
      <c r="AB166" s="2937"/>
      <c r="AC166" s="531"/>
      <c r="AE166" s="532" t="s">
        <v>1212</v>
      </c>
      <c r="AM166" s="196"/>
      <c r="AN166" s="196"/>
      <c r="AO166" s="196"/>
      <c r="AP166" s="196"/>
      <c r="AQ166" s="196"/>
      <c r="AR166" s="196"/>
    </row>
    <row r="167" spans="1:45" s="195" customFormat="1" ht="69.75" customHeight="1">
      <c r="B167" s="528"/>
      <c r="C167" s="2642" t="s">
        <v>1852</v>
      </c>
      <c r="D167" s="2642"/>
      <c r="E167" s="2642"/>
      <c r="F167" s="2642"/>
      <c r="G167" s="2642"/>
      <c r="H167" s="2643"/>
      <c r="I167" s="2644"/>
      <c r="J167" s="2644"/>
      <c r="K167" s="2644"/>
      <c r="L167" s="2644"/>
      <c r="M167" s="2645"/>
      <c r="N167" s="2643"/>
      <c r="O167" s="2644"/>
      <c r="P167" s="2644"/>
      <c r="Q167" s="2644"/>
      <c r="R167" s="2644"/>
      <c r="S167" s="2644"/>
      <c r="T167" s="2644"/>
      <c r="U167" s="2644"/>
      <c r="V167" s="2644"/>
      <c r="W167" s="2644"/>
      <c r="X167" s="2644"/>
      <c r="Y167" s="2644"/>
      <c r="Z167" s="2644"/>
      <c r="AA167" s="2644"/>
      <c r="AB167" s="2645"/>
      <c r="AC167" s="531"/>
      <c r="AD167" s="558" t="s">
        <v>1214</v>
      </c>
      <c r="AM167" s="196"/>
      <c r="AN167" s="196"/>
      <c r="AO167" s="196"/>
      <c r="AP167" s="196"/>
      <c r="AQ167" s="196"/>
      <c r="AR167" s="196"/>
      <c r="AS167" s="195" t="s">
        <v>1853</v>
      </c>
    </row>
    <row r="168" spans="1:45" s="195" customFormat="1" ht="69.75" customHeight="1">
      <c r="B168" s="528"/>
      <c r="C168" s="2643"/>
      <c r="D168" s="2644"/>
      <c r="E168" s="2644"/>
      <c r="F168" s="2644"/>
      <c r="G168" s="2645"/>
      <c r="H168" s="2643"/>
      <c r="I168" s="2644"/>
      <c r="J168" s="2644"/>
      <c r="K168" s="2644"/>
      <c r="L168" s="2644"/>
      <c r="M168" s="2645"/>
      <c r="N168" s="2643"/>
      <c r="O168" s="2644"/>
      <c r="P168" s="2644"/>
      <c r="Q168" s="2644"/>
      <c r="R168" s="2644"/>
      <c r="S168" s="2644"/>
      <c r="T168" s="2644"/>
      <c r="U168" s="2644"/>
      <c r="V168" s="2644"/>
      <c r="W168" s="2644"/>
      <c r="X168" s="2644"/>
      <c r="Y168" s="2644"/>
      <c r="Z168" s="2644"/>
      <c r="AA168" s="2644"/>
      <c r="AB168" s="2645"/>
      <c r="AC168" s="531"/>
      <c r="AD168" s="559"/>
      <c r="AM168" s="196"/>
      <c r="AN168" s="196"/>
      <c r="AO168" s="196"/>
      <c r="AP168" s="196"/>
      <c r="AQ168" s="196"/>
      <c r="AR168" s="196"/>
      <c r="AS168" s="195" t="s">
        <v>1855</v>
      </c>
    </row>
    <row r="169" spans="1:45" s="195" customFormat="1" ht="69.75" customHeight="1">
      <c r="B169" s="528"/>
      <c r="C169" s="2642" t="s">
        <v>1854</v>
      </c>
      <c r="D169" s="2642"/>
      <c r="E169" s="2642"/>
      <c r="F169" s="2642"/>
      <c r="G169" s="2642"/>
      <c r="H169" s="2643"/>
      <c r="I169" s="2644"/>
      <c r="J169" s="2644"/>
      <c r="K169" s="2644"/>
      <c r="L169" s="2644"/>
      <c r="M169" s="2645"/>
      <c r="N169" s="2643"/>
      <c r="O169" s="2644"/>
      <c r="P169" s="2644"/>
      <c r="Q169" s="2644"/>
      <c r="R169" s="2644"/>
      <c r="S169" s="2644"/>
      <c r="T169" s="2644"/>
      <c r="U169" s="2644"/>
      <c r="V169" s="2644"/>
      <c r="W169" s="2644"/>
      <c r="X169" s="2644"/>
      <c r="Y169" s="2644"/>
      <c r="Z169" s="2644"/>
      <c r="AA169" s="2644"/>
      <c r="AB169" s="2645"/>
      <c r="AC169" s="531"/>
      <c r="AD169" s="1513" t="s">
        <v>1851</v>
      </c>
      <c r="AM169" s="196"/>
      <c r="AN169" s="196"/>
      <c r="AO169" s="196"/>
      <c r="AP169" s="196"/>
      <c r="AQ169" s="196"/>
      <c r="AR169" s="196"/>
      <c r="AS169" s="195" t="s">
        <v>1856</v>
      </c>
    </row>
    <row r="170" spans="1:45" s="195" customFormat="1" ht="69.75" customHeight="1">
      <c r="B170" s="528"/>
      <c r="C170" s="2643"/>
      <c r="D170" s="2644"/>
      <c r="E170" s="2644"/>
      <c r="F170" s="2644"/>
      <c r="G170" s="2645"/>
      <c r="H170" s="2643"/>
      <c r="I170" s="2644"/>
      <c r="J170" s="2644"/>
      <c r="K170" s="2644"/>
      <c r="L170" s="2644"/>
      <c r="M170" s="2645"/>
      <c r="N170" s="2643"/>
      <c r="O170" s="2644"/>
      <c r="P170" s="2644"/>
      <c r="Q170" s="2644"/>
      <c r="R170" s="2644"/>
      <c r="S170" s="2644"/>
      <c r="T170" s="2644"/>
      <c r="U170" s="2644"/>
      <c r="V170" s="2644"/>
      <c r="W170" s="2644"/>
      <c r="X170" s="2644"/>
      <c r="Y170" s="2644"/>
      <c r="Z170" s="2644"/>
      <c r="AA170" s="2644"/>
      <c r="AB170" s="2645"/>
      <c r="AC170" s="531"/>
      <c r="AM170" s="196"/>
      <c r="AN170" s="196"/>
      <c r="AO170" s="196"/>
      <c r="AP170" s="196"/>
      <c r="AQ170" s="196"/>
      <c r="AR170" s="196"/>
      <c r="AS170" s="195" t="s">
        <v>1857</v>
      </c>
    </row>
    <row r="171" spans="1:45" s="195" customFormat="1" ht="69.75" customHeight="1">
      <c r="B171" s="528"/>
      <c r="C171" s="2642" t="s">
        <v>617</v>
      </c>
      <c r="D171" s="2642"/>
      <c r="E171" s="2642"/>
      <c r="F171" s="2642"/>
      <c r="G171" s="2642"/>
      <c r="H171" s="2643"/>
      <c r="I171" s="2644"/>
      <c r="J171" s="2644"/>
      <c r="K171" s="2644"/>
      <c r="L171" s="2644"/>
      <c r="M171" s="2645"/>
      <c r="N171" s="2643"/>
      <c r="O171" s="2644"/>
      <c r="P171" s="2644"/>
      <c r="Q171" s="2644"/>
      <c r="R171" s="2644"/>
      <c r="S171" s="2644"/>
      <c r="T171" s="2644"/>
      <c r="U171" s="2644"/>
      <c r="V171" s="2644"/>
      <c r="W171" s="2644"/>
      <c r="X171" s="2644"/>
      <c r="Y171" s="2644"/>
      <c r="Z171" s="2644"/>
      <c r="AA171" s="2644"/>
      <c r="AB171" s="2645"/>
      <c r="AC171" s="531"/>
      <c r="AM171" s="196"/>
      <c r="AN171" s="196"/>
      <c r="AO171" s="196"/>
      <c r="AP171" s="196"/>
      <c r="AQ171" s="196"/>
      <c r="AR171" s="196"/>
      <c r="AS171" s="195" t="s">
        <v>1858</v>
      </c>
    </row>
    <row r="172" spans="1:45" s="195" customFormat="1" ht="69.75" customHeight="1">
      <c r="B172" s="528"/>
      <c r="C172" s="2643"/>
      <c r="D172" s="2644"/>
      <c r="E172" s="2644"/>
      <c r="F172" s="2644"/>
      <c r="G172" s="2645"/>
      <c r="H172" s="2643"/>
      <c r="I172" s="2644"/>
      <c r="J172" s="2644"/>
      <c r="K172" s="2644"/>
      <c r="L172" s="2644"/>
      <c r="M172" s="2645"/>
      <c r="N172" s="2643"/>
      <c r="O172" s="2644"/>
      <c r="P172" s="2644"/>
      <c r="Q172" s="2644"/>
      <c r="R172" s="2644"/>
      <c r="S172" s="2644"/>
      <c r="T172" s="2644"/>
      <c r="U172" s="2644"/>
      <c r="V172" s="2644"/>
      <c r="W172" s="2644"/>
      <c r="X172" s="2644"/>
      <c r="Y172" s="2644"/>
      <c r="Z172" s="2644"/>
      <c r="AA172" s="2644"/>
      <c r="AB172" s="2645"/>
      <c r="AC172" s="531"/>
      <c r="AM172" s="196"/>
      <c r="AN172" s="196"/>
      <c r="AO172" s="196"/>
      <c r="AP172" s="196"/>
      <c r="AQ172" s="196"/>
      <c r="AR172" s="196"/>
    </row>
    <row r="173" spans="1:45" s="195" customFormat="1" ht="69.75" customHeight="1">
      <c r="B173" s="528"/>
      <c r="C173" s="2642" t="s">
        <v>905</v>
      </c>
      <c r="D173" s="2642"/>
      <c r="E173" s="2642"/>
      <c r="F173" s="2642"/>
      <c r="G173" s="2642"/>
      <c r="H173" s="2643"/>
      <c r="I173" s="2644"/>
      <c r="J173" s="2644"/>
      <c r="K173" s="2644"/>
      <c r="L173" s="2644"/>
      <c r="M173" s="2645"/>
      <c r="N173" s="2643"/>
      <c r="O173" s="2644"/>
      <c r="P173" s="2644"/>
      <c r="Q173" s="2644"/>
      <c r="R173" s="2644"/>
      <c r="S173" s="2644"/>
      <c r="T173" s="2644"/>
      <c r="U173" s="2644"/>
      <c r="V173" s="2644"/>
      <c r="W173" s="2644"/>
      <c r="X173" s="2644"/>
      <c r="Y173" s="2644"/>
      <c r="Z173" s="2644"/>
      <c r="AA173" s="2644"/>
      <c r="AB173" s="2645"/>
      <c r="AC173" s="531"/>
      <c r="AM173" s="196"/>
      <c r="AN173" s="196"/>
      <c r="AO173" s="196"/>
      <c r="AP173" s="196"/>
      <c r="AQ173" s="196"/>
      <c r="AR173" s="196"/>
    </row>
    <row r="174" spans="1:45" s="195" customFormat="1" ht="69.75" customHeight="1">
      <c r="B174" s="528"/>
      <c r="C174" s="2643"/>
      <c r="D174" s="2644"/>
      <c r="E174" s="2644"/>
      <c r="F174" s="2644"/>
      <c r="G174" s="2645"/>
      <c r="H174" s="2643"/>
      <c r="I174" s="2644"/>
      <c r="J174" s="2644"/>
      <c r="K174" s="2644"/>
      <c r="L174" s="2644"/>
      <c r="M174" s="2645"/>
      <c r="N174" s="2643"/>
      <c r="O174" s="2644"/>
      <c r="P174" s="2644"/>
      <c r="Q174" s="2644"/>
      <c r="R174" s="2644"/>
      <c r="S174" s="2644"/>
      <c r="T174" s="2644"/>
      <c r="U174" s="2644"/>
      <c r="V174" s="2644"/>
      <c r="W174" s="2644"/>
      <c r="X174" s="2644"/>
      <c r="Y174" s="2644"/>
      <c r="Z174" s="2644"/>
      <c r="AA174" s="2644"/>
      <c r="AB174" s="2645"/>
      <c r="AC174" s="531"/>
      <c r="AM174" s="196"/>
      <c r="AN174" s="196"/>
      <c r="AO174" s="196"/>
      <c r="AP174" s="196"/>
      <c r="AQ174" s="196"/>
      <c r="AR174" s="196"/>
    </row>
    <row r="175" spans="1:45" s="195" customFormat="1" ht="69.75" customHeight="1">
      <c r="B175" s="528"/>
      <c r="C175" s="2642" t="s">
        <v>1079</v>
      </c>
      <c r="D175" s="2642"/>
      <c r="E175" s="2642"/>
      <c r="F175" s="2642"/>
      <c r="G175" s="2642"/>
      <c r="H175" s="2643"/>
      <c r="I175" s="2644"/>
      <c r="J175" s="2644"/>
      <c r="K175" s="2644"/>
      <c r="L175" s="2644"/>
      <c r="M175" s="2645"/>
      <c r="N175" s="2642"/>
      <c r="O175" s="2642"/>
      <c r="P175" s="2642"/>
      <c r="Q175" s="2642"/>
      <c r="R175" s="2642"/>
      <c r="S175" s="2642"/>
      <c r="T175" s="2642"/>
      <c r="U175" s="2642"/>
      <c r="V175" s="2642"/>
      <c r="W175" s="2642"/>
      <c r="X175" s="2642"/>
      <c r="Y175" s="2642"/>
      <c r="Z175" s="2642"/>
      <c r="AA175" s="2642"/>
      <c r="AB175" s="2642"/>
      <c r="AC175" s="531"/>
      <c r="AM175" s="196"/>
      <c r="AN175" s="196"/>
      <c r="AO175" s="196"/>
      <c r="AP175" s="196"/>
      <c r="AQ175" s="196"/>
      <c r="AR175" s="196"/>
    </row>
    <row r="176" spans="1:45" s="195" customFormat="1" ht="69.75" customHeight="1">
      <c r="B176" s="528"/>
      <c r="C176" s="2664"/>
      <c r="D176" s="2664"/>
      <c r="E176" s="2664"/>
      <c r="F176" s="2664"/>
      <c r="G176" s="2664"/>
      <c r="H176" s="2643"/>
      <c r="I176" s="2644"/>
      <c r="J176" s="2644"/>
      <c r="K176" s="2644"/>
      <c r="L176" s="2644"/>
      <c r="M176" s="2645"/>
      <c r="N176" s="2642"/>
      <c r="O176" s="2642"/>
      <c r="P176" s="2642"/>
      <c r="Q176" s="2642"/>
      <c r="R176" s="2642"/>
      <c r="S176" s="2642"/>
      <c r="T176" s="2642"/>
      <c r="U176" s="2642"/>
      <c r="V176" s="2642"/>
      <c r="W176" s="2642"/>
      <c r="X176" s="2642"/>
      <c r="Y176" s="2642"/>
      <c r="Z176" s="2642"/>
      <c r="AA176" s="2642"/>
      <c r="AB176" s="2642"/>
      <c r="AC176" s="531"/>
      <c r="AM176" s="196"/>
      <c r="AN176" s="196"/>
      <c r="AO176" s="196"/>
      <c r="AP176" s="196"/>
      <c r="AQ176" s="196"/>
      <c r="AR176" s="196"/>
    </row>
    <row r="177" spans="2:44" s="195" customFormat="1" ht="10.5" customHeight="1">
      <c r="B177" s="528"/>
      <c r="C177" s="531"/>
      <c r="D177" s="533"/>
      <c r="E177" s="533"/>
      <c r="F177" s="533"/>
      <c r="G177" s="533"/>
      <c r="H177" s="533"/>
      <c r="I177" s="533"/>
      <c r="J177" s="533"/>
      <c r="K177" s="533"/>
      <c r="L177" s="533"/>
      <c r="M177" s="533"/>
      <c r="N177" s="533"/>
      <c r="O177" s="533"/>
      <c r="P177" s="533"/>
      <c r="Q177" s="533"/>
      <c r="R177" s="533"/>
      <c r="S177" s="533"/>
      <c r="T177" s="533"/>
      <c r="U177" s="533"/>
      <c r="V177" s="533"/>
      <c r="W177" s="533"/>
      <c r="X177" s="533"/>
      <c r="Y177" s="533"/>
      <c r="Z177" s="533"/>
      <c r="AA177" s="533"/>
      <c r="AB177" s="533"/>
      <c r="AC177" s="531"/>
      <c r="AM177" s="196"/>
      <c r="AN177" s="196"/>
      <c r="AO177" s="196"/>
      <c r="AP177" s="196"/>
      <c r="AQ177" s="196"/>
      <c r="AR177" s="196"/>
    </row>
    <row r="178" spans="2:44" s="195" customFormat="1" ht="21" customHeight="1">
      <c r="B178" s="528"/>
      <c r="C178" s="533"/>
      <c r="D178" s="533"/>
      <c r="E178" s="533"/>
      <c r="F178" s="533"/>
      <c r="G178" s="533"/>
      <c r="H178" s="533"/>
      <c r="I178" s="533"/>
      <c r="J178" s="533"/>
      <c r="K178" s="533"/>
      <c r="L178" s="533"/>
      <c r="M178" s="533"/>
      <c r="N178" s="533"/>
      <c r="O178" s="533"/>
      <c r="P178" s="533"/>
      <c r="Q178" s="533"/>
      <c r="R178" s="533"/>
      <c r="S178" s="533"/>
      <c r="T178" s="533"/>
      <c r="U178" s="533"/>
      <c r="V178" s="533"/>
      <c r="W178" s="533"/>
      <c r="X178" s="533"/>
      <c r="Y178" s="533"/>
      <c r="Z178" s="533"/>
      <c r="AA178" s="533"/>
      <c r="AB178" s="533"/>
      <c r="AC178" s="531"/>
      <c r="AM178" s="196"/>
      <c r="AN178" s="196"/>
      <c r="AO178" s="196"/>
      <c r="AP178" s="196"/>
      <c r="AQ178" s="196"/>
      <c r="AR178" s="196"/>
    </row>
    <row r="179" spans="2:44" s="195" customFormat="1" ht="10.5" customHeight="1">
      <c r="B179" s="528"/>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1"/>
      <c r="AM179" s="196"/>
      <c r="AN179" s="196"/>
      <c r="AO179" s="196"/>
      <c r="AP179" s="196"/>
      <c r="AQ179" s="196"/>
      <c r="AR179" s="196"/>
    </row>
    <row r="180" spans="2:44" s="195" customFormat="1" ht="20.100000000000001" customHeight="1">
      <c r="B180" s="561"/>
      <c r="C180" s="537" t="s">
        <v>904</v>
      </c>
      <c r="D180" s="531"/>
      <c r="E180" s="562"/>
      <c r="F180" s="562"/>
      <c r="G180" s="562"/>
      <c r="H180" s="562"/>
      <c r="I180" s="562"/>
      <c r="J180" s="562"/>
      <c r="K180" s="562"/>
      <c r="L180" s="562"/>
      <c r="M180" s="562"/>
      <c r="N180" s="562"/>
      <c r="O180" s="562"/>
      <c r="P180" s="562"/>
      <c r="Q180" s="562"/>
      <c r="R180" s="562"/>
      <c r="S180" s="562"/>
      <c r="T180" s="562"/>
      <c r="U180" s="562"/>
      <c r="V180" s="562"/>
      <c r="W180" s="562"/>
      <c r="X180" s="562"/>
      <c r="Y180" s="562"/>
      <c r="Z180" s="562"/>
      <c r="AA180" s="562"/>
      <c r="AB180" s="536"/>
      <c r="AC180" s="531"/>
      <c r="AE180" s="1026" t="s">
        <v>122</v>
      </c>
      <c r="AM180" s="196"/>
      <c r="AN180" s="196"/>
      <c r="AO180" s="196"/>
      <c r="AP180" s="196"/>
      <c r="AQ180" s="196"/>
      <c r="AR180" s="196"/>
    </row>
    <row r="181" spans="2:44" s="195" customFormat="1" ht="21" customHeight="1">
      <c r="B181" s="561"/>
      <c r="C181" s="537" t="s">
        <v>903</v>
      </c>
      <c r="D181" s="531"/>
      <c r="E181" s="562"/>
      <c r="F181" s="562"/>
      <c r="G181" s="562"/>
      <c r="H181" s="562"/>
      <c r="I181" s="562"/>
      <c r="J181" s="562"/>
      <c r="K181" s="562"/>
      <c r="L181" s="562"/>
      <c r="M181" s="562"/>
      <c r="N181" s="562"/>
      <c r="O181" s="562"/>
      <c r="P181" s="562"/>
      <c r="Q181" s="562"/>
      <c r="R181" s="562"/>
      <c r="S181" s="562"/>
      <c r="T181" s="562"/>
      <c r="U181" s="562"/>
      <c r="V181" s="562"/>
      <c r="W181" s="562"/>
      <c r="X181" s="562"/>
      <c r="Y181" s="562"/>
      <c r="Z181" s="562"/>
      <c r="AA181" s="562"/>
      <c r="AB181" s="536"/>
      <c r="AC181" s="531"/>
      <c r="AM181" s="196"/>
      <c r="AN181" s="196"/>
      <c r="AO181" s="196"/>
      <c r="AP181" s="196"/>
      <c r="AQ181" s="196"/>
      <c r="AR181" s="196"/>
    </row>
    <row r="182" spans="2:44" s="195" customFormat="1" ht="36" customHeight="1">
      <c r="B182" s="561"/>
      <c r="C182" s="2652"/>
      <c r="D182" s="2653"/>
      <c r="E182" s="2653"/>
      <c r="F182" s="2653"/>
      <c r="G182" s="2653"/>
      <c r="H182" s="2653"/>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4"/>
      <c r="AC182" s="531"/>
      <c r="AM182" s="196"/>
      <c r="AN182" s="196"/>
      <c r="AO182" s="196"/>
      <c r="AP182" s="196"/>
      <c r="AQ182" s="196"/>
      <c r="AR182" s="196"/>
    </row>
    <row r="183" spans="2:44" s="195" customFormat="1" ht="36" customHeight="1">
      <c r="B183" s="561"/>
      <c r="C183" s="2655"/>
      <c r="D183" s="2656"/>
      <c r="E183" s="2656"/>
      <c r="F183" s="2656"/>
      <c r="G183" s="2656"/>
      <c r="H183" s="2656"/>
      <c r="I183" s="2656"/>
      <c r="J183" s="2656"/>
      <c r="K183" s="2656"/>
      <c r="L183" s="2656"/>
      <c r="M183" s="2656"/>
      <c r="N183" s="2656"/>
      <c r="O183" s="2656"/>
      <c r="P183" s="2656"/>
      <c r="Q183" s="2656"/>
      <c r="R183" s="2656"/>
      <c r="S183" s="2656"/>
      <c r="T183" s="2656"/>
      <c r="U183" s="2656"/>
      <c r="V183" s="2656"/>
      <c r="W183" s="2656"/>
      <c r="X183" s="2656"/>
      <c r="Y183" s="2656"/>
      <c r="Z183" s="2656"/>
      <c r="AA183" s="2656"/>
      <c r="AB183" s="2657"/>
      <c r="AC183" s="531"/>
      <c r="AM183" s="196"/>
      <c r="AN183" s="196"/>
      <c r="AO183" s="196"/>
      <c r="AP183" s="196"/>
      <c r="AQ183" s="196"/>
      <c r="AR183" s="196"/>
    </row>
    <row r="184" spans="2:44" s="195" customFormat="1" ht="36" customHeight="1">
      <c r="B184" s="561"/>
      <c r="C184" s="2658"/>
      <c r="D184" s="2659"/>
      <c r="E184" s="2659"/>
      <c r="F184" s="2659"/>
      <c r="G184" s="2659"/>
      <c r="H184" s="2659"/>
      <c r="I184" s="2659"/>
      <c r="J184" s="2659"/>
      <c r="K184" s="2659"/>
      <c r="L184" s="2659"/>
      <c r="M184" s="2659"/>
      <c r="N184" s="2659"/>
      <c r="O184" s="2659"/>
      <c r="P184" s="2659"/>
      <c r="Q184" s="2659"/>
      <c r="R184" s="2659"/>
      <c r="S184" s="2659"/>
      <c r="T184" s="2659"/>
      <c r="U184" s="2659"/>
      <c r="V184" s="2659"/>
      <c r="W184" s="2659"/>
      <c r="X184" s="2659"/>
      <c r="Y184" s="2659"/>
      <c r="Z184" s="2659"/>
      <c r="AA184" s="2659"/>
      <c r="AB184" s="2660"/>
      <c r="AC184" s="531"/>
      <c r="AM184" s="196"/>
      <c r="AN184" s="196"/>
      <c r="AO184" s="196"/>
      <c r="AP184" s="196"/>
      <c r="AQ184" s="196"/>
      <c r="AR184" s="196"/>
    </row>
    <row r="185" spans="2:44" s="195" customFormat="1" ht="21" customHeight="1">
      <c r="B185" s="561"/>
      <c r="C185" s="537" t="s">
        <v>902</v>
      </c>
      <c r="D185" s="537"/>
      <c r="E185" s="537"/>
      <c r="F185" s="537"/>
      <c r="G185" s="537"/>
      <c r="H185" s="563"/>
      <c r="I185" s="563"/>
      <c r="J185" s="563"/>
      <c r="K185" s="563"/>
      <c r="L185" s="563"/>
      <c r="M185" s="563"/>
      <c r="N185" s="563"/>
      <c r="O185" s="563"/>
      <c r="P185" s="563"/>
      <c r="Q185" s="563"/>
      <c r="R185" s="563"/>
      <c r="S185" s="563"/>
      <c r="T185" s="563"/>
      <c r="U185" s="563"/>
      <c r="V185" s="563"/>
      <c r="W185" s="563"/>
      <c r="X185" s="563"/>
      <c r="Y185" s="563"/>
      <c r="Z185" s="563"/>
      <c r="AA185" s="563"/>
      <c r="AB185" s="563"/>
      <c r="AC185" s="531"/>
      <c r="AM185" s="196"/>
      <c r="AN185" s="196"/>
      <c r="AO185" s="196"/>
      <c r="AP185" s="196"/>
      <c r="AQ185" s="196"/>
      <c r="AR185" s="196"/>
    </row>
    <row r="186" spans="2:44" s="195" customFormat="1" ht="36" customHeight="1">
      <c r="B186" s="561"/>
      <c r="C186" s="2616" t="s">
        <v>901</v>
      </c>
      <c r="D186" s="2616"/>
      <c r="E186" s="2616"/>
      <c r="F186" s="2616"/>
      <c r="G186" s="2616"/>
      <c r="H186" s="2624"/>
      <c r="I186" s="2625"/>
      <c r="J186" s="2625"/>
      <c r="K186" s="2625"/>
      <c r="L186" s="2625"/>
      <c r="M186" s="2625"/>
      <c r="N186" s="2625"/>
      <c r="O186" s="2625"/>
      <c r="P186" s="2625"/>
      <c r="Q186" s="2625"/>
      <c r="R186" s="2625"/>
      <c r="S186" s="2625"/>
      <c r="T186" s="2625"/>
      <c r="U186" s="2625"/>
      <c r="V186" s="2625"/>
      <c r="W186" s="2625"/>
      <c r="X186" s="2625"/>
      <c r="Y186" s="2625"/>
      <c r="Z186" s="2625"/>
      <c r="AA186" s="2625"/>
      <c r="AB186" s="2625"/>
      <c r="AC186" s="531"/>
      <c r="AM186" s="196"/>
      <c r="AN186" s="196"/>
      <c r="AO186" s="196"/>
      <c r="AP186" s="196"/>
      <c r="AQ186" s="196"/>
      <c r="AR186" s="196"/>
    </row>
    <row r="187" spans="2:44" s="195" customFormat="1" ht="36" customHeight="1">
      <c r="B187" s="561"/>
      <c r="C187" s="2616"/>
      <c r="D187" s="2616"/>
      <c r="E187" s="2616"/>
      <c r="F187" s="2616"/>
      <c r="G187" s="2616"/>
      <c r="H187" s="2625"/>
      <c r="I187" s="2625"/>
      <c r="J187" s="2625"/>
      <c r="K187" s="2625"/>
      <c r="L187" s="2625"/>
      <c r="M187" s="2625"/>
      <c r="N187" s="2625"/>
      <c r="O187" s="2625"/>
      <c r="P187" s="2625"/>
      <c r="Q187" s="2625"/>
      <c r="R187" s="2625"/>
      <c r="S187" s="2625"/>
      <c r="T187" s="2625"/>
      <c r="U187" s="2625"/>
      <c r="V187" s="2625"/>
      <c r="W187" s="2625"/>
      <c r="X187" s="2625"/>
      <c r="Y187" s="2625"/>
      <c r="Z187" s="2625"/>
      <c r="AA187" s="2625"/>
      <c r="AB187" s="2625"/>
      <c r="AC187" s="531"/>
      <c r="AM187" s="196"/>
      <c r="AN187" s="196"/>
      <c r="AO187" s="196"/>
      <c r="AP187" s="196"/>
      <c r="AQ187" s="196"/>
      <c r="AR187" s="196"/>
    </row>
    <row r="188" spans="2:44" s="195" customFormat="1" ht="36" customHeight="1">
      <c r="B188" s="561"/>
      <c r="C188" s="2616"/>
      <c r="D188" s="2616"/>
      <c r="E188" s="2616"/>
      <c r="F188" s="2616"/>
      <c r="G188" s="2616"/>
      <c r="H188" s="2625"/>
      <c r="I188" s="2625"/>
      <c r="J188" s="2625"/>
      <c r="K188" s="2625"/>
      <c r="L188" s="2625"/>
      <c r="M188" s="2625"/>
      <c r="N188" s="2625"/>
      <c r="O188" s="2625"/>
      <c r="P188" s="2625"/>
      <c r="Q188" s="2625"/>
      <c r="R188" s="2625"/>
      <c r="S188" s="2625"/>
      <c r="T188" s="2625"/>
      <c r="U188" s="2625"/>
      <c r="V188" s="2625"/>
      <c r="W188" s="2625"/>
      <c r="X188" s="2625"/>
      <c r="Y188" s="2625"/>
      <c r="Z188" s="2625"/>
      <c r="AA188" s="2625"/>
      <c r="AB188" s="2625"/>
      <c r="AC188" s="531"/>
      <c r="AM188" s="196"/>
      <c r="AN188" s="196"/>
      <c r="AO188" s="196"/>
      <c r="AP188" s="196"/>
      <c r="AQ188" s="196"/>
      <c r="AR188" s="196"/>
    </row>
    <row r="189" spans="2:44" s="195" customFormat="1" ht="36" customHeight="1">
      <c r="B189" s="561"/>
      <c r="C189" s="2616" t="s">
        <v>900</v>
      </c>
      <c r="D189" s="2616"/>
      <c r="E189" s="2616"/>
      <c r="F189" s="2616"/>
      <c r="G189" s="2616"/>
      <c r="H189" s="2642"/>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531"/>
      <c r="AM189" s="196"/>
      <c r="AN189" s="196"/>
      <c r="AO189" s="196"/>
      <c r="AP189" s="196"/>
      <c r="AQ189" s="196"/>
      <c r="AR189" s="196"/>
    </row>
    <row r="190" spans="2:44" s="195" customFormat="1" ht="36" customHeight="1">
      <c r="B190" s="561"/>
      <c r="C190" s="2616"/>
      <c r="D190" s="2616"/>
      <c r="E190" s="2616"/>
      <c r="F190" s="2616"/>
      <c r="G190" s="2616"/>
      <c r="H190" s="2946"/>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531"/>
      <c r="AM190" s="196"/>
      <c r="AN190" s="196"/>
      <c r="AO190" s="196"/>
      <c r="AP190" s="196"/>
      <c r="AQ190" s="196"/>
      <c r="AR190" s="196"/>
    </row>
    <row r="191" spans="2:44" s="195" customFormat="1" ht="36" customHeight="1">
      <c r="B191" s="561"/>
      <c r="C191" s="2616"/>
      <c r="D191" s="2616"/>
      <c r="E191" s="2616"/>
      <c r="F191" s="2616"/>
      <c r="G191" s="2616"/>
      <c r="H191" s="2946"/>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531"/>
      <c r="AM191" s="196"/>
      <c r="AN191" s="196"/>
      <c r="AO191" s="196"/>
      <c r="AP191" s="196"/>
      <c r="AQ191" s="196"/>
      <c r="AR191" s="196"/>
    </row>
    <row r="192" spans="2:44" s="195" customFormat="1" ht="36" customHeight="1">
      <c r="B192" s="561"/>
      <c r="C192" s="2616" t="s">
        <v>899</v>
      </c>
      <c r="D192" s="2616"/>
      <c r="E192" s="2616"/>
      <c r="F192" s="2616"/>
      <c r="G192" s="2616"/>
      <c r="H192" s="2642"/>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531"/>
      <c r="AM192" s="196"/>
      <c r="AN192" s="196"/>
      <c r="AO192" s="196"/>
      <c r="AP192" s="196"/>
      <c r="AQ192" s="196"/>
      <c r="AR192" s="196"/>
    </row>
    <row r="193" spans="2:45" s="195" customFormat="1" ht="36" customHeight="1">
      <c r="B193" s="561"/>
      <c r="C193" s="2616"/>
      <c r="D193" s="2616"/>
      <c r="E193" s="2616"/>
      <c r="F193" s="2616"/>
      <c r="G193" s="2616"/>
      <c r="H193" s="2946"/>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531"/>
      <c r="AM193" s="196"/>
      <c r="AN193" s="196"/>
      <c r="AO193" s="196"/>
      <c r="AP193" s="196"/>
      <c r="AQ193" s="196"/>
      <c r="AR193" s="196"/>
    </row>
    <row r="194" spans="2:45" s="195" customFormat="1" ht="36" customHeight="1">
      <c r="B194" s="561"/>
      <c r="C194" s="2616"/>
      <c r="D194" s="2616"/>
      <c r="E194" s="2616"/>
      <c r="F194" s="2616"/>
      <c r="G194" s="2616"/>
      <c r="H194" s="2946"/>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531"/>
      <c r="AM194" s="196"/>
      <c r="AN194" s="196"/>
      <c r="AO194" s="196"/>
      <c r="AP194" s="196"/>
      <c r="AQ194" s="196"/>
      <c r="AR194" s="196"/>
    </row>
    <row r="195" spans="2:45" s="195" customFormat="1" ht="36" customHeight="1">
      <c r="B195" s="561"/>
      <c r="C195" s="2616" t="s">
        <v>898</v>
      </c>
      <c r="D195" s="2616"/>
      <c r="E195" s="2616"/>
      <c r="F195" s="2616"/>
      <c r="G195" s="2616"/>
      <c r="H195" s="2642"/>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531"/>
      <c r="AM195" s="196"/>
      <c r="AN195" s="196"/>
      <c r="AO195" s="196"/>
      <c r="AP195" s="196"/>
      <c r="AQ195" s="196"/>
      <c r="AR195" s="196"/>
    </row>
    <row r="196" spans="2:45" s="195" customFormat="1" ht="36" customHeight="1">
      <c r="B196" s="561"/>
      <c r="C196" s="2616"/>
      <c r="D196" s="2616"/>
      <c r="E196" s="2616"/>
      <c r="F196" s="2616"/>
      <c r="G196" s="2616"/>
      <c r="H196" s="2946"/>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531"/>
      <c r="AM196" s="196"/>
      <c r="AN196" s="196"/>
      <c r="AO196" s="196"/>
      <c r="AP196" s="196"/>
      <c r="AQ196" s="196"/>
      <c r="AR196" s="196"/>
    </row>
    <row r="197" spans="2:45" s="195" customFormat="1" ht="36" customHeight="1">
      <c r="B197" s="561"/>
      <c r="C197" s="2616"/>
      <c r="D197" s="2616"/>
      <c r="E197" s="2616"/>
      <c r="F197" s="2616"/>
      <c r="G197" s="2616"/>
      <c r="H197" s="2946"/>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531"/>
      <c r="AM197" s="196"/>
      <c r="AN197" s="196"/>
      <c r="AO197" s="196"/>
      <c r="AP197" s="196"/>
      <c r="AQ197" s="196"/>
      <c r="AR197" s="196"/>
    </row>
    <row r="198" spans="2:45" s="195" customFormat="1" ht="21" customHeight="1">
      <c r="B198" s="561"/>
      <c r="C198" s="2947" t="s">
        <v>897</v>
      </c>
      <c r="D198" s="2947"/>
      <c r="E198" s="2947"/>
      <c r="F198" s="2947"/>
      <c r="G198" s="2947"/>
      <c r="H198" s="564"/>
      <c r="I198" s="564"/>
      <c r="J198" s="564"/>
      <c r="K198" s="564"/>
      <c r="L198" s="564"/>
      <c r="M198" s="564"/>
      <c r="N198" s="564"/>
      <c r="O198" s="564"/>
      <c r="P198" s="564"/>
      <c r="Q198" s="564"/>
      <c r="R198" s="564"/>
      <c r="S198" s="564"/>
      <c r="T198" s="564"/>
      <c r="U198" s="564"/>
      <c r="V198" s="564"/>
      <c r="W198" s="564"/>
      <c r="X198" s="564"/>
      <c r="Y198" s="564"/>
      <c r="Z198" s="562"/>
      <c r="AA198" s="562"/>
      <c r="AB198" s="536"/>
      <c r="AC198" s="531"/>
      <c r="AM198" s="196"/>
      <c r="AN198" s="196"/>
      <c r="AO198" s="196"/>
      <c r="AP198" s="196"/>
      <c r="AQ198" s="196"/>
      <c r="AR198" s="196"/>
    </row>
    <row r="199" spans="2:45" s="195" customFormat="1" ht="21" customHeight="1">
      <c r="B199" s="561"/>
      <c r="C199" s="2941"/>
      <c r="D199" s="2941"/>
      <c r="E199" s="2941"/>
      <c r="F199" s="2941"/>
      <c r="G199" s="2941"/>
      <c r="H199" s="2941"/>
      <c r="I199" s="2941"/>
      <c r="J199" s="2941"/>
      <c r="K199" s="2941"/>
      <c r="L199" s="2941"/>
      <c r="M199" s="2941"/>
      <c r="N199" s="2941"/>
      <c r="O199" s="2941"/>
      <c r="P199" s="2941"/>
      <c r="Q199" s="2941"/>
      <c r="R199" s="2941"/>
      <c r="S199" s="2941"/>
      <c r="T199" s="2941"/>
      <c r="U199" s="2941"/>
      <c r="V199" s="2941"/>
      <c r="W199" s="2941"/>
      <c r="X199" s="2941"/>
      <c r="Y199" s="2941"/>
      <c r="Z199" s="2941"/>
      <c r="AA199" s="2941"/>
      <c r="AB199" s="2941"/>
      <c r="AC199" s="531"/>
      <c r="AM199" s="196"/>
      <c r="AN199" s="196"/>
      <c r="AO199" s="196"/>
      <c r="AP199" s="196"/>
      <c r="AQ199" s="196"/>
      <c r="AR199" s="196"/>
    </row>
    <row r="200" spans="2:45" s="195" customFormat="1" ht="21" customHeight="1">
      <c r="B200" s="561"/>
      <c r="C200" s="2941"/>
      <c r="D200" s="2941"/>
      <c r="E200" s="2941"/>
      <c r="F200" s="2941"/>
      <c r="G200" s="2941"/>
      <c r="H200" s="2941"/>
      <c r="I200" s="2941"/>
      <c r="J200" s="2941"/>
      <c r="K200" s="2941"/>
      <c r="L200" s="2941"/>
      <c r="M200" s="2941"/>
      <c r="N200" s="2941"/>
      <c r="O200" s="2941"/>
      <c r="P200" s="2941"/>
      <c r="Q200" s="2941"/>
      <c r="R200" s="2941"/>
      <c r="S200" s="2941"/>
      <c r="T200" s="2941"/>
      <c r="U200" s="2941"/>
      <c r="V200" s="2941"/>
      <c r="W200" s="2941"/>
      <c r="X200" s="2941"/>
      <c r="Y200" s="2941"/>
      <c r="Z200" s="2941"/>
      <c r="AA200" s="2941"/>
      <c r="AB200" s="2941"/>
      <c r="AC200" s="531"/>
      <c r="AM200" s="196"/>
      <c r="AN200" s="196"/>
      <c r="AO200" s="196"/>
      <c r="AP200" s="196"/>
      <c r="AQ200" s="196"/>
      <c r="AR200" s="196"/>
    </row>
    <row r="201" spans="2:45" s="195" customFormat="1" ht="21" customHeight="1">
      <c r="B201" s="561"/>
      <c r="C201" s="2941"/>
      <c r="D201" s="2941"/>
      <c r="E201" s="2941"/>
      <c r="F201" s="2941"/>
      <c r="G201" s="2941"/>
      <c r="H201" s="2941"/>
      <c r="I201" s="2941"/>
      <c r="J201" s="2941"/>
      <c r="K201" s="2941"/>
      <c r="L201" s="2941"/>
      <c r="M201" s="2941"/>
      <c r="N201" s="2941"/>
      <c r="O201" s="2941"/>
      <c r="P201" s="2941"/>
      <c r="Q201" s="2941"/>
      <c r="R201" s="2941"/>
      <c r="S201" s="2941"/>
      <c r="T201" s="2941"/>
      <c r="U201" s="2941"/>
      <c r="V201" s="2941"/>
      <c r="W201" s="2941"/>
      <c r="X201" s="2941"/>
      <c r="Y201" s="2941"/>
      <c r="Z201" s="2941"/>
      <c r="AA201" s="2941"/>
      <c r="AB201" s="2941"/>
      <c r="AC201" s="531"/>
      <c r="AM201" s="196"/>
      <c r="AN201" s="196"/>
      <c r="AO201" s="196"/>
      <c r="AP201" s="196"/>
      <c r="AQ201" s="196"/>
      <c r="AR201" s="196"/>
    </row>
    <row r="202" spans="2:45" s="195" customFormat="1" ht="21" customHeight="1">
      <c r="B202" s="561"/>
      <c r="C202" s="2941"/>
      <c r="D202" s="2941"/>
      <c r="E202" s="2941"/>
      <c r="F202" s="2941"/>
      <c r="G202" s="2941"/>
      <c r="H202" s="2941"/>
      <c r="I202" s="2941"/>
      <c r="J202" s="2941"/>
      <c r="K202" s="2941"/>
      <c r="L202" s="2941"/>
      <c r="M202" s="2941"/>
      <c r="N202" s="2941"/>
      <c r="O202" s="2941"/>
      <c r="P202" s="2941"/>
      <c r="Q202" s="2941"/>
      <c r="R202" s="2941"/>
      <c r="S202" s="2941"/>
      <c r="T202" s="2941"/>
      <c r="U202" s="2941"/>
      <c r="V202" s="2941"/>
      <c r="W202" s="2941"/>
      <c r="X202" s="2941"/>
      <c r="Y202" s="2941"/>
      <c r="Z202" s="2941"/>
      <c r="AA202" s="2941"/>
      <c r="AB202" s="2941"/>
      <c r="AC202" s="531"/>
      <c r="AF202" s="565"/>
      <c r="AG202" s="505"/>
      <c r="AH202" s="505"/>
      <c r="AI202" s="505"/>
      <c r="AJ202" s="505"/>
      <c r="AK202" s="505"/>
      <c r="AL202" s="505"/>
      <c r="AM202" s="566"/>
      <c r="AN202" s="196"/>
      <c r="AO202" s="196"/>
      <c r="AP202" s="196"/>
      <c r="AQ202" s="196"/>
      <c r="AR202" s="196"/>
    </row>
    <row r="203" spans="2:45" s="195" customFormat="1" ht="21" customHeight="1">
      <c r="B203" s="561"/>
      <c r="C203" s="2941"/>
      <c r="D203" s="2941"/>
      <c r="E203" s="2941"/>
      <c r="F203" s="2941"/>
      <c r="G203" s="2941"/>
      <c r="H203" s="2941"/>
      <c r="I203" s="2941"/>
      <c r="J203" s="2941"/>
      <c r="K203" s="2941"/>
      <c r="L203" s="2941"/>
      <c r="M203" s="2941"/>
      <c r="N203" s="2941"/>
      <c r="O203" s="2941"/>
      <c r="P203" s="2941"/>
      <c r="Q203" s="2941"/>
      <c r="R203" s="2941"/>
      <c r="S203" s="2941"/>
      <c r="T203" s="2941"/>
      <c r="U203" s="2941"/>
      <c r="V203" s="2941"/>
      <c r="W203" s="2941"/>
      <c r="X203" s="2941"/>
      <c r="Y203" s="2941"/>
      <c r="Z203" s="2941"/>
      <c r="AA203" s="2941"/>
      <c r="AB203" s="2941"/>
      <c r="AC203" s="531"/>
      <c r="AF203" s="2511"/>
      <c r="AG203" s="2512"/>
      <c r="AH203" s="2512"/>
      <c r="AI203" s="2512"/>
      <c r="AJ203" s="2512"/>
      <c r="AK203" s="2512"/>
      <c r="AL203" s="2512"/>
      <c r="AM203" s="2512"/>
      <c r="AN203" s="2512"/>
      <c r="AO203" s="2512"/>
      <c r="AP203" s="2512"/>
      <c r="AQ203" s="2512"/>
      <c r="AR203" s="2512"/>
      <c r="AS203" s="2512"/>
    </row>
    <row r="204" spans="2:45" s="195" customFormat="1" ht="21" customHeight="1">
      <c r="B204" s="561"/>
      <c r="C204" s="2941"/>
      <c r="D204" s="2941"/>
      <c r="E204" s="2941"/>
      <c r="F204" s="2941"/>
      <c r="G204" s="2941"/>
      <c r="H204" s="2941"/>
      <c r="I204" s="2941"/>
      <c r="J204" s="2941"/>
      <c r="K204" s="2941"/>
      <c r="L204" s="2941"/>
      <c r="M204" s="2941"/>
      <c r="N204" s="2941"/>
      <c r="O204" s="2941"/>
      <c r="P204" s="2941"/>
      <c r="Q204" s="2941"/>
      <c r="R204" s="2941"/>
      <c r="S204" s="2941"/>
      <c r="T204" s="2941"/>
      <c r="U204" s="2941"/>
      <c r="V204" s="2941"/>
      <c r="W204" s="2941"/>
      <c r="X204" s="2941"/>
      <c r="Y204" s="2941"/>
      <c r="Z204" s="2941"/>
      <c r="AA204" s="2941"/>
      <c r="AB204" s="2941"/>
      <c r="AC204" s="531"/>
      <c r="AF204" s="2512"/>
      <c r="AG204" s="2512"/>
      <c r="AH204" s="2512"/>
      <c r="AI204" s="2512"/>
      <c r="AJ204" s="2512"/>
      <c r="AK204" s="2512"/>
      <c r="AL204" s="2512"/>
      <c r="AM204" s="2512"/>
      <c r="AN204" s="2512"/>
      <c r="AO204" s="2512"/>
      <c r="AP204" s="2512"/>
      <c r="AQ204" s="2512"/>
      <c r="AR204" s="2512"/>
      <c r="AS204" s="2512"/>
    </row>
    <row r="205" spans="2:45" s="195" customFormat="1" ht="21" customHeight="1">
      <c r="B205" s="561"/>
      <c r="C205" s="2941"/>
      <c r="D205" s="2941"/>
      <c r="E205" s="2941"/>
      <c r="F205" s="2941"/>
      <c r="G205" s="2941"/>
      <c r="H205" s="2941"/>
      <c r="I205" s="2941"/>
      <c r="J205" s="2941"/>
      <c r="K205" s="2941"/>
      <c r="L205" s="2941"/>
      <c r="M205" s="2941"/>
      <c r="N205" s="2941"/>
      <c r="O205" s="2941"/>
      <c r="P205" s="2941"/>
      <c r="Q205" s="2941"/>
      <c r="R205" s="2941"/>
      <c r="S205" s="2941"/>
      <c r="T205" s="2941"/>
      <c r="U205" s="2941"/>
      <c r="V205" s="2941"/>
      <c r="W205" s="2941"/>
      <c r="X205" s="2941"/>
      <c r="Y205" s="2941"/>
      <c r="Z205" s="2941"/>
      <c r="AA205" s="2941"/>
      <c r="AB205" s="2941"/>
      <c r="AC205" s="531"/>
      <c r="AF205" s="2512"/>
      <c r="AG205" s="2512"/>
      <c r="AH205" s="2512"/>
      <c r="AI205" s="2512"/>
      <c r="AJ205" s="2512"/>
      <c r="AK205" s="2512"/>
      <c r="AL205" s="2512"/>
      <c r="AM205" s="2512"/>
      <c r="AN205" s="2512"/>
      <c r="AO205" s="2512"/>
      <c r="AP205" s="2512"/>
      <c r="AQ205" s="2512"/>
      <c r="AR205" s="2512"/>
      <c r="AS205" s="2512"/>
    </row>
    <row r="206" spans="2:45" s="195" customFormat="1" ht="21" customHeight="1">
      <c r="B206" s="561"/>
      <c r="C206" s="2941"/>
      <c r="D206" s="2941"/>
      <c r="E206" s="2941"/>
      <c r="F206" s="2941"/>
      <c r="G206" s="2941"/>
      <c r="H206" s="2941"/>
      <c r="I206" s="2941"/>
      <c r="J206" s="2941"/>
      <c r="K206" s="2941"/>
      <c r="L206" s="2941"/>
      <c r="M206" s="2941"/>
      <c r="N206" s="2941"/>
      <c r="O206" s="2941"/>
      <c r="P206" s="2941"/>
      <c r="Q206" s="2941"/>
      <c r="R206" s="2941"/>
      <c r="S206" s="2941"/>
      <c r="T206" s="2941"/>
      <c r="U206" s="2941"/>
      <c r="V206" s="2941"/>
      <c r="W206" s="2941"/>
      <c r="X206" s="2941"/>
      <c r="Y206" s="2941"/>
      <c r="Z206" s="2941"/>
      <c r="AA206" s="2941"/>
      <c r="AB206" s="2941"/>
      <c r="AC206" s="531"/>
      <c r="AG206" s="559"/>
      <c r="AO206" s="196"/>
      <c r="AP206" s="196"/>
      <c r="AQ206" s="196"/>
      <c r="AR206" s="196"/>
    </row>
    <row r="207" spans="2:45" s="195" customFormat="1" ht="21" customHeight="1">
      <c r="B207" s="561"/>
      <c r="C207" s="2941"/>
      <c r="D207" s="2941"/>
      <c r="E207" s="2941"/>
      <c r="F207" s="2941"/>
      <c r="G207" s="2941"/>
      <c r="H207" s="2941"/>
      <c r="I207" s="2941"/>
      <c r="J207" s="2941"/>
      <c r="K207" s="2941"/>
      <c r="L207" s="2941"/>
      <c r="M207" s="2941"/>
      <c r="N207" s="2941"/>
      <c r="O207" s="2941"/>
      <c r="P207" s="2941"/>
      <c r="Q207" s="2941"/>
      <c r="R207" s="2941"/>
      <c r="S207" s="2941"/>
      <c r="T207" s="2941"/>
      <c r="U207" s="2941"/>
      <c r="V207" s="2941"/>
      <c r="W207" s="2941"/>
      <c r="X207" s="2941"/>
      <c r="Y207" s="2941"/>
      <c r="Z207" s="2941"/>
      <c r="AA207" s="2941"/>
      <c r="AB207" s="2941"/>
      <c r="AC207" s="531"/>
      <c r="AH207" s="2513"/>
      <c r="AI207" s="2513"/>
      <c r="AJ207" s="2513"/>
      <c r="AK207" s="2513"/>
      <c r="AL207" s="2513"/>
      <c r="AM207" s="2513"/>
      <c r="AN207" s="2513"/>
      <c r="AO207" s="2515"/>
      <c r="AP207" s="2515"/>
      <c r="AQ207" s="2515"/>
      <c r="AR207" s="2515"/>
    </row>
    <row r="208" spans="2:45" s="195" customFormat="1" ht="21" customHeight="1">
      <c r="B208" s="561"/>
      <c r="C208" s="2941"/>
      <c r="D208" s="2941"/>
      <c r="E208" s="2941"/>
      <c r="F208" s="2941"/>
      <c r="G208" s="2941"/>
      <c r="H208" s="2941"/>
      <c r="I208" s="2941"/>
      <c r="J208" s="2941"/>
      <c r="K208" s="2941"/>
      <c r="L208" s="2941"/>
      <c r="M208" s="2941"/>
      <c r="N208" s="2941"/>
      <c r="O208" s="2941"/>
      <c r="P208" s="2941"/>
      <c r="Q208" s="2941"/>
      <c r="R208" s="2941"/>
      <c r="S208" s="2941"/>
      <c r="T208" s="2941"/>
      <c r="U208" s="2941"/>
      <c r="V208" s="2941"/>
      <c r="W208" s="2941"/>
      <c r="X208" s="2941"/>
      <c r="Y208" s="2941"/>
      <c r="Z208" s="2941"/>
      <c r="AA208" s="2941"/>
      <c r="AB208" s="2941"/>
      <c r="AC208" s="531"/>
      <c r="AM208" s="196"/>
      <c r="AN208" s="196"/>
      <c r="AO208" s="196"/>
      <c r="AP208" s="196"/>
      <c r="AQ208" s="196"/>
      <c r="AR208" s="196"/>
    </row>
    <row r="209" spans="2:68" s="195" customFormat="1" ht="21" customHeight="1">
      <c r="B209" s="537" t="s">
        <v>896</v>
      </c>
      <c r="C209" s="556" t="s">
        <v>895</v>
      </c>
      <c r="D209" s="531"/>
      <c r="E209" s="531"/>
      <c r="F209" s="531"/>
      <c r="G209" s="531"/>
      <c r="H209" s="531"/>
      <c r="I209" s="531"/>
      <c r="J209" s="567"/>
      <c r="K209" s="567"/>
      <c r="L209" s="531"/>
      <c r="M209" s="531"/>
      <c r="N209" s="510"/>
      <c r="O209" s="531"/>
      <c r="P209" s="531"/>
      <c r="Q209" s="531"/>
      <c r="R209" s="531"/>
      <c r="S209" s="531"/>
      <c r="T209" s="531"/>
      <c r="U209" s="531"/>
      <c r="V209" s="531"/>
      <c r="W209" s="531"/>
      <c r="X209" s="531"/>
      <c r="Y209" s="531"/>
      <c r="Z209" s="531"/>
      <c r="AA209" s="531"/>
      <c r="AB209" s="531"/>
      <c r="AC209" s="531"/>
      <c r="AG209" s="559"/>
    </row>
    <row r="210" spans="2:68" s="195" customFormat="1" ht="15.75" customHeight="1">
      <c r="B210" s="537"/>
      <c r="C210" s="277" t="s">
        <v>894</v>
      </c>
      <c r="D210" s="531" t="s">
        <v>893</v>
      </c>
      <c r="E210" s="531"/>
      <c r="F210" s="531"/>
      <c r="G210" s="531"/>
      <c r="H210" s="531"/>
      <c r="I210" s="531"/>
      <c r="J210" s="567"/>
      <c r="K210" s="567"/>
      <c r="L210" s="531"/>
      <c r="M210" s="531"/>
      <c r="N210" s="510"/>
      <c r="O210" s="531"/>
      <c r="P210" s="531"/>
      <c r="Q210" s="531"/>
      <c r="R210" s="531"/>
      <c r="S210" s="531"/>
      <c r="T210" s="2629" t="s">
        <v>631</v>
      </c>
      <c r="U210" s="2630"/>
      <c r="V210" s="2631"/>
      <c r="W210" s="2635" t="s">
        <v>892</v>
      </c>
      <c r="X210" s="2635"/>
      <c r="Y210" s="2635"/>
      <c r="Z210" s="2628"/>
      <c r="AA210" s="2628"/>
      <c r="AB210" s="2628"/>
      <c r="AC210" s="531"/>
      <c r="AE210" s="1026" t="s">
        <v>122</v>
      </c>
      <c r="AH210" s="2514"/>
      <c r="AI210" s="2514"/>
      <c r="AJ210" s="2514"/>
      <c r="AK210" s="2514"/>
      <c r="AL210" s="2514"/>
      <c r="AM210" s="2514"/>
      <c r="AN210" s="2514"/>
      <c r="AO210" s="2516"/>
      <c r="AP210" s="2516"/>
      <c r="AQ210" s="2516"/>
      <c r="AR210" s="2516"/>
    </row>
    <row r="211" spans="2:68" s="195" customFormat="1" ht="15.75" customHeight="1">
      <c r="B211" s="528"/>
      <c r="E211" s="531"/>
      <c r="F211" s="531"/>
      <c r="G211" s="531"/>
      <c r="H211" s="531"/>
      <c r="I211" s="531"/>
      <c r="J211" s="567"/>
      <c r="K211" s="567"/>
      <c r="L211" s="531"/>
      <c r="M211" s="531"/>
      <c r="N211" s="510"/>
      <c r="O211" s="531"/>
      <c r="P211" s="531"/>
      <c r="Q211" s="531"/>
      <c r="R211" s="531"/>
      <c r="S211" s="531"/>
      <c r="T211" s="2632"/>
      <c r="U211" s="2633"/>
      <c r="V211" s="2634"/>
      <c r="W211" s="2627"/>
      <c r="X211" s="2627"/>
      <c r="Y211" s="2627"/>
      <c r="Z211" s="2628" t="s">
        <v>143</v>
      </c>
      <c r="AA211" s="2628"/>
      <c r="AB211" s="2628"/>
      <c r="AC211" s="531"/>
    </row>
    <row r="212" spans="2:68" s="195" customFormat="1" ht="20.100000000000001" customHeight="1">
      <c r="B212" s="528"/>
      <c r="C212" s="556"/>
      <c r="D212" s="531"/>
      <c r="E212" s="531"/>
      <c r="F212" s="531"/>
      <c r="G212" s="531"/>
      <c r="H212" s="531"/>
      <c r="I212" s="531"/>
      <c r="J212" s="567"/>
      <c r="K212" s="567"/>
      <c r="L212" s="531"/>
      <c r="M212" s="531"/>
      <c r="N212" s="510"/>
      <c r="O212" s="531"/>
      <c r="P212" s="531"/>
      <c r="Q212" s="531"/>
      <c r="R212" s="531"/>
      <c r="S212" s="531"/>
      <c r="T212" s="2613" t="s">
        <v>891</v>
      </c>
      <c r="U212" s="2613"/>
      <c r="V212" s="2613"/>
      <c r="W212" s="2613"/>
      <c r="X212" s="2613"/>
      <c r="Y212" s="2614"/>
      <c r="Z212" s="2614"/>
      <c r="AA212" s="2614"/>
      <c r="AB212" s="531"/>
      <c r="AC212" s="531"/>
      <c r="AN212" s="568"/>
      <c r="AU212" s="195" t="s">
        <v>1458</v>
      </c>
    </row>
    <row r="213" spans="2:68" s="195" customFormat="1" ht="36" customHeight="1">
      <c r="B213" s="528"/>
      <c r="C213" s="556"/>
      <c r="D213" s="2601" t="s">
        <v>890</v>
      </c>
      <c r="E213" s="2602"/>
      <c r="F213" s="2602"/>
      <c r="G213" s="2602"/>
      <c r="H213" s="2602"/>
      <c r="I213" s="2602"/>
      <c r="J213" s="2602"/>
      <c r="K213" s="2602"/>
      <c r="L213" s="2602"/>
      <c r="M213" s="2602"/>
      <c r="N213" s="2602"/>
      <c r="O213" s="2602"/>
      <c r="P213" s="2602"/>
      <c r="Q213" s="2602"/>
      <c r="R213" s="2602"/>
      <c r="S213" s="2602"/>
      <c r="T213" s="2681">
        <f>IF('交付申請書（本文）'!U14="既築",'（別添4）【既築】ＺＥＢ化推進'!G26/1000,別添3【新築】ＺＥＢ推進!G26/1000)</f>
        <v>0</v>
      </c>
      <c r="U213" s="2681"/>
      <c r="V213" s="2681"/>
      <c r="W213" s="2636">
        <f>IF('交付申請書（本文）'!U14="既築",'（別添5） 【既築】ＢＥＭＳ単独導入'!$G$25/1000,0)</f>
        <v>0</v>
      </c>
      <c r="X213" s="2637"/>
      <c r="Y213" s="2638"/>
      <c r="Z213" s="2681">
        <f>IF('交付申請書（本文）'!U14="既築",'（別添5） 【既築】ＢＥＭＳ単独導入'!$G$25/1000,0)</f>
        <v>0</v>
      </c>
      <c r="AA213" s="2681"/>
      <c r="AB213" s="2681"/>
      <c r="AC213" s="531"/>
      <c r="AD213" s="2943" t="s">
        <v>1888</v>
      </c>
      <c r="AE213" s="2943"/>
      <c r="AF213" s="2943"/>
      <c r="AG213" s="2943"/>
      <c r="AH213" s="2943"/>
      <c r="AI213" s="2943"/>
      <c r="AJ213" s="2943"/>
      <c r="AK213" s="2943"/>
      <c r="AL213" s="2943"/>
      <c r="AM213" s="2943"/>
      <c r="AN213" s="2943"/>
      <c r="AO213" s="2943"/>
      <c r="AP213" s="2943"/>
      <c r="AQ213" s="2943"/>
      <c r="AR213" s="2943"/>
      <c r="AS213" s="2943"/>
      <c r="AT213" s="2944"/>
      <c r="AU213" s="2501" t="s">
        <v>357</v>
      </c>
      <c r="AV213" s="2502"/>
      <c r="AW213" s="2502"/>
      <c r="AX213" s="2502"/>
      <c r="AY213" s="2502"/>
      <c r="AZ213" s="2502"/>
      <c r="BA213" s="2502"/>
      <c r="BB213" s="2502"/>
      <c r="BC213" s="2502"/>
      <c r="BD213" s="2502"/>
      <c r="BE213" s="2503"/>
      <c r="BF213" s="2501" t="s">
        <v>358</v>
      </c>
      <c r="BG213" s="2502"/>
      <c r="BH213" s="2502"/>
      <c r="BI213" s="2502"/>
      <c r="BJ213" s="2502"/>
      <c r="BK213" s="2502"/>
      <c r="BL213" s="2502"/>
      <c r="BM213" s="2502"/>
      <c r="BN213" s="2502"/>
      <c r="BO213" s="2502"/>
      <c r="BP213" s="2503"/>
    </row>
    <row r="214" spans="2:68" s="195" customFormat="1" ht="26.25" customHeight="1">
      <c r="B214" s="528"/>
      <c r="C214" s="556"/>
      <c r="D214" s="2679" t="s">
        <v>889</v>
      </c>
      <c r="E214" s="2680"/>
      <c r="F214" s="2680"/>
      <c r="G214" s="2680"/>
      <c r="H214" s="2680"/>
      <c r="I214" s="2680"/>
      <c r="J214" s="2680"/>
      <c r="K214" s="2680"/>
      <c r="L214" s="2680"/>
      <c r="M214" s="2680"/>
      <c r="N214" s="2680"/>
      <c r="O214" s="2680"/>
      <c r="P214" s="2680"/>
      <c r="Q214" s="2680"/>
      <c r="R214" s="2680"/>
      <c r="S214" s="2680"/>
      <c r="T214" s="2681">
        <f>IF('交付申請書（本文）'!U14="既築",'（別添4）【既築】ＺＥＢ化推進'!R26/1000,別添3【新築】ＺＥＢ推進!R26/1000)</f>
        <v>0</v>
      </c>
      <c r="U214" s="2681"/>
      <c r="V214" s="2681"/>
      <c r="W214" s="2636">
        <f>IF('交付申請書（本文）'!U14="既築",'（別添5） 【既築】ＢＥＭＳ単独導入'!$R$25/1000,0)</f>
        <v>0</v>
      </c>
      <c r="X214" s="2637"/>
      <c r="Y214" s="2638"/>
      <c r="Z214" s="2681">
        <f>IF('交付申請書（本文）'!U14="既築",'Ⅴ省エネ計算の根拠 【既築】ＢＥＭＳ単独導入'!$R$192/1000,0)</f>
        <v>0</v>
      </c>
      <c r="AA214" s="2681"/>
      <c r="AB214" s="2681"/>
      <c r="AC214" s="531"/>
      <c r="AD214" s="2943" t="s">
        <v>1889</v>
      </c>
      <c r="AE214" s="2943"/>
      <c r="AF214" s="2943"/>
      <c r="AG214" s="2943"/>
      <c r="AH214" s="2943"/>
      <c r="AI214" s="2943"/>
      <c r="AJ214" s="2943"/>
      <c r="AK214" s="2943"/>
      <c r="AL214" s="2943"/>
      <c r="AM214" s="2943"/>
      <c r="AN214" s="2943"/>
      <c r="AO214" s="2943"/>
      <c r="AP214" s="2943"/>
      <c r="AQ214" s="2943"/>
      <c r="AR214" s="2943"/>
      <c r="AS214" s="2943"/>
      <c r="AT214" s="1514"/>
      <c r="AU214" s="2504" t="s">
        <v>247</v>
      </c>
      <c r="AV214" s="2505"/>
      <c r="AW214" s="2505"/>
      <c r="AX214" s="2505"/>
      <c r="AY214" s="2505"/>
      <c r="AZ214" s="2505"/>
      <c r="BA214" s="2505"/>
      <c r="BB214" s="2505"/>
      <c r="BC214" s="2505"/>
      <c r="BD214" s="2505"/>
      <c r="BE214" s="2506"/>
      <c r="BF214" s="2504" t="s">
        <v>499</v>
      </c>
      <c r="BG214" s="2505"/>
      <c r="BH214" s="2505"/>
      <c r="BI214" s="2505"/>
      <c r="BJ214" s="2505"/>
      <c r="BK214" s="2505"/>
      <c r="BL214" s="2505"/>
      <c r="BM214" s="2505"/>
      <c r="BN214" s="2505"/>
      <c r="BO214" s="2505"/>
      <c r="BP214" s="2506"/>
    </row>
    <row r="215" spans="2:68" s="195" customFormat="1" ht="26.25" customHeight="1">
      <c r="B215" s="528"/>
      <c r="C215" s="556"/>
      <c r="D215" s="2679" t="s">
        <v>888</v>
      </c>
      <c r="E215" s="2680"/>
      <c r="F215" s="2680"/>
      <c r="G215" s="2680"/>
      <c r="H215" s="2680"/>
      <c r="I215" s="2680"/>
      <c r="J215" s="2680"/>
      <c r="K215" s="2680"/>
      <c r="L215" s="2680"/>
      <c r="M215" s="2680"/>
      <c r="N215" s="2680"/>
      <c r="O215" s="2680"/>
      <c r="P215" s="2680"/>
      <c r="Q215" s="2680"/>
      <c r="R215" s="2680"/>
      <c r="S215" s="2680"/>
      <c r="T215" s="2607">
        <f>IF('交付申請書（本文）'!U14="既築",'（別添4）【既築】ＺＥＢ化推進'!G33/1000,別添3【新築】ＺＥＢ推進!G33/1000)</f>
        <v>0</v>
      </c>
      <c r="U215" s="2607"/>
      <c r="V215" s="2607"/>
      <c r="W215" s="2741">
        <f>IF('交付申請書（本文）'!U14="既築",'（別添5） 【既築】ＢＥＭＳ単独導入'!$G$31/1000,0)</f>
        <v>0</v>
      </c>
      <c r="X215" s="2742"/>
      <c r="Y215" s="2743"/>
      <c r="Z215" s="2741">
        <f>IF('交付申請書（本文）'!U14="既築",'（別添5） 【既築】ＢＥＭＳ単独導入'!$G$40/1000,0)</f>
        <v>0</v>
      </c>
      <c r="AA215" s="2742"/>
      <c r="AB215" s="2743"/>
      <c r="AC215" s="531"/>
      <c r="AD215" s="1024" t="s">
        <v>1877</v>
      </c>
      <c r="AE215" s="334"/>
      <c r="AF215" s="334"/>
      <c r="AG215" s="334"/>
      <c r="AI215" s="334"/>
      <c r="AJ215" s="569"/>
      <c r="AK215" s="569"/>
      <c r="AL215" s="569"/>
      <c r="AM215" s="569"/>
      <c r="AN215" s="569"/>
      <c r="AO215" s="334"/>
      <c r="AP215" s="334"/>
      <c r="AQ215" s="334"/>
      <c r="AR215" s="334"/>
      <c r="AS215" s="334"/>
      <c r="AT215" s="334"/>
      <c r="AU215" s="2507">
        <f>AU206-AU210</f>
        <v>0</v>
      </c>
      <c r="AV215" s="2508"/>
      <c r="AW215" s="2508"/>
      <c r="AX215" s="2508"/>
      <c r="AY215" s="2508"/>
      <c r="AZ215" s="2508"/>
      <c r="BA215" s="2508"/>
      <c r="BB215" s="2508"/>
      <c r="BC215" s="2508"/>
      <c r="BD215" s="2508"/>
      <c r="BE215" s="2509"/>
      <c r="BF215" s="2507">
        <f>BF206-BF210</f>
        <v>0</v>
      </c>
      <c r="BG215" s="2508"/>
      <c r="BH215" s="2508"/>
      <c r="BI215" s="2508"/>
      <c r="BJ215" s="2508"/>
      <c r="BK215" s="2508"/>
      <c r="BL215" s="2508"/>
      <c r="BM215" s="2508"/>
      <c r="BN215" s="2508"/>
      <c r="BO215" s="2508"/>
      <c r="BP215" s="2509"/>
    </row>
    <row r="216" spans="2:68" s="195" customFormat="1" ht="26.25" customHeight="1">
      <c r="B216" s="528"/>
      <c r="C216" s="556"/>
      <c r="D216" s="2679" t="s">
        <v>887</v>
      </c>
      <c r="E216" s="2680"/>
      <c r="F216" s="2680"/>
      <c r="G216" s="2680"/>
      <c r="H216" s="2680"/>
      <c r="I216" s="2680"/>
      <c r="J216" s="2680"/>
      <c r="K216" s="2680"/>
      <c r="L216" s="2680"/>
      <c r="M216" s="2680"/>
      <c r="N216" s="2680"/>
      <c r="O216" s="2680"/>
      <c r="P216" s="2680"/>
      <c r="Q216" s="2680"/>
      <c r="R216" s="2680"/>
      <c r="S216" s="2680"/>
      <c r="T216" s="2740" t="str">
        <f>IF(T215=0,"0",IF('交付申請書（本文）'!U14="既築",'（別添4）【既築】ＺＥＢ化推進'!R33,別添3【新築】ＺＥＢ推進!R33))</f>
        <v>0</v>
      </c>
      <c r="U216" s="2740"/>
      <c r="V216" s="2740"/>
      <c r="W216" s="2639" t="str">
        <f>IF(W215=0,"0",'（別添5） 【既築】ＢＥＭＳ単独導入'!$R$31)</f>
        <v>0</v>
      </c>
      <c r="X216" s="2640"/>
      <c r="Y216" s="2641"/>
      <c r="Z216" s="2639" t="str">
        <f>IF(Z215=0,"0",'（別添5） 【既築】ＢＥＭＳ単独導入'!$R$40)</f>
        <v>0</v>
      </c>
      <c r="AA216" s="2640"/>
      <c r="AB216" s="2641"/>
      <c r="AC216" s="531"/>
      <c r="AD216" s="1024" t="s">
        <v>1878</v>
      </c>
      <c r="AE216" s="526"/>
      <c r="AF216" s="526"/>
      <c r="AG216" s="526"/>
      <c r="AH216" s="526"/>
      <c r="AI216" s="526"/>
      <c r="AJ216" s="1021"/>
      <c r="AK216" s="1021"/>
      <c r="AL216" s="1021"/>
      <c r="AM216" s="1021"/>
      <c r="AN216" s="1021"/>
    </row>
    <row r="217" spans="2:68" s="195" customFormat="1" ht="10.5" customHeight="1">
      <c r="B217" s="528"/>
      <c r="C217" s="556"/>
      <c r="D217" s="531"/>
      <c r="E217" s="531"/>
      <c r="F217" s="531"/>
      <c r="G217" s="531"/>
      <c r="H217" s="531"/>
      <c r="I217" s="531"/>
      <c r="J217" s="567"/>
      <c r="K217" s="567"/>
      <c r="L217" s="531"/>
      <c r="M217" s="531"/>
      <c r="N217" s="510"/>
      <c r="O217" s="531"/>
      <c r="P217" s="531"/>
      <c r="Q217" s="531"/>
      <c r="R217" s="531"/>
      <c r="S217" s="531"/>
      <c r="T217" s="531"/>
      <c r="U217" s="531"/>
      <c r="V217" s="531"/>
      <c r="W217" s="531"/>
      <c r="X217" s="531"/>
      <c r="Y217" s="531"/>
      <c r="Z217" s="531"/>
      <c r="AA217" s="531"/>
      <c r="AB217" s="531"/>
      <c r="AC217" s="531"/>
      <c r="AD217" s="526"/>
      <c r="AE217" s="526"/>
      <c r="AF217" s="526"/>
      <c r="AG217" s="526"/>
      <c r="AH217" s="526"/>
      <c r="AI217" s="526"/>
      <c r="AJ217" s="526"/>
      <c r="AK217" s="526"/>
      <c r="AL217" s="526"/>
      <c r="AM217" s="526"/>
      <c r="AN217" s="526"/>
    </row>
    <row r="218" spans="2:68" s="195" customFormat="1" ht="20.100000000000001" customHeight="1">
      <c r="B218" s="528"/>
      <c r="C218" s="556"/>
      <c r="D218" s="531"/>
      <c r="E218" s="531"/>
      <c r="F218" s="531"/>
      <c r="G218" s="531"/>
      <c r="H218" s="531"/>
      <c r="I218" s="531"/>
      <c r="J218" s="567"/>
      <c r="K218" s="567"/>
      <c r="L218" s="531"/>
      <c r="M218" s="531"/>
      <c r="N218" s="510"/>
      <c r="O218" s="531"/>
      <c r="P218" s="531"/>
      <c r="Q218" s="531"/>
      <c r="R218" s="531"/>
      <c r="S218" s="531"/>
      <c r="T218" s="2613" t="s">
        <v>880</v>
      </c>
      <c r="U218" s="2613"/>
      <c r="V218" s="2613"/>
      <c r="W218" s="2613"/>
      <c r="X218" s="2613"/>
      <c r="Y218" s="2614"/>
      <c r="Z218" s="2614"/>
      <c r="AA218" s="2614"/>
      <c r="AB218" s="531"/>
      <c r="AC218" s="531"/>
    </row>
    <row r="219" spans="2:68" s="195" customFormat="1" ht="26.25" customHeight="1">
      <c r="B219" s="528"/>
      <c r="C219" s="556"/>
      <c r="D219" s="2601" t="s">
        <v>886</v>
      </c>
      <c r="E219" s="2602"/>
      <c r="F219" s="2602"/>
      <c r="G219" s="2602"/>
      <c r="H219" s="2602"/>
      <c r="I219" s="2602"/>
      <c r="J219" s="2602"/>
      <c r="K219" s="2602"/>
      <c r="L219" s="2602"/>
      <c r="M219" s="2602"/>
      <c r="N219" s="2602"/>
      <c r="O219" s="2602"/>
      <c r="P219" s="2602"/>
      <c r="Q219" s="2602"/>
      <c r="R219" s="2602"/>
      <c r="S219" s="2602"/>
      <c r="T219" s="2611" t="str">
        <f>IF(T213=0,"-",ROUNDDOWN(T213/U221*1000,0))</f>
        <v>-</v>
      </c>
      <c r="U219" s="2611"/>
      <c r="V219" s="2611"/>
      <c r="W219" s="2612" t="str">
        <f>IF(W213=0,"-",ROUNDDOWN(W213/U221*1000,0))</f>
        <v>-</v>
      </c>
      <c r="X219" s="2612"/>
      <c r="Y219" s="2612"/>
      <c r="Z219" s="2611" t="str">
        <f>IF(Z213=0,"-",ROUNDDOWN(Z213/U221*1000,0))</f>
        <v>-</v>
      </c>
      <c r="AA219" s="2611"/>
      <c r="AB219" s="2611"/>
      <c r="AC219" s="531"/>
      <c r="AD219" s="526" t="s">
        <v>1308</v>
      </c>
      <c r="AE219" s="526"/>
    </row>
    <row r="220" spans="2:68" s="195" customFormat="1" ht="26.25" customHeight="1">
      <c r="B220" s="528"/>
      <c r="C220" s="556"/>
      <c r="D220" s="2601" t="s">
        <v>885</v>
      </c>
      <c r="E220" s="2602"/>
      <c r="F220" s="2602"/>
      <c r="G220" s="2602"/>
      <c r="H220" s="2602"/>
      <c r="I220" s="2602"/>
      <c r="J220" s="2602"/>
      <c r="K220" s="2602"/>
      <c r="L220" s="2602"/>
      <c r="M220" s="2602"/>
      <c r="N220" s="2602"/>
      <c r="O220" s="2602"/>
      <c r="P220" s="2602"/>
      <c r="Q220" s="2602"/>
      <c r="R220" s="2602"/>
      <c r="S220" s="2602"/>
      <c r="T220" s="2611" t="str">
        <f>IF(T214=0,"-",ROUNDDOWN(T214/U221*1000,0))</f>
        <v>-</v>
      </c>
      <c r="U220" s="2611"/>
      <c r="V220" s="2611"/>
      <c r="W220" s="2612" t="str">
        <f>IF(W214=0,"-",ROUNDDOWN(W214/U221*1000,0))</f>
        <v>-</v>
      </c>
      <c r="X220" s="2612"/>
      <c r="Y220" s="2612"/>
      <c r="Z220" s="2611" t="str">
        <f>IF(Z214=0,"-",ROUNDDOWN(Z214/U221*1000,0))</f>
        <v>-</v>
      </c>
      <c r="AA220" s="2611"/>
      <c r="AB220" s="2611"/>
      <c r="AC220" s="531"/>
      <c r="AD220" s="526" t="s">
        <v>1308</v>
      </c>
      <c r="AE220" s="526"/>
    </row>
    <row r="221" spans="2:68" s="195" customFormat="1" ht="20.100000000000001" customHeight="1">
      <c r="B221" s="528"/>
      <c r="C221" s="556"/>
      <c r="D221" s="531"/>
      <c r="E221" s="531"/>
      <c r="F221" s="531"/>
      <c r="G221" s="531"/>
      <c r="H221" s="531"/>
      <c r="I221" s="531"/>
      <c r="J221" s="567"/>
      <c r="K221" s="567"/>
      <c r="L221" s="531"/>
      <c r="M221" s="531"/>
      <c r="N221" s="510"/>
      <c r="O221" s="531"/>
      <c r="P221" s="531"/>
      <c r="Q221" s="531"/>
      <c r="R221" s="531"/>
      <c r="S221" s="531"/>
      <c r="T221" s="567" t="s">
        <v>884</v>
      </c>
      <c r="U221" s="2973">
        <f>$H$48</f>
        <v>0</v>
      </c>
      <c r="V221" s="2973"/>
      <c r="W221" s="2973"/>
      <c r="X221" s="2973"/>
      <c r="Y221" s="2973"/>
      <c r="Z221" s="2973"/>
      <c r="AA221" s="531" t="s">
        <v>883</v>
      </c>
      <c r="AB221" s="531"/>
      <c r="AC221" s="531"/>
    </row>
    <row r="222" spans="2:68" s="195" customFormat="1" ht="20.100000000000001" customHeight="1">
      <c r="B222" s="528"/>
      <c r="C222" s="556"/>
      <c r="D222" s="531"/>
      <c r="E222" s="536" t="s">
        <v>873</v>
      </c>
      <c r="F222" s="531"/>
      <c r="G222" s="531"/>
      <c r="H222" s="531"/>
      <c r="I222" s="531"/>
      <c r="J222" s="567"/>
      <c r="K222" s="567"/>
      <c r="L222" s="531"/>
      <c r="M222" s="531"/>
      <c r="N222" s="510"/>
      <c r="O222" s="531"/>
      <c r="P222" s="531"/>
      <c r="Q222" s="531"/>
      <c r="R222" s="531"/>
      <c r="S222" s="531"/>
      <c r="T222" s="531"/>
      <c r="U222" s="531"/>
      <c r="V222" s="531"/>
      <c r="W222" s="531"/>
      <c r="X222" s="531"/>
      <c r="Y222" s="531"/>
      <c r="Z222" s="531"/>
      <c r="AA222" s="531"/>
      <c r="AB222" s="531"/>
      <c r="AC222" s="531"/>
    </row>
    <row r="223" spans="2:68" s="195" customFormat="1" ht="10.5" customHeight="1">
      <c r="B223" s="528"/>
      <c r="C223" s="531"/>
      <c r="D223" s="531"/>
      <c r="E223" s="531"/>
      <c r="F223" s="531"/>
      <c r="G223" s="531"/>
      <c r="H223" s="531"/>
      <c r="I223" s="531"/>
      <c r="J223" s="567"/>
      <c r="K223" s="567"/>
      <c r="L223" s="531"/>
      <c r="M223" s="531"/>
      <c r="N223" s="510"/>
      <c r="O223" s="531"/>
      <c r="P223" s="531"/>
      <c r="Q223" s="531"/>
      <c r="R223" s="531"/>
      <c r="S223" s="531"/>
      <c r="T223" s="531"/>
      <c r="U223" s="531"/>
      <c r="V223" s="531"/>
      <c r="W223" s="531"/>
      <c r="X223" s="531"/>
      <c r="Y223" s="531"/>
      <c r="Z223" s="531"/>
      <c r="AA223" s="531"/>
      <c r="AB223" s="531"/>
      <c r="AC223" s="531"/>
    </row>
    <row r="224" spans="2:68" s="195" customFormat="1" ht="20.100000000000001" customHeight="1">
      <c r="B224" s="528"/>
      <c r="C224" s="277" t="s">
        <v>882</v>
      </c>
      <c r="D224" s="531" t="s">
        <v>1062</v>
      </c>
      <c r="E224" s="531"/>
      <c r="F224" s="531"/>
      <c r="G224" s="531"/>
      <c r="H224" s="531"/>
      <c r="I224" s="531"/>
      <c r="J224" s="567"/>
      <c r="K224" s="567"/>
      <c r="L224" s="531"/>
      <c r="M224" s="531"/>
      <c r="N224" s="510"/>
      <c r="O224" s="531"/>
      <c r="P224" s="531"/>
      <c r="Q224" s="531"/>
      <c r="R224" s="531"/>
      <c r="S224" s="531"/>
      <c r="T224" s="531"/>
      <c r="U224" s="531"/>
      <c r="V224" s="531"/>
      <c r="W224" s="531"/>
      <c r="X224" s="531"/>
      <c r="Y224" s="531"/>
      <c r="Z224" s="531"/>
      <c r="AA224" s="531"/>
      <c r="AB224" s="531"/>
      <c r="AC224" s="531"/>
    </row>
    <row r="225" spans="2:31" s="195" customFormat="1" ht="20.100000000000001" customHeight="1">
      <c r="B225" s="528"/>
      <c r="C225" s="531"/>
      <c r="D225" s="531" t="s">
        <v>881</v>
      </c>
      <c r="E225" s="531"/>
      <c r="F225" s="531"/>
      <c r="G225" s="531"/>
      <c r="H225" s="531"/>
      <c r="I225" s="531"/>
      <c r="J225" s="567"/>
      <c r="K225" s="567"/>
      <c r="L225" s="531"/>
      <c r="M225" s="570"/>
      <c r="N225" s="510"/>
      <c r="O225" s="531"/>
      <c r="P225" s="531"/>
      <c r="Q225" s="531"/>
      <c r="R225" s="531"/>
      <c r="S225" s="531"/>
      <c r="T225" s="2613" t="s">
        <v>880</v>
      </c>
      <c r="U225" s="2613"/>
      <c r="V225" s="2613"/>
      <c r="W225" s="2613"/>
      <c r="X225" s="2613"/>
      <c r="Y225" s="2614"/>
      <c r="Z225" s="2614"/>
      <c r="AA225" s="2614"/>
      <c r="AB225" s="531"/>
      <c r="AC225" s="531"/>
    </row>
    <row r="226" spans="2:31" s="195" customFormat="1" ht="22.5" customHeight="1">
      <c r="B226" s="528"/>
      <c r="C226" s="531"/>
      <c r="D226" s="2601" t="s">
        <v>879</v>
      </c>
      <c r="E226" s="2602"/>
      <c r="F226" s="2602"/>
      <c r="G226" s="2602"/>
      <c r="H226" s="2602"/>
      <c r="I226" s="2602"/>
      <c r="J226" s="2602"/>
      <c r="K226" s="571" t="s">
        <v>878</v>
      </c>
      <c r="L226" s="572"/>
      <c r="M226" s="531"/>
      <c r="N226" s="571"/>
      <c r="O226" s="573" t="s">
        <v>877</v>
      </c>
      <c r="P226" s="2626"/>
      <c r="Q226" s="2626"/>
      <c r="R226" s="2626"/>
      <c r="S226" s="571" t="s">
        <v>876</v>
      </c>
      <c r="T226" s="2603"/>
      <c r="U226" s="2603"/>
      <c r="V226" s="2603"/>
      <c r="W226" s="2603"/>
      <c r="X226" s="2603"/>
      <c r="Y226" s="2603"/>
      <c r="Z226" s="2603"/>
      <c r="AA226" s="2603"/>
      <c r="AB226" s="2603"/>
      <c r="AC226" s="531"/>
      <c r="AD226" s="526" t="s">
        <v>1215</v>
      </c>
      <c r="AE226" s="526"/>
    </row>
    <row r="227" spans="2:31" s="195" customFormat="1" ht="22.5" customHeight="1">
      <c r="B227" s="528"/>
      <c r="C227" s="556"/>
      <c r="D227" s="2601" t="s">
        <v>875</v>
      </c>
      <c r="E227" s="2602"/>
      <c r="F227" s="2602"/>
      <c r="G227" s="2602"/>
      <c r="H227" s="2602"/>
      <c r="I227" s="2602"/>
      <c r="J227" s="2602"/>
      <c r="K227" s="2602"/>
      <c r="L227" s="2602"/>
      <c r="M227" s="2602"/>
      <c r="N227" s="2602"/>
      <c r="O227" s="2602"/>
      <c r="P227" s="2602"/>
      <c r="Q227" s="2602"/>
      <c r="R227" s="2602"/>
      <c r="S227" s="2602"/>
      <c r="T227" s="2603"/>
      <c r="U227" s="2603"/>
      <c r="V227" s="2603"/>
      <c r="W227" s="2603"/>
      <c r="X227" s="2603"/>
      <c r="Y227" s="2603"/>
      <c r="Z227" s="2603"/>
      <c r="AA227" s="2603"/>
      <c r="AB227" s="2603"/>
      <c r="AC227" s="531"/>
      <c r="AD227" s="526" t="s">
        <v>1307</v>
      </c>
      <c r="AE227" s="526"/>
    </row>
    <row r="228" spans="2:31" s="195" customFormat="1" ht="22.5" customHeight="1">
      <c r="B228" s="528"/>
      <c r="C228" s="556"/>
      <c r="D228" s="2601" t="s">
        <v>874</v>
      </c>
      <c r="E228" s="2602"/>
      <c r="F228" s="2602"/>
      <c r="G228" s="2602"/>
      <c r="H228" s="2602"/>
      <c r="I228" s="2602"/>
      <c r="J228" s="2602"/>
      <c r="K228" s="2602"/>
      <c r="L228" s="2602"/>
      <c r="M228" s="2602"/>
      <c r="N228" s="2602"/>
      <c r="O228" s="2602"/>
      <c r="P228" s="2602"/>
      <c r="Q228" s="2602"/>
      <c r="R228" s="2602"/>
      <c r="S228" s="2602"/>
      <c r="T228" s="2604" t="str">
        <f>IF(T226=0,"-",ROUNDDOWN((T226-T227)/T226,3))</f>
        <v>-</v>
      </c>
      <c r="U228" s="2605"/>
      <c r="V228" s="2606"/>
      <c r="W228" s="2604" t="str">
        <f>IF(W226=0,"-",ROUNDDOWN((W226-W227)/W226,3))</f>
        <v>-</v>
      </c>
      <c r="X228" s="2605"/>
      <c r="Y228" s="2606"/>
      <c r="Z228" s="2604" t="str">
        <f>IF(Z226=0,"-",ROUNDDOWN((Z226-Z227)/Z226,3))</f>
        <v>-</v>
      </c>
      <c r="AA228" s="2605"/>
      <c r="AB228" s="2606"/>
      <c r="AC228" s="531"/>
      <c r="AD228" s="1024" t="s">
        <v>1308</v>
      </c>
      <c r="AE228" s="334"/>
    </row>
    <row r="229" spans="2:31" s="195" customFormat="1" ht="20.100000000000001" customHeight="1">
      <c r="B229" s="528"/>
      <c r="C229" s="556"/>
      <c r="D229" s="574"/>
      <c r="E229" s="575" t="s">
        <v>873</v>
      </c>
      <c r="F229" s="531"/>
      <c r="G229" s="560"/>
      <c r="H229" s="560"/>
      <c r="I229" s="560"/>
      <c r="J229" s="560"/>
      <c r="K229" s="560"/>
      <c r="L229" s="560"/>
      <c r="M229" s="560"/>
      <c r="N229" s="560"/>
      <c r="O229" s="560"/>
      <c r="P229" s="560"/>
      <c r="Q229" s="560"/>
      <c r="R229" s="560"/>
      <c r="S229" s="560"/>
      <c r="T229" s="560"/>
      <c r="U229" s="513"/>
      <c r="V229" s="513"/>
      <c r="W229" s="513"/>
      <c r="X229" s="513"/>
      <c r="Y229" s="513"/>
      <c r="Z229" s="513"/>
      <c r="AA229" s="513"/>
      <c r="AB229" s="531"/>
      <c r="AC229" s="531"/>
      <c r="AD229" s="334"/>
      <c r="AE229" s="334"/>
    </row>
    <row r="230" spans="2:31" s="195" customFormat="1" ht="9" customHeight="1">
      <c r="B230" s="528"/>
      <c r="C230" s="556"/>
      <c r="D230" s="574"/>
      <c r="E230" s="560"/>
      <c r="F230" s="560"/>
      <c r="G230" s="560"/>
      <c r="H230" s="560"/>
      <c r="I230" s="560"/>
      <c r="J230" s="560"/>
      <c r="K230" s="560"/>
      <c r="L230" s="560"/>
      <c r="M230" s="560"/>
      <c r="N230" s="560"/>
      <c r="O230" s="560"/>
      <c r="P230" s="560"/>
      <c r="Q230" s="560"/>
      <c r="R230" s="560"/>
      <c r="S230" s="560"/>
      <c r="T230" s="560"/>
      <c r="U230" s="513"/>
      <c r="V230" s="513"/>
      <c r="W230" s="513"/>
      <c r="X230" s="513"/>
      <c r="Y230" s="513"/>
      <c r="Z230" s="513"/>
      <c r="AA230" s="513"/>
      <c r="AB230" s="531"/>
      <c r="AC230" s="531"/>
      <c r="AD230" s="334"/>
      <c r="AE230" s="334"/>
    </row>
    <row r="231" spans="2:31" s="195" customFormat="1" ht="20.100000000000001" customHeight="1">
      <c r="B231" s="528"/>
      <c r="C231" s="277"/>
      <c r="D231" s="560" t="s">
        <v>872</v>
      </c>
      <c r="E231" s="560"/>
      <c r="F231" s="560"/>
      <c r="G231" s="560"/>
      <c r="H231" s="560"/>
      <c r="I231" s="560"/>
      <c r="J231" s="560"/>
      <c r="K231" s="560"/>
      <c r="L231" s="560"/>
      <c r="M231" s="560"/>
      <c r="N231" s="560"/>
      <c r="O231" s="560"/>
      <c r="P231" s="560"/>
      <c r="Q231" s="560"/>
      <c r="R231" s="560"/>
      <c r="S231" s="560"/>
      <c r="T231" s="2613" t="s">
        <v>871</v>
      </c>
      <c r="U231" s="2613"/>
      <c r="V231" s="2613"/>
      <c r="W231" s="2613"/>
      <c r="X231" s="2613"/>
      <c r="Y231" s="2614"/>
      <c r="Z231" s="2614"/>
      <c r="AA231" s="2614"/>
      <c r="AB231" s="531"/>
      <c r="AC231" s="531"/>
      <c r="AD231" s="334"/>
      <c r="AE231" s="334"/>
    </row>
    <row r="232" spans="2:31" s="195" customFormat="1" ht="22.5" customHeight="1">
      <c r="B232" s="528"/>
      <c r="C232" s="531"/>
      <c r="D232" s="2601" t="s">
        <v>870</v>
      </c>
      <c r="E232" s="2602"/>
      <c r="F232" s="2602"/>
      <c r="G232" s="2602"/>
      <c r="H232" s="2602"/>
      <c r="I232" s="2602"/>
      <c r="J232" s="2602"/>
      <c r="K232" s="2602"/>
      <c r="L232" s="2602"/>
      <c r="M232" s="2602"/>
      <c r="N232" s="2602"/>
      <c r="O232" s="2602"/>
      <c r="P232" s="2602"/>
      <c r="Q232" s="2602"/>
      <c r="R232" s="2602"/>
      <c r="S232" s="2602"/>
      <c r="T232" s="2603"/>
      <c r="U232" s="2603"/>
      <c r="V232" s="2603"/>
      <c r="W232" s="2603"/>
      <c r="X232" s="2603"/>
      <c r="Y232" s="2603"/>
      <c r="Z232" s="2608"/>
      <c r="AA232" s="2609"/>
      <c r="AB232" s="2610"/>
      <c r="AC232" s="531"/>
      <c r="AD232" s="526" t="s">
        <v>1216</v>
      </c>
      <c r="AE232" s="334"/>
    </row>
    <row r="233" spans="2:31" s="195" customFormat="1" ht="22.5" customHeight="1">
      <c r="B233" s="528"/>
      <c r="C233" s="556"/>
      <c r="D233" s="2601" t="s">
        <v>869</v>
      </c>
      <c r="E233" s="2602"/>
      <c r="F233" s="2602"/>
      <c r="G233" s="2602"/>
      <c r="H233" s="2602"/>
      <c r="I233" s="2602"/>
      <c r="J233" s="2602"/>
      <c r="K233" s="2602"/>
      <c r="L233" s="2602"/>
      <c r="M233" s="2602"/>
      <c r="N233" s="2602"/>
      <c r="O233" s="2602"/>
      <c r="P233" s="2602"/>
      <c r="Q233" s="2602"/>
      <c r="R233" s="2602"/>
      <c r="S233" s="2602"/>
      <c r="T233" s="2603"/>
      <c r="U233" s="2603"/>
      <c r="V233" s="2603"/>
      <c r="W233" s="2603"/>
      <c r="X233" s="2603"/>
      <c r="Y233" s="2603"/>
      <c r="Z233" s="2603"/>
      <c r="AA233" s="2603"/>
      <c r="AB233" s="2603"/>
      <c r="AC233" s="531"/>
      <c r="AD233" s="526" t="s">
        <v>1216</v>
      </c>
      <c r="AE233" s="334"/>
    </row>
    <row r="234" spans="2:31" s="195" customFormat="1" ht="22.5" customHeight="1">
      <c r="B234" s="528"/>
      <c r="C234" s="556"/>
      <c r="D234" s="2601" t="s">
        <v>1080</v>
      </c>
      <c r="E234" s="2602"/>
      <c r="F234" s="2602"/>
      <c r="G234" s="2602"/>
      <c r="H234" s="2602"/>
      <c r="I234" s="2602"/>
      <c r="J234" s="2602"/>
      <c r="K234" s="2602"/>
      <c r="L234" s="2602"/>
      <c r="M234" s="2602"/>
      <c r="N234" s="2602"/>
      <c r="O234" s="2602"/>
      <c r="P234" s="2602"/>
      <c r="Q234" s="2602"/>
      <c r="R234" s="2602"/>
      <c r="S234" s="2602"/>
      <c r="T234" s="2604" t="str">
        <f>IF(T232=0,"-",ROUNDDOWN((T232-T233)/T232,3))</f>
        <v>-</v>
      </c>
      <c r="U234" s="2605"/>
      <c r="V234" s="2606"/>
      <c r="W234" s="2604" t="str">
        <f>IF(W232=0,"-",ROUNDDOWN((W232-W233)/W232,3))</f>
        <v>-</v>
      </c>
      <c r="X234" s="2605"/>
      <c r="Y234" s="2606"/>
      <c r="Z234" s="2604" t="str">
        <f>IF(Z232=0,"-",ROUNDDOWN((Z232-Z233)/Z232,3))</f>
        <v>-</v>
      </c>
      <c r="AA234" s="2605"/>
      <c r="AB234" s="2606"/>
      <c r="AC234" s="531"/>
      <c r="AD234" s="1024" t="s">
        <v>1308</v>
      </c>
    </row>
    <row r="235" spans="2:31" s="195" customFormat="1" ht="20.100000000000001" customHeight="1">
      <c r="B235" s="528"/>
      <c r="C235" s="556"/>
      <c r="D235" s="574"/>
      <c r="E235" s="575" t="s">
        <v>868</v>
      </c>
      <c r="F235" s="531"/>
      <c r="G235" s="560"/>
      <c r="H235" s="560"/>
      <c r="I235" s="560"/>
      <c r="J235" s="560"/>
      <c r="K235" s="560"/>
      <c r="L235" s="560"/>
      <c r="M235" s="560"/>
      <c r="N235" s="560"/>
      <c r="O235" s="560"/>
      <c r="P235" s="560"/>
      <c r="Q235" s="560"/>
      <c r="R235" s="560"/>
      <c r="S235" s="560"/>
      <c r="T235" s="560"/>
      <c r="U235" s="513"/>
      <c r="V235" s="513"/>
      <c r="W235" s="513"/>
      <c r="X235" s="513"/>
      <c r="Y235" s="513"/>
      <c r="Z235" s="513"/>
      <c r="AA235" s="513"/>
      <c r="AB235" s="531"/>
      <c r="AC235" s="531"/>
    </row>
    <row r="236" spans="2:31" s="195" customFormat="1" ht="9" customHeight="1">
      <c r="B236" s="528"/>
      <c r="C236" s="556"/>
      <c r="D236" s="574"/>
      <c r="E236" s="560"/>
      <c r="F236" s="531"/>
      <c r="G236" s="560"/>
      <c r="H236" s="560"/>
      <c r="I236" s="560"/>
      <c r="J236" s="560"/>
      <c r="K236" s="560"/>
      <c r="L236" s="560"/>
      <c r="M236" s="560"/>
      <c r="N236" s="560"/>
      <c r="O236" s="560"/>
      <c r="P236" s="560"/>
      <c r="Q236" s="560"/>
      <c r="R236" s="560"/>
      <c r="S236" s="560"/>
      <c r="T236" s="560"/>
      <c r="U236" s="513"/>
      <c r="V236" s="513"/>
      <c r="W236" s="513"/>
      <c r="X236" s="513"/>
      <c r="Y236" s="513"/>
      <c r="Z236" s="513"/>
      <c r="AA236" s="513"/>
      <c r="AB236" s="531"/>
      <c r="AC236" s="531"/>
    </row>
    <row r="237" spans="2:31" s="195" customFormat="1" ht="20.100000000000001" customHeight="1">
      <c r="B237" s="528"/>
      <c r="C237" s="556"/>
      <c r="D237" s="560" t="s">
        <v>867</v>
      </c>
      <c r="E237" s="560"/>
      <c r="F237" s="531"/>
      <c r="G237" s="560"/>
      <c r="H237" s="560"/>
      <c r="I237" s="560"/>
      <c r="J237" s="560"/>
      <c r="K237" s="560"/>
      <c r="L237" s="560"/>
      <c r="M237" s="560"/>
      <c r="N237" s="560"/>
      <c r="O237" s="560"/>
      <c r="P237" s="560"/>
      <c r="Q237" s="560"/>
      <c r="R237" s="560"/>
      <c r="S237" s="560"/>
      <c r="T237" s="2613" t="s">
        <v>866</v>
      </c>
      <c r="U237" s="2613"/>
      <c r="V237" s="2613"/>
      <c r="W237" s="2613"/>
      <c r="X237" s="2613"/>
      <c r="Y237" s="2614"/>
      <c r="Z237" s="2614"/>
      <c r="AA237" s="2614"/>
      <c r="AB237" s="531"/>
      <c r="AC237" s="531"/>
    </row>
    <row r="238" spans="2:31" s="195" customFormat="1" ht="21" customHeight="1">
      <c r="B238" s="528"/>
      <c r="C238" s="531"/>
      <c r="D238" s="2867" t="s">
        <v>865</v>
      </c>
      <c r="E238" s="2868"/>
      <c r="F238" s="2868"/>
      <c r="G238" s="2868"/>
      <c r="H238" s="2868"/>
      <c r="I238" s="2868"/>
      <c r="J238" s="2868"/>
      <c r="K238" s="2869"/>
      <c r="L238" s="2974" t="s">
        <v>864</v>
      </c>
      <c r="M238" s="2974"/>
      <c r="N238" s="2974"/>
      <c r="O238" s="2974"/>
      <c r="P238" s="2974"/>
      <c r="Q238" s="2974"/>
      <c r="R238" s="2974"/>
      <c r="S238" s="2974"/>
      <c r="T238" s="2970" t="s">
        <v>863</v>
      </c>
      <c r="U238" s="2971"/>
      <c r="V238" s="2971"/>
      <c r="W238" s="2971"/>
      <c r="X238" s="2971"/>
      <c r="Y238" s="2971"/>
      <c r="Z238" s="2971"/>
      <c r="AA238" s="2971"/>
      <c r="AB238" s="2972"/>
      <c r="AC238" s="531"/>
    </row>
    <row r="239" spans="2:31" s="195" customFormat="1" ht="22.5" customHeight="1">
      <c r="B239" s="528"/>
      <c r="C239" s="556"/>
      <c r="D239" s="2832"/>
      <c r="E239" s="2833"/>
      <c r="F239" s="2833"/>
      <c r="G239" s="2833"/>
      <c r="H239" s="2833"/>
      <c r="I239" s="2833"/>
      <c r="J239" s="2833"/>
      <c r="K239" s="2834"/>
      <c r="L239" s="2975"/>
      <c r="M239" s="2975"/>
      <c r="N239" s="2975"/>
      <c r="O239" s="2975"/>
      <c r="P239" s="2975"/>
      <c r="Q239" s="2975"/>
      <c r="R239" s="2975"/>
      <c r="S239" s="2975"/>
      <c r="T239" s="2976">
        <f>IF('交付申請書（本文）'!U14="既築",'Ⅳエネ計算の根拠 【既築】(ＺＥＢ化推進) '!N103,Ⅲ省エネ計算の根拠【新築】ＺＥＢ推進!O60)</f>
        <v>0</v>
      </c>
      <c r="U239" s="2976"/>
      <c r="V239" s="2976"/>
      <c r="W239" s="2707">
        <f>'Ⅴ省エネ計算の根拠 【既築】ＢＥＭＳ単独導入'!$M$184</f>
        <v>0</v>
      </c>
      <c r="X239" s="2707"/>
      <c r="Y239" s="2707"/>
      <c r="Z239" s="2707">
        <f>'Ⅴ省エネ計算の根拠 【既築】ＢＥＭＳ単独導入'!$M$184+'Ⅴ省エネ計算の根拠 【既築】ＢＥＭＳ単独導入'!$R$184</f>
        <v>0</v>
      </c>
      <c r="AA239" s="2707"/>
      <c r="AB239" s="2707"/>
      <c r="AC239" s="531"/>
      <c r="AD239" s="576" t="s">
        <v>1457</v>
      </c>
    </row>
    <row r="240" spans="2:31" s="195" customFormat="1" ht="20.100000000000001" customHeight="1">
      <c r="B240" s="528"/>
      <c r="C240" s="556"/>
      <c r="D240" s="560"/>
      <c r="E240" s="575" t="s">
        <v>862</v>
      </c>
      <c r="F240" s="531"/>
      <c r="G240" s="560"/>
      <c r="H240" s="560"/>
      <c r="I240" s="560"/>
      <c r="J240" s="560"/>
      <c r="K240" s="560"/>
      <c r="L240" s="560"/>
      <c r="M240" s="560"/>
      <c r="N240" s="560"/>
      <c r="O240" s="560"/>
      <c r="P240" s="560"/>
      <c r="Q240" s="560"/>
      <c r="R240" s="560"/>
      <c r="S240" s="560"/>
      <c r="T240" s="560"/>
      <c r="U240" s="513"/>
      <c r="V240" s="513"/>
      <c r="W240" s="513"/>
      <c r="X240" s="513"/>
      <c r="Y240" s="513"/>
      <c r="Z240" s="513"/>
      <c r="AA240" s="513"/>
      <c r="AB240" s="531"/>
      <c r="AC240" s="531"/>
    </row>
    <row r="241" spans="2:44" s="195" customFormat="1" ht="12.75" customHeight="1">
      <c r="B241" s="528"/>
      <c r="C241" s="556"/>
      <c r="D241" s="560"/>
      <c r="E241" s="560"/>
      <c r="F241" s="531"/>
      <c r="G241" s="560"/>
      <c r="H241" s="560"/>
      <c r="I241" s="560"/>
      <c r="J241" s="560"/>
      <c r="K241" s="560"/>
      <c r="L241" s="560"/>
      <c r="M241" s="560"/>
      <c r="N241" s="560"/>
      <c r="O241" s="560"/>
      <c r="P241" s="560"/>
      <c r="Q241" s="560"/>
      <c r="R241" s="560"/>
      <c r="S241" s="560"/>
      <c r="T241" s="560"/>
      <c r="U241" s="513"/>
      <c r="V241" s="513"/>
      <c r="W241" s="513"/>
      <c r="X241" s="513"/>
      <c r="Y241" s="513"/>
      <c r="Z241" s="513"/>
      <c r="AA241" s="513"/>
      <c r="AB241" s="531"/>
      <c r="AC241" s="531"/>
    </row>
    <row r="242" spans="2:44" s="195" customFormat="1" ht="12.75" customHeight="1">
      <c r="B242" s="528"/>
      <c r="C242" s="556"/>
      <c r="D242" s="560"/>
      <c r="E242" s="560"/>
      <c r="F242" s="531"/>
      <c r="G242" s="560"/>
      <c r="H242" s="560"/>
      <c r="I242" s="560"/>
      <c r="J242" s="560"/>
      <c r="K242" s="560"/>
      <c r="L242" s="560"/>
      <c r="M242" s="560"/>
      <c r="N242" s="560"/>
      <c r="O242" s="560"/>
      <c r="P242" s="560"/>
      <c r="Q242" s="560"/>
      <c r="R242" s="560"/>
      <c r="S242" s="560"/>
      <c r="T242" s="560"/>
      <c r="U242" s="513"/>
      <c r="V242" s="513"/>
      <c r="W242" s="513"/>
      <c r="X242" s="513"/>
      <c r="Y242" s="513"/>
      <c r="Z242" s="513"/>
      <c r="AA242" s="513"/>
      <c r="AB242" s="531"/>
      <c r="AC242" s="531"/>
    </row>
    <row r="243" spans="2:44" s="195" customFormat="1" ht="20.100000000000001" customHeight="1">
      <c r="B243" s="528"/>
      <c r="C243" s="277" t="s">
        <v>861</v>
      </c>
      <c r="D243" s="531" t="s">
        <v>860</v>
      </c>
      <c r="E243" s="531"/>
      <c r="F243" s="531"/>
      <c r="G243" s="531"/>
      <c r="H243" s="531"/>
      <c r="I243" s="531"/>
      <c r="J243" s="567"/>
      <c r="K243" s="567"/>
      <c r="L243" s="531"/>
      <c r="M243" s="531"/>
      <c r="N243" s="510"/>
      <c r="O243" s="531"/>
      <c r="P243" s="531"/>
      <c r="Q243" s="531"/>
      <c r="R243" s="531"/>
      <c r="S243" s="531"/>
      <c r="T243" s="2613" t="s">
        <v>859</v>
      </c>
      <c r="U243" s="2613"/>
      <c r="V243" s="2613"/>
      <c r="W243" s="2613"/>
      <c r="X243" s="2613"/>
      <c r="Y243" s="2614"/>
      <c r="Z243" s="2614"/>
      <c r="AA243" s="2614"/>
      <c r="AB243" s="531"/>
      <c r="AC243" s="531"/>
    </row>
    <row r="244" spans="2:44" s="195" customFormat="1" ht="25.5" customHeight="1">
      <c r="B244" s="528"/>
      <c r="C244" s="556"/>
      <c r="D244" s="2600" t="s">
        <v>858</v>
      </c>
      <c r="E244" s="2600"/>
      <c r="F244" s="2600"/>
      <c r="G244" s="2600"/>
      <c r="H244" s="2600"/>
      <c r="I244" s="2600"/>
      <c r="J244" s="2600"/>
      <c r="K244" s="2600"/>
      <c r="L244" s="2600"/>
      <c r="M244" s="2600"/>
      <c r="N244" s="2600"/>
      <c r="O244" s="2600"/>
      <c r="P244" s="2600"/>
      <c r="Q244" s="2600"/>
      <c r="R244" s="2600"/>
      <c r="S244" s="2600"/>
      <c r="T244" s="2615" t="str">
        <f>IF(T215=0,"-",ROUNDDOWN(U338/ROUNDDOWN(T215,0),0))</f>
        <v>-</v>
      </c>
      <c r="U244" s="2615"/>
      <c r="V244" s="2615"/>
      <c r="W244" s="2615" t="str">
        <f>IF(W215=0,"-",ROUNDDOWN(U338/ROUNDDOWN(W215,0),0))</f>
        <v>-</v>
      </c>
      <c r="X244" s="2615"/>
      <c r="Y244" s="2615"/>
      <c r="Z244" s="2615" t="str">
        <f>IF(Z215=0,"-",ROUNDDOWN((U338+U482)/ROUNDDOWN(Z215,0),0))</f>
        <v>-</v>
      </c>
      <c r="AA244" s="2615"/>
      <c r="AB244" s="2615"/>
      <c r="AC244" s="531"/>
      <c r="AD244" s="526" t="s">
        <v>107</v>
      </c>
    </row>
    <row r="245" spans="2:44" s="195" customFormat="1" ht="25.5" customHeight="1">
      <c r="B245" s="528"/>
      <c r="C245" s="556"/>
      <c r="D245" s="2600" t="s">
        <v>857</v>
      </c>
      <c r="E245" s="2600"/>
      <c r="F245" s="2600"/>
      <c r="G245" s="2600"/>
      <c r="H245" s="2600"/>
      <c r="I245" s="2600"/>
      <c r="J245" s="2600"/>
      <c r="K245" s="2600"/>
      <c r="L245" s="2600"/>
      <c r="M245" s="2600"/>
      <c r="N245" s="2600"/>
      <c r="O245" s="2600"/>
      <c r="P245" s="2600"/>
      <c r="Q245" s="2600"/>
      <c r="R245" s="2600"/>
      <c r="S245" s="2600"/>
      <c r="T245" s="2615" t="str">
        <f>IF(T215=0,"-",ROUNDDOWN(P338/ROUNDDOWN(T215,0),0))</f>
        <v>-</v>
      </c>
      <c r="U245" s="2615"/>
      <c r="V245" s="2615"/>
      <c r="W245" s="2615" t="str">
        <f>IF(W215=0,"-",ROUNDDOWN(P338/ROUNDDOWN(W215,0),0))</f>
        <v>-</v>
      </c>
      <c r="X245" s="2615"/>
      <c r="Y245" s="2615"/>
      <c r="Z245" s="2615" t="str">
        <f>IF(Z215=0,"-",ROUNDDOWN((P338+P482)/ROUNDDOWN(Z215,0),0))</f>
        <v>-</v>
      </c>
      <c r="AA245" s="2615"/>
      <c r="AB245" s="2615"/>
      <c r="AC245" s="531"/>
      <c r="AD245" s="526" t="s">
        <v>107</v>
      </c>
    </row>
    <row r="246" spans="2:44" s="195" customFormat="1" ht="25.5" customHeight="1">
      <c r="B246" s="528"/>
      <c r="C246" s="556"/>
      <c r="D246" s="577"/>
      <c r="E246" s="577"/>
      <c r="F246" s="577"/>
      <c r="G246" s="577"/>
      <c r="H246" s="577"/>
      <c r="I246" s="577"/>
      <c r="J246" s="577"/>
      <c r="K246" s="577"/>
      <c r="L246" s="577"/>
      <c r="M246" s="577"/>
      <c r="N246" s="577"/>
      <c r="O246" s="577"/>
      <c r="P246" s="577"/>
      <c r="Q246" s="577"/>
      <c r="R246" s="577"/>
      <c r="S246" s="577"/>
      <c r="T246" s="577"/>
      <c r="U246" s="578"/>
      <c r="V246" s="578"/>
      <c r="W246" s="578"/>
      <c r="X246" s="578"/>
      <c r="Y246" s="578"/>
      <c r="Z246" s="578"/>
      <c r="AA246" s="578"/>
      <c r="AB246" s="531"/>
      <c r="AC246" s="531"/>
    </row>
    <row r="247" spans="2:44" s="195" customFormat="1" ht="21" customHeight="1">
      <c r="B247" s="528"/>
      <c r="C247" s="556"/>
      <c r="D247" s="577"/>
      <c r="E247" s="577"/>
      <c r="F247" s="577"/>
      <c r="G247" s="577"/>
      <c r="H247" s="577"/>
      <c r="I247" s="577"/>
      <c r="J247" s="577"/>
      <c r="K247" s="577"/>
      <c r="L247" s="577"/>
      <c r="M247" s="577"/>
      <c r="N247" s="577"/>
      <c r="O247" s="577"/>
      <c r="P247" s="577"/>
      <c r="Q247" s="577"/>
      <c r="R247" s="577"/>
      <c r="S247" s="577"/>
      <c r="T247" s="577"/>
      <c r="U247" s="578"/>
      <c r="V247" s="578"/>
      <c r="W247" s="578"/>
      <c r="X247" s="578"/>
      <c r="Y247" s="578"/>
      <c r="Z247" s="578"/>
      <c r="AA247" s="578"/>
      <c r="AB247" s="531"/>
      <c r="AC247" s="531"/>
      <c r="AE247" s="1026" t="s">
        <v>122</v>
      </c>
    </row>
    <row r="248" spans="2:44" s="195" customFormat="1" ht="21" customHeight="1">
      <c r="B248" s="537" t="s">
        <v>856</v>
      </c>
      <c r="C248" s="556" t="s">
        <v>855</v>
      </c>
      <c r="D248" s="531"/>
      <c r="E248" s="536"/>
      <c r="F248" s="536"/>
      <c r="G248" s="536"/>
      <c r="H248" s="536"/>
      <c r="I248" s="536"/>
      <c r="J248" s="536"/>
      <c r="K248" s="536"/>
      <c r="L248" s="536"/>
      <c r="M248" s="536"/>
      <c r="N248" s="510"/>
      <c r="O248" s="531"/>
      <c r="P248" s="531"/>
      <c r="Q248" s="531"/>
      <c r="R248" s="531"/>
      <c r="S248" s="531"/>
      <c r="T248" s="531"/>
      <c r="U248" s="531"/>
      <c r="V248" s="531"/>
      <c r="W248" s="531"/>
      <c r="X248" s="531"/>
      <c r="Y248" s="531"/>
      <c r="Z248" s="531"/>
      <c r="AA248" s="531"/>
      <c r="AB248" s="531"/>
      <c r="AC248" s="531"/>
      <c r="AM248" s="196"/>
      <c r="AN248" s="196"/>
      <c r="AO248" s="196"/>
      <c r="AP248" s="196"/>
      <c r="AQ248" s="196"/>
      <c r="AR248" s="196"/>
    </row>
    <row r="249" spans="2:44" s="195" customFormat="1" ht="11.25" customHeight="1">
      <c r="B249" s="528"/>
      <c r="C249" s="531"/>
      <c r="D249" s="531"/>
      <c r="E249" s="536"/>
      <c r="F249" s="536"/>
      <c r="G249" s="536"/>
      <c r="H249" s="536"/>
      <c r="I249" s="536"/>
      <c r="J249" s="536"/>
      <c r="K249" s="536"/>
      <c r="L249" s="536"/>
      <c r="M249" s="536"/>
      <c r="N249" s="510"/>
      <c r="O249" s="531"/>
      <c r="P249" s="531"/>
      <c r="Q249" s="531"/>
      <c r="R249" s="531"/>
      <c r="S249" s="531"/>
      <c r="T249" s="531"/>
      <c r="U249" s="531"/>
      <c r="V249" s="531"/>
      <c r="W249" s="531"/>
      <c r="X249" s="531"/>
      <c r="Y249" s="531"/>
      <c r="Z249" s="531"/>
      <c r="AA249" s="531"/>
      <c r="AB249" s="531"/>
      <c r="AC249" s="531"/>
      <c r="AM249" s="196"/>
      <c r="AN249" s="196"/>
      <c r="AO249" s="196"/>
      <c r="AP249" s="196"/>
      <c r="AQ249" s="196"/>
      <c r="AR249" s="196"/>
    </row>
    <row r="250" spans="2:44" s="195" customFormat="1" ht="20.100000000000001" customHeight="1">
      <c r="B250" s="528"/>
      <c r="C250" s="531"/>
      <c r="D250" s="531" t="s">
        <v>854</v>
      </c>
      <c r="E250" s="536"/>
      <c r="F250" s="536"/>
      <c r="G250" s="536"/>
      <c r="H250" s="536"/>
      <c r="I250" s="536"/>
      <c r="J250" s="536"/>
      <c r="K250" s="536"/>
      <c r="L250" s="536"/>
      <c r="M250" s="536"/>
      <c r="N250" s="510"/>
      <c r="O250" s="531"/>
      <c r="P250" s="531"/>
      <c r="Q250" s="531"/>
      <c r="R250" s="531"/>
      <c r="S250" s="531"/>
      <c r="T250" s="531"/>
      <c r="U250" s="531"/>
      <c r="V250" s="531"/>
      <c r="W250" s="531"/>
      <c r="X250" s="531"/>
      <c r="Y250" s="531"/>
      <c r="Z250" s="531"/>
      <c r="AA250" s="531"/>
      <c r="AB250" s="531"/>
      <c r="AC250" s="531"/>
      <c r="AM250" s="196"/>
      <c r="AN250" s="196"/>
      <c r="AO250" s="196"/>
      <c r="AP250" s="196"/>
      <c r="AQ250" s="196"/>
      <c r="AR250" s="196"/>
    </row>
    <row r="251" spans="2:44" s="195" customFormat="1" ht="20.100000000000001" customHeight="1">
      <c r="B251" s="528"/>
      <c r="C251" s="531"/>
      <c r="D251" s="531" t="s">
        <v>852</v>
      </c>
      <c r="E251" s="536"/>
      <c r="F251" s="536"/>
      <c r="G251" s="536"/>
      <c r="H251" s="536"/>
      <c r="I251" s="536"/>
      <c r="J251" s="536"/>
      <c r="K251" s="579" t="s">
        <v>608</v>
      </c>
      <c r="L251" s="580"/>
      <c r="M251" s="580"/>
      <c r="N251" s="580"/>
      <c r="O251" s="531"/>
      <c r="P251" s="531"/>
      <c r="Q251" s="531"/>
      <c r="R251" s="531"/>
      <c r="S251" s="531"/>
      <c r="T251" s="531"/>
      <c r="U251" s="531"/>
      <c r="V251" s="531"/>
      <c r="W251" s="531"/>
      <c r="X251" s="531"/>
      <c r="Y251" s="531"/>
      <c r="Z251" s="531"/>
      <c r="AA251" s="531"/>
      <c r="AB251" s="531"/>
      <c r="AC251" s="531"/>
      <c r="AM251" s="196"/>
      <c r="AN251" s="196"/>
      <c r="AO251" s="196"/>
      <c r="AP251" s="196"/>
      <c r="AQ251" s="196"/>
      <c r="AR251" s="196"/>
    </row>
    <row r="252" spans="2:44" s="195" customFormat="1" ht="20.100000000000001" customHeight="1">
      <c r="B252" s="528"/>
      <c r="C252" s="531"/>
      <c r="D252" s="531" t="s">
        <v>851</v>
      </c>
      <c r="E252" s="536"/>
      <c r="F252" s="536"/>
      <c r="G252" s="536"/>
      <c r="H252" s="536"/>
      <c r="I252" s="536"/>
      <c r="J252" s="536"/>
      <c r="K252" s="2682"/>
      <c r="L252" s="2682"/>
      <c r="M252" s="2682"/>
      <c r="N252" s="2682"/>
      <c r="O252" s="2682"/>
      <c r="P252" s="2682"/>
      <c r="Q252" s="531"/>
      <c r="R252" s="531"/>
      <c r="S252" s="531"/>
      <c r="T252" s="531"/>
      <c r="U252" s="531"/>
      <c r="V252" s="531"/>
      <c r="W252" s="531"/>
      <c r="X252" s="531"/>
      <c r="Y252" s="531"/>
      <c r="Z252" s="531"/>
      <c r="AA252" s="531"/>
      <c r="AB252" s="531"/>
      <c r="AC252" s="531"/>
      <c r="AM252" s="196"/>
      <c r="AN252" s="196"/>
      <c r="AO252" s="196"/>
      <c r="AP252" s="196"/>
      <c r="AQ252" s="196"/>
      <c r="AR252" s="196"/>
    </row>
    <row r="253" spans="2:44" s="195" customFormat="1" ht="11.25" customHeight="1">
      <c r="B253" s="528"/>
      <c r="C253" s="531"/>
      <c r="D253" s="531"/>
      <c r="E253" s="536"/>
      <c r="F253" s="536"/>
      <c r="G253" s="536"/>
      <c r="H253" s="536"/>
      <c r="I253" s="536"/>
      <c r="J253" s="536"/>
      <c r="K253" s="531"/>
      <c r="L253" s="531"/>
      <c r="M253" s="531"/>
      <c r="N253" s="567"/>
      <c r="O253" s="531"/>
      <c r="P253" s="531"/>
      <c r="Q253" s="531"/>
      <c r="R253" s="531"/>
      <c r="S253" s="531"/>
      <c r="T253" s="531"/>
      <c r="U253" s="531"/>
      <c r="V253" s="531"/>
      <c r="W253" s="531"/>
      <c r="X253" s="531"/>
      <c r="Y253" s="531"/>
      <c r="Z253" s="531"/>
      <c r="AA253" s="531"/>
      <c r="AB253" s="531"/>
      <c r="AC253" s="531"/>
      <c r="AM253" s="196"/>
      <c r="AN253" s="196"/>
      <c r="AO253" s="196"/>
      <c r="AP253" s="196"/>
      <c r="AQ253" s="196"/>
      <c r="AR253" s="196"/>
    </row>
    <row r="254" spans="2:44" s="195" customFormat="1" ht="20.100000000000001" customHeight="1">
      <c r="B254" s="528"/>
      <c r="C254" s="531"/>
      <c r="D254" s="531" t="s">
        <v>853</v>
      </c>
      <c r="E254" s="536"/>
      <c r="F254" s="536"/>
      <c r="G254" s="536"/>
      <c r="H254" s="536"/>
      <c r="I254" s="536"/>
      <c r="J254" s="536"/>
      <c r="K254" s="531"/>
      <c r="L254" s="531"/>
      <c r="M254" s="531"/>
      <c r="N254" s="567"/>
      <c r="O254" s="531"/>
      <c r="P254" s="531"/>
      <c r="Q254" s="531"/>
      <c r="R254" s="531"/>
      <c r="S254" s="531"/>
      <c r="T254" s="531"/>
      <c r="U254" s="531"/>
      <c r="V254" s="531"/>
      <c r="W254" s="531"/>
      <c r="X254" s="531"/>
      <c r="Y254" s="531"/>
      <c r="Z254" s="531"/>
      <c r="AA254" s="531"/>
      <c r="AB254" s="531"/>
      <c r="AC254" s="531"/>
      <c r="AM254" s="196"/>
      <c r="AN254" s="196"/>
      <c r="AO254" s="196"/>
      <c r="AP254" s="196"/>
      <c r="AQ254" s="196"/>
      <c r="AR254" s="196"/>
    </row>
    <row r="255" spans="2:44" s="195" customFormat="1" ht="20.100000000000001" customHeight="1">
      <c r="B255" s="528"/>
      <c r="C255" s="531"/>
      <c r="D255" s="531" t="s">
        <v>852</v>
      </c>
      <c r="E255" s="536"/>
      <c r="F255" s="536"/>
      <c r="G255" s="536"/>
      <c r="H255" s="536"/>
      <c r="I255" s="536"/>
      <c r="J255" s="536"/>
      <c r="K255" s="531" t="s">
        <v>608</v>
      </c>
      <c r="L255" s="581"/>
      <c r="M255" s="581"/>
      <c r="N255" s="582"/>
      <c r="O255" s="531"/>
      <c r="P255" s="531"/>
      <c r="Q255" s="531"/>
      <c r="R255" s="531"/>
      <c r="S255" s="531"/>
      <c r="T255" s="531"/>
      <c r="U255" s="531"/>
      <c r="V255" s="531"/>
      <c r="W255" s="531"/>
      <c r="X255" s="531"/>
      <c r="Y255" s="531"/>
      <c r="Z255" s="531"/>
      <c r="AA255" s="531"/>
      <c r="AB255" s="531"/>
      <c r="AC255" s="531"/>
      <c r="AM255" s="196"/>
      <c r="AN255" s="196"/>
      <c r="AO255" s="196"/>
      <c r="AP255" s="196"/>
      <c r="AQ255" s="196"/>
      <c r="AR255" s="196"/>
    </row>
    <row r="256" spans="2:44" s="195" customFormat="1" ht="20.100000000000001" customHeight="1">
      <c r="B256" s="528"/>
      <c r="C256" s="531"/>
      <c r="D256" s="531" t="s">
        <v>851</v>
      </c>
      <c r="E256" s="536"/>
      <c r="F256" s="536"/>
      <c r="G256" s="536"/>
      <c r="H256" s="536"/>
      <c r="I256" s="536"/>
      <c r="J256" s="536"/>
      <c r="K256" s="2683"/>
      <c r="L256" s="2683"/>
      <c r="M256" s="2683"/>
      <c r="N256" s="2683"/>
      <c r="O256" s="2683"/>
      <c r="P256" s="2683"/>
      <c r="Q256" s="531"/>
      <c r="R256" s="531"/>
      <c r="S256" s="531"/>
      <c r="T256" s="531"/>
      <c r="U256" s="531"/>
      <c r="V256" s="531"/>
      <c r="W256" s="531"/>
      <c r="X256" s="531"/>
      <c r="Y256" s="531"/>
      <c r="Z256" s="531"/>
      <c r="AA256" s="531"/>
      <c r="AB256" s="531"/>
      <c r="AC256" s="531"/>
      <c r="AM256" s="196"/>
      <c r="AN256" s="196"/>
      <c r="AO256" s="196"/>
      <c r="AP256" s="196"/>
      <c r="AQ256" s="196"/>
      <c r="AR256" s="196"/>
    </row>
    <row r="257" spans="2:44" s="195" customFormat="1" ht="11.25" customHeight="1">
      <c r="B257" s="528"/>
      <c r="C257" s="531"/>
      <c r="D257" s="531"/>
      <c r="E257" s="536"/>
      <c r="F257" s="536"/>
      <c r="G257" s="536"/>
      <c r="H257" s="536"/>
      <c r="I257" s="536"/>
      <c r="J257" s="536"/>
      <c r="K257" s="536"/>
      <c r="L257" s="536"/>
      <c r="M257" s="536"/>
      <c r="N257" s="510"/>
      <c r="O257" s="531"/>
      <c r="P257" s="531"/>
      <c r="Q257" s="531"/>
      <c r="R257" s="531"/>
      <c r="S257" s="531"/>
      <c r="T257" s="531"/>
      <c r="U257" s="531"/>
      <c r="V257" s="531"/>
      <c r="W257" s="531"/>
      <c r="X257" s="531"/>
      <c r="Y257" s="531"/>
      <c r="Z257" s="531"/>
      <c r="AA257" s="531"/>
      <c r="AB257" s="531"/>
      <c r="AC257" s="531"/>
      <c r="AM257" s="196"/>
      <c r="AN257" s="196"/>
      <c r="AO257" s="196"/>
      <c r="AP257" s="196"/>
      <c r="AQ257" s="196"/>
      <c r="AR257" s="196"/>
    </row>
    <row r="258" spans="2:44" s="195" customFormat="1" ht="20.100000000000001" customHeight="1">
      <c r="B258" s="528"/>
      <c r="C258" s="234"/>
      <c r="D258" s="234" t="s">
        <v>1859</v>
      </c>
      <c r="E258" s="233"/>
      <c r="F258" s="233"/>
      <c r="G258" s="233"/>
      <c r="H258" s="233"/>
      <c r="I258" s="233"/>
      <c r="J258" s="233"/>
      <c r="K258" s="233"/>
      <c r="L258" s="536"/>
      <c r="M258" s="536"/>
      <c r="N258" s="510"/>
      <c r="O258" s="531"/>
      <c r="P258" s="531"/>
      <c r="Q258" s="531"/>
      <c r="R258" s="531"/>
      <c r="S258" s="531"/>
      <c r="T258" s="531"/>
      <c r="U258" s="531"/>
      <c r="V258" s="531"/>
      <c r="W258" s="531"/>
      <c r="X258" s="531"/>
      <c r="Y258" s="531"/>
      <c r="Z258" s="531"/>
      <c r="AA258" s="531"/>
      <c r="AB258" s="531"/>
      <c r="AC258" s="531"/>
      <c r="AM258" s="196"/>
      <c r="AN258" s="196"/>
      <c r="AO258" s="196"/>
      <c r="AP258" s="196"/>
      <c r="AQ258" s="196"/>
      <c r="AR258" s="196"/>
    </row>
    <row r="259" spans="2:44" s="195" customFormat="1" ht="9" customHeight="1" thickBot="1">
      <c r="B259" s="528"/>
      <c r="C259" s="531"/>
      <c r="D259" s="531"/>
      <c r="E259" s="536"/>
      <c r="F259" s="536"/>
      <c r="G259" s="536"/>
      <c r="H259" s="536"/>
      <c r="I259" s="536"/>
      <c r="J259" s="536"/>
      <c r="K259" s="536"/>
      <c r="L259" s="536"/>
      <c r="M259" s="536"/>
      <c r="N259" s="510"/>
      <c r="O259" s="531"/>
      <c r="P259" s="531"/>
      <c r="Q259" s="531"/>
      <c r="R259" s="531"/>
      <c r="S259" s="531"/>
      <c r="T259" s="531"/>
      <c r="U259" s="531"/>
      <c r="V259" s="531"/>
      <c r="W259" s="531"/>
      <c r="X259" s="531"/>
      <c r="Y259" s="531"/>
      <c r="Z259" s="531"/>
      <c r="AA259" s="531"/>
      <c r="AB259" s="531"/>
      <c r="AC259" s="531"/>
      <c r="AM259" s="196"/>
      <c r="AN259" s="196"/>
      <c r="AO259" s="196"/>
      <c r="AP259" s="196"/>
      <c r="AQ259" s="196"/>
      <c r="AR259" s="196"/>
    </row>
    <row r="260" spans="2:44" s="195" customFormat="1" ht="20.100000000000001" customHeight="1">
      <c r="B260" s="528"/>
      <c r="C260" s="2827"/>
      <c r="D260" s="2828"/>
      <c r="E260" s="2828"/>
      <c r="F260" s="2828"/>
      <c r="G260" s="2828"/>
      <c r="H260" s="2829"/>
      <c r="I260" s="2830" t="s">
        <v>850</v>
      </c>
      <c r="J260" s="2831"/>
      <c r="K260" s="2830" t="s">
        <v>849</v>
      </c>
      <c r="L260" s="2831"/>
      <c r="M260" s="2830" t="s">
        <v>848</v>
      </c>
      <c r="N260" s="2831"/>
      <c r="O260" s="2830" t="s">
        <v>847</v>
      </c>
      <c r="P260" s="2831"/>
      <c r="Q260" s="2830" t="s">
        <v>846</v>
      </c>
      <c r="R260" s="2831"/>
      <c r="S260" s="2830" t="s">
        <v>845</v>
      </c>
      <c r="T260" s="2831"/>
      <c r="U260" s="2835" t="s">
        <v>844</v>
      </c>
      <c r="V260" s="2835"/>
      <c r="W260" s="2835" t="s">
        <v>843</v>
      </c>
      <c r="X260" s="2835"/>
      <c r="Y260" s="2835" t="s">
        <v>842</v>
      </c>
      <c r="Z260" s="2835"/>
      <c r="AA260" s="2835" t="s">
        <v>841</v>
      </c>
      <c r="AB260" s="2836"/>
      <c r="AC260" s="531"/>
      <c r="AM260" s="196"/>
      <c r="AN260" s="196"/>
      <c r="AO260" s="196"/>
      <c r="AP260" s="196"/>
      <c r="AQ260" s="196"/>
      <c r="AR260" s="196"/>
    </row>
    <row r="261" spans="2:44" s="195" customFormat="1" ht="25.5" customHeight="1">
      <c r="B261" s="528"/>
      <c r="C261" s="2737"/>
      <c r="D261" s="2738"/>
      <c r="E261" s="2738"/>
      <c r="F261" s="2738"/>
      <c r="G261" s="2738"/>
      <c r="H261" s="2739"/>
      <c r="I261" s="2718"/>
      <c r="J261" s="2718"/>
      <c r="K261" s="2718"/>
      <c r="L261" s="2718"/>
      <c r="M261" s="2733"/>
      <c r="N261" s="2733"/>
      <c r="O261" s="2718"/>
      <c r="P261" s="2718"/>
      <c r="Q261" s="2718"/>
      <c r="R261" s="2718"/>
      <c r="S261" s="2718"/>
      <c r="T261" s="2718"/>
      <c r="U261" s="2718"/>
      <c r="V261" s="2718"/>
      <c r="W261" s="2718"/>
      <c r="X261" s="2718"/>
      <c r="Y261" s="2718"/>
      <c r="Z261" s="2718"/>
      <c r="AA261" s="2718"/>
      <c r="AB261" s="2732"/>
      <c r="AC261" s="531"/>
      <c r="AM261" s="196"/>
      <c r="AN261" s="196"/>
      <c r="AO261" s="196"/>
      <c r="AP261" s="196"/>
      <c r="AQ261" s="196"/>
      <c r="AR261" s="196"/>
    </row>
    <row r="262" spans="2:44" s="195" customFormat="1" ht="25.5" customHeight="1">
      <c r="B262" s="528"/>
      <c r="C262" s="2942"/>
      <c r="D262" s="2738"/>
      <c r="E262" s="2738"/>
      <c r="F262" s="2738"/>
      <c r="G262" s="2738"/>
      <c r="H262" s="2739"/>
      <c r="I262" s="2718"/>
      <c r="J262" s="2718"/>
      <c r="K262" s="2718"/>
      <c r="L262" s="2718"/>
      <c r="M262" s="2733"/>
      <c r="N262" s="2733"/>
      <c r="O262" s="2718"/>
      <c r="P262" s="2718"/>
      <c r="Q262" s="2718"/>
      <c r="R262" s="2718"/>
      <c r="S262" s="2718"/>
      <c r="T262" s="2718"/>
      <c r="U262" s="2718"/>
      <c r="V262" s="2718"/>
      <c r="W262" s="2718"/>
      <c r="X262" s="2718"/>
      <c r="Y262" s="2718"/>
      <c r="Z262" s="2718"/>
      <c r="AA262" s="2718"/>
      <c r="AB262" s="2732"/>
      <c r="AC262" s="531"/>
      <c r="AD262" s="1034" t="s">
        <v>1438</v>
      </c>
      <c r="AG262" s="3000" t="s">
        <v>1890</v>
      </c>
      <c r="AH262" s="3000"/>
      <c r="AI262" s="3000"/>
      <c r="AJ262" s="3000"/>
      <c r="AK262" s="3000"/>
      <c r="AL262" s="3000"/>
      <c r="AM262" s="3000"/>
      <c r="AN262" s="3000"/>
      <c r="AO262" s="3000"/>
      <c r="AP262" s="3000"/>
      <c r="AQ262" s="3000"/>
      <c r="AR262" s="3000"/>
    </row>
    <row r="263" spans="2:44" s="195" customFormat="1" ht="25.5" customHeight="1">
      <c r="B263" s="528"/>
      <c r="C263" s="2737"/>
      <c r="D263" s="2738"/>
      <c r="E263" s="2738"/>
      <c r="F263" s="2738"/>
      <c r="G263" s="2738"/>
      <c r="H263" s="2739"/>
      <c r="I263" s="2718"/>
      <c r="J263" s="2718"/>
      <c r="K263" s="2718"/>
      <c r="L263" s="2718"/>
      <c r="M263" s="2733"/>
      <c r="N263" s="2733"/>
      <c r="O263" s="2718"/>
      <c r="P263" s="2718"/>
      <c r="Q263" s="2718"/>
      <c r="R263" s="2718"/>
      <c r="S263" s="2718"/>
      <c r="T263" s="2718"/>
      <c r="U263" s="2718"/>
      <c r="V263" s="2718"/>
      <c r="W263" s="2718"/>
      <c r="X263" s="2718"/>
      <c r="Y263" s="2718"/>
      <c r="Z263" s="2718"/>
      <c r="AA263" s="2718"/>
      <c r="AB263" s="2732"/>
      <c r="AC263" s="531"/>
      <c r="AD263" s="1731"/>
      <c r="AG263" s="3000"/>
      <c r="AH263" s="3000"/>
      <c r="AI263" s="3000"/>
      <c r="AJ263" s="3000"/>
      <c r="AK263" s="3000"/>
      <c r="AL263" s="3000"/>
      <c r="AM263" s="3000"/>
      <c r="AN263" s="3000"/>
      <c r="AO263" s="3000"/>
      <c r="AP263" s="3000"/>
      <c r="AQ263" s="3000"/>
      <c r="AR263" s="3000"/>
    </row>
    <row r="264" spans="2:44" s="195" customFormat="1" ht="25.5" customHeight="1">
      <c r="B264" s="528"/>
      <c r="C264" s="2737"/>
      <c r="D264" s="2738"/>
      <c r="E264" s="2738"/>
      <c r="F264" s="2738"/>
      <c r="G264" s="2738"/>
      <c r="H264" s="2739"/>
      <c r="I264" s="2718"/>
      <c r="J264" s="2718"/>
      <c r="K264" s="2718"/>
      <c r="L264" s="2718"/>
      <c r="M264" s="2733"/>
      <c r="N264" s="2733"/>
      <c r="O264" s="2718"/>
      <c r="P264" s="2718"/>
      <c r="Q264" s="2718"/>
      <c r="R264" s="2718"/>
      <c r="S264" s="2718"/>
      <c r="T264" s="2718"/>
      <c r="U264" s="2718"/>
      <c r="V264" s="2718"/>
      <c r="W264" s="2718"/>
      <c r="X264" s="2718"/>
      <c r="Y264" s="2718"/>
      <c r="Z264" s="2718"/>
      <c r="AA264" s="2718"/>
      <c r="AB264" s="2732"/>
      <c r="AC264" s="531"/>
      <c r="AD264" s="1731"/>
      <c r="AE264" s="1731"/>
      <c r="AF264" s="1731"/>
      <c r="AG264" s="3000"/>
      <c r="AH264" s="3000"/>
      <c r="AI264" s="3000"/>
      <c r="AJ264" s="3000"/>
      <c r="AK264" s="3000"/>
      <c r="AL264" s="3000"/>
      <c r="AM264" s="3000"/>
      <c r="AN264" s="3000"/>
      <c r="AO264" s="3000"/>
      <c r="AP264" s="3000"/>
      <c r="AQ264" s="3000"/>
      <c r="AR264" s="3000"/>
    </row>
    <row r="265" spans="2:44" s="195" customFormat="1" ht="25.5" customHeight="1">
      <c r="B265" s="528"/>
      <c r="C265" s="2737"/>
      <c r="D265" s="2738"/>
      <c r="E265" s="2738"/>
      <c r="F265" s="2738"/>
      <c r="G265" s="2738"/>
      <c r="H265" s="2739"/>
      <c r="I265" s="2718"/>
      <c r="J265" s="2718"/>
      <c r="K265" s="2718"/>
      <c r="L265" s="2718"/>
      <c r="M265" s="2733"/>
      <c r="N265" s="2733"/>
      <c r="O265" s="2718"/>
      <c r="P265" s="2718"/>
      <c r="Q265" s="2718"/>
      <c r="R265" s="2718"/>
      <c r="S265" s="2718"/>
      <c r="T265" s="2718"/>
      <c r="U265" s="2718"/>
      <c r="V265" s="2718"/>
      <c r="W265" s="2718"/>
      <c r="X265" s="2718"/>
      <c r="Y265" s="2718"/>
      <c r="Z265" s="2718"/>
      <c r="AA265" s="2718"/>
      <c r="AB265" s="2732"/>
      <c r="AC265" s="531"/>
      <c r="AD265" s="1731"/>
      <c r="AE265" s="1731"/>
      <c r="AF265" s="1731"/>
      <c r="AG265" s="1731"/>
      <c r="AH265" s="1731"/>
      <c r="AI265" s="1731"/>
      <c r="AJ265" s="1731"/>
      <c r="AK265" s="1731"/>
      <c r="AL265" s="1731"/>
      <c r="AM265" s="1731"/>
      <c r="AN265" s="1731"/>
      <c r="AO265" s="1731"/>
      <c r="AP265" s="1731"/>
      <c r="AQ265" s="1731"/>
      <c r="AR265" s="1731"/>
    </row>
    <row r="266" spans="2:44" s="195" customFormat="1" ht="25.5" customHeight="1">
      <c r="B266" s="528"/>
      <c r="C266" s="2737"/>
      <c r="D266" s="2738"/>
      <c r="E266" s="2738"/>
      <c r="F266" s="2738"/>
      <c r="G266" s="2738"/>
      <c r="H266" s="2739"/>
      <c r="I266" s="2718"/>
      <c r="J266" s="2718"/>
      <c r="K266" s="2718"/>
      <c r="L266" s="2718"/>
      <c r="M266" s="2733"/>
      <c r="N266" s="2733"/>
      <c r="O266" s="2718"/>
      <c r="P266" s="2718"/>
      <c r="Q266" s="2718"/>
      <c r="R266" s="2718"/>
      <c r="S266" s="2718"/>
      <c r="T266" s="2718"/>
      <c r="U266" s="2718"/>
      <c r="V266" s="2718"/>
      <c r="W266" s="2718"/>
      <c r="X266" s="2718"/>
      <c r="Y266" s="2718"/>
      <c r="Z266" s="2718"/>
      <c r="AA266" s="2718"/>
      <c r="AB266" s="2732"/>
      <c r="AC266" s="531"/>
      <c r="AD266" s="1731"/>
      <c r="AE266" s="1731"/>
      <c r="AF266" s="1731"/>
      <c r="AG266" s="1731"/>
      <c r="AH266" s="1731"/>
      <c r="AI266" s="1731"/>
      <c r="AJ266" s="1731"/>
      <c r="AK266" s="1731"/>
      <c r="AL266" s="1731"/>
      <c r="AM266" s="1731"/>
      <c r="AN266" s="1731"/>
      <c r="AO266" s="1731"/>
      <c r="AP266" s="1731"/>
      <c r="AQ266" s="1731"/>
      <c r="AR266" s="1731"/>
    </row>
    <row r="267" spans="2:44" s="195" customFormat="1" ht="25.5" customHeight="1" thickBot="1">
      <c r="B267" s="528"/>
      <c r="C267" s="2734"/>
      <c r="D267" s="2735"/>
      <c r="E267" s="2735"/>
      <c r="F267" s="2735"/>
      <c r="G267" s="2735"/>
      <c r="H267" s="2736"/>
      <c r="I267" s="2730"/>
      <c r="J267" s="2730"/>
      <c r="K267" s="2730"/>
      <c r="L267" s="2730"/>
      <c r="M267" s="2940"/>
      <c r="N267" s="2940"/>
      <c r="O267" s="2730"/>
      <c r="P267" s="2730"/>
      <c r="Q267" s="2730"/>
      <c r="R267" s="2730"/>
      <c r="S267" s="2730"/>
      <c r="T267" s="2730"/>
      <c r="U267" s="2730"/>
      <c r="V267" s="2730"/>
      <c r="W267" s="2730"/>
      <c r="X267" s="2730"/>
      <c r="Y267" s="2730"/>
      <c r="Z267" s="2730"/>
      <c r="AA267" s="2730"/>
      <c r="AB267" s="2731"/>
      <c r="AC267" s="531"/>
      <c r="AD267" s="1731"/>
      <c r="AE267" s="1731"/>
      <c r="AF267" s="1731"/>
      <c r="AG267" s="1731"/>
      <c r="AH267" s="1731"/>
      <c r="AI267" s="1731"/>
      <c r="AJ267" s="1731"/>
      <c r="AK267" s="1731"/>
      <c r="AL267" s="1731"/>
      <c r="AM267" s="1731"/>
      <c r="AN267" s="1731"/>
      <c r="AO267" s="1731"/>
      <c r="AP267" s="1731"/>
      <c r="AQ267" s="1731"/>
      <c r="AR267" s="1731"/>
    </row>
    <row r="268" spans="2:44" s="195" customFormat="1" ht="25.5" customHeight="1">
      <c r="B268" s="528"/>
      <c r="C268" s="578"/>
      <c r="D268" s="578"/>
      <c r="E268" s="578"/>
      <c r="F268" s="578"/>
      <c r="G268" s="578"/>
      <c r="H268" s="578"/>
      <c r="I268" s="513"/>
      <c r="J268" s="513"/>
      <c r="K268" s="513"/>
      <c r="L268" s="513"/>
      <c r="M268" s="583"/>
      <c r="N268" s="583"/>
      <c r="O268" s="513"/>
      <c r="P268" s="513"/>
      <c r="Q268" s="513"/>
      <c r="R268" s="513"/>
      <c r="S268" s="513"/>
      <c r="T268" s="513"/>
      <c r="U268" s="513"/>
      <c r="V268" s="513"/>
      <c r="W268" s="513"/>
      <c r="X268" s="513"/>
      <c r="Y268" s="513"/>
      <c r="Z268" s="513"/>
      <c r="AA268" s="513"/>
      <c r="AB268" s="513"/>
      <c r="AC268" s="531"/>
      <c r="AM268" s="196"/>
      <c r="AN268" s="196"/>
      <c r="AO268" s="196"/>
      <c r="AP268" s="196"/>
      <c r="AQ268" s="196"/>
      <c r="AR268" s="196"/>
    </row>
    <row r="269" spans="2:44" s="195" customFormat="1" ht="25.5" customHeight="1">
      <c r="B269" s="528"/>
      <c r="C269" s="578"/>
      <c r="D269" s="578"/>
      <c r="E269" s="578"/>
      <c r="F269" s="578"/>
      <c r="G269" s="578"/>
      <c r="H269" s="578"/>
      <c r="I269" s="513"/>
      <c r="J269" s="513"/>
      <c r="K269" s="513"/>
      <c r="L269" s="513"/>
      <c r="M269" s="583"/>
      <c r="N269" s="583"/>
      <c r="O269" s="513"/>
      <c r="P269" s="513"/>
      <c r="Q269" s="513"/>
      <c r="R269" s="513"/>
      <c r="S269" s="513"/>
      <c r="T269" s="513"/>
      <c r="U269" s="513"/>
      <c r="V269" s="513"/>
      <c r="W269" s="513"/>
      <c r="X269" s="513"/>
      <c r="Y269" s="513"/>
      <c r="Z269" s="513"/>
      <c r="AA269" s="513"/>
      <c r="AB269" s="513"/>
      <c r="AC269" s="531"/>
      <c r="AM269" s="196"/>
      <c r="AN269" s="196"/>
      <c r="AO269" s="196"/>
      <c r="AP269" s="196"/>
      <c r="AQ269" s="196"/>
      <c r="AR269" s="196"/>
    </row>
    <row r="270" spans="2:44" s="195" customFormat="1" ht="19.5" customHeight="1">
      <c r="B270" s="528"/>
      <c r="C270" s="231"/>
      <c r="D270" s="1515" t="s">
        <v>1860</v>
      </c>
      <c r="E270" s="231"/>
      <c r="F270" s="231"/>
      <c r="G270" s="231"/>
      <c r="H270" s="1465"/>
      <c r="I270" s="232"/>
      <c r="J270" s="232"/>
      <c r="K270" s="232"/>
      <c r="L270" s="513"/>
      <c r="M270" s="583"/>
      <c r="N270" s="531"/>
      <c r="O270" s="531"/>
      <c r="P270" s="531"/>
      <c r="Q270" s="583" t="s">
        <v>840</v>
      </c>
      <c r="R270" s="513"/>
      <c r="S270" s="513"/>
      <c r="T270" s="513"/>
      <c r="U270" s="513"/>
      <c r="V270" s="513"/>
      <c r="W270" s="513"/>
      <c r="X270" s="513"/>
      <c r="Y270" s="513"/>
      <c r="Z270" s="513"/>
      <c r="AA270" s="513"/>
      <c r="AB270" s="513"/>
      <c r="AC270" s="531"/>
      <c r="AM270" s="196"/>
      <c r="AN270" s="196"/>
      <c r="AO270" s="196"/>
      <c r="AP270" s="196"/>
      <c r="AQ270" s="196"/>
      <c r="AR270" s="196"/>
    </row>
    <row r="271" spans="2:44" s="195" customFormat="1" ht="9" customHeight="1" thickBot="1">
      <c r="B271" s="528"/>
      <c r="C271" s="531"/>
      <c r="D271" s="531"/>
      <c r="E271" s="536"/>
      <c r="F271" s="536"/>
      <c r="G271" s="536"/>
      <c r="H271" s="536"/>
      <c r="I271" s="536"/>
      <c r="J271" s="536"/>
      <c r="K271" s="536"/>
      <c r="L271" s="536"/>
      <c r="M271" s="536"/>
      <c r="N271" s="510"/>
      <c r="O271" s="531"/>
      <c r="P271" s="531"/>
      <c r="Q271" s="531"/>
      <c r="R271" s="531"/>
      <c r="S271" s="531"/>
      <c r="T271" s="531"/>
      <c r="U271" s="531"/>
      <c r="V271" s="531"/>
      <c r="W271" s="531"/>
      <c r="X271" s="531"/>
      <c r="Y271" s="531"/>
      <c r="Z271" s="531"/>
      <c r="AA271" s="531"/>
      <c r="AB271" s="531"/>
      <c r="AC271" s="531"/>
      <c r="AM271" s="196"/>
      <c r="AN271" s="196"/>
      <c r="AO271" s="196"/>
      <c r="AP271" s="196"/>
      <c r="AQ271" s="196"/>
      <c r="AR271" s="196"/>
    </row>
    <row r="272" spans="2:44" s="195" customFormat="1" ht="20.100000000000001" customHeight="1">
      <c r="B272" s="528"/>
      <c r="C272" s="2852"/>
      <c r="D272" s="2853"/>
      <c r="E272" s="2853"/>
      <c r="F272" s="2853"/>
      <c r="G272" s="2853"/>
      <c r="H272" s="2854"/>
      <c r="I272" s="2855" t="s">
        <v>839</v>
      </c>
      <c r="J272" s="2855"/>
      <c r="K272" s="2855"/>
      <c r="L272" s="2855"/>
      <c r="M272" s="2855"/>
      <c r="N272" s="2855"/>
      <c r="O272" s="2855"/>
      <c r="P272" s="2855"/>
      <c r="Q272" s="2855" t="s">
        <v>838</v>
      </c>
      <c r="R272" s="2855"/>
      <c r="S272" s="2855"/>
      <c r="T272" s="2855"/>
      <c r="U272" s="2855"/>
      <c r="V272" s="2855"/>
      <c r="W272" s="2855"/>
      <c r="X272" s="2856"/>
      <c r="Y272" s="531"/>
      <c r="Z272" s="531"/>
      <c r="AA272" s="531"/>
      <c r="AB272" s="531"/>
      <c r="AC272" s="531"/>
      <c r="AM272" s="196"/>
      <c r="AN272" s="196"/>
      <c r="AO272" s="196"/>
      <c r="AP272" s="196"/>
      <c r="AQ272" s="196"/>
      <c r="AR272" s="196"/>
    </row>
    <row r="273" spans="2:44" s="195" customFormat="1" ht="25.5" customHeight="1">
      <c r="B273" s="528"/>
      <c r="C273" s="2737"/>
      <c r="D273" s="2738"/>
      <c r="E273" s="2738"/>
      <c r="F273" s="2738"/>
      <c r="G273" s="2738"/>
      <c r="H273" s="2739"/>
      <c r="I273" s="2718"/>
      <c r="J273" s="2718"/>
      <c r="K273" s="2718"/>
      <c r="L273" s="2718"/>
      <c r="M273" s="2733"/>
      <c r="N273" s="2733"/>
      <c r="O273" s="2718"/>
      <c r="P273" s="2718"/>
      <c r="Q273" s="2718"/>
      <c r="R273" s="2718"/>
      <c r="S273" s="2718"/>
      <c r="T273" s="2718"/>
      <c r="U273" s="2718"/>
      <c r="V273" s="2718"/>
      <c r="W273" s="2718"/>
      <c r="X273" s="2732"/>
      <c r="Y273" s="531"/>
      <c r="Z273" s="531"/>
      <c r="AA273" s="531"/>
      <c r="AB273" s="531"/>
      <c r="AC273" s="531"/>
      <c r="AD273" s="195" t="s">
        <v>1437</v>
      </c>
      <c r="AF273" s="195" t="s">
        <v>1436</v>
      </c>
      <c r="AM273" s="196"/>
      <c r="AN273" s="196"/>
      <c r="AO273" s="196"/>
      <c r="AP273" s="196"/>
      <c r="AQ273" s="196"/>
      <c r="AR273" s="196"/>
    </row>
    <row r="274" spans="2:44" s="195" customFormat="1" ht="25.5" customHeight="1">
      <c r="B274" s="528"/>
      <c r="C274" s="2737"/>
      <c r="D274" s="2738"/>
      <c r="E274" s="2738"/>
      <c r="F274" s="2738"/>
      <c r="G274" s="2738"/>
      <c r="H274" s="2739"/>
      <c r="I274" s="2718"/>
      <c r="J274" s="2718"/>
      <c r="K274" s="2718"/>
      <c r="L274" s="2718"/>
      <c r="M274" s="2733"/>
      <c r="N274" s="2733"/>
      <c r="O274" s="2718"/>
      <c r="P274" s="2718"/>
      <c r="Q274" s="2718"/>
      <c r="R274" s="2718"/>
      <c r="S274" s="2718"/>
      <c r="T274" s="2718"/>
      <c r="U274" s="2718"/>
      <c r="V274" s="2718"/>
      <c r="W274" s="2718"/>
      <c r="X274" s="2732"/>
      <c r="Y274" s="531"/>
      <c r="Z274" s="531"/>
      <c r="AA274" s="531"/>
      <c r="AB274" s="531"/>
      <c r="AC274" s="531"/>
      <c r="AM274" s="196"/>
      <c r="AN274" s="196"/>
      <c r="AO274" s="196"/>
      <c r="AP274" s="196"/>
      <c r="AQ274" s="196"/>
      <c r="AR274" s="196"/>
    </row>
    <row r="275" spans="2:44" s="195" customFormat="1" ht="25.5" customHeight="1">
      <c r="B275" s="528"/>
      <c r="C275" s="2737"/>
      <c r="D275" s="2738"/>
      <c r="E275" s="2738"/>
      <c r="F275" s="2738"/>
      <c r="G275" s="2738"/>
      <c r="H275" s="2739"/>
      <c r="I275" s="2718"/>
      <c r="J275" s="2718"/>
      <c r="K275" s="2718"/>
      <c r="L275" s="2718"/>
      <c r="M275" s="2733"/>
      <c r="N275" s="2733"/>
      <c r="O275" s="2718"/>
      <c r="P275" s="2718"/>
      <c r="Q275" s="2718"/>
      <c r="R275" s="2718"/>
      <c r="S275" s="2718"/>
      <c r="T275" s="2718"/>
      <c r="U275" s="2718"/>
      <c r="V275" s="2718"/>
      <c r="W275" s="2718"/>
      <c r="X275" s="2732"/>
      <c r="Y275" s="531"/>
      <c r="Z275" s="531"/>
      <c r="AA275" s="531"/>
      <c r="AB275" s="531"/>
      <c r="AC275" s="531"/>
      <c r="AM275" s="196"/>
      <c r="AN275" s="196"/>
      <c r="AO275" s="196"/>
      <c r="AP275" s="196"/>
      <c r="AQ275" s="196"/>
      <c r="AR275" s="196"/>
    </row>
    <row r="276" spans="2:44" s="195" customFormat="1" ht="25.5" customHeight="1">
      <c r="B276" s="528"/>
      <c r="C276" s="2737"/>
      <c r="D276" s="2738"/>
      <c r="E276" s="2738"/>
      <c r="F276" s="2738"/>
      <c r="G276" s="2738"/>
      <c r="H276" s="2739"/>
      <c r="I276" s="2718"/>
      <c r="J276" s="2718"/>
      <c r="K276" s="2718"/>
      <c r="L276" s="2718"/>
      <c r="M276" s="2733"/>
      <c r="N276" s="2733"/>
      <c r="O276" s="2718"/>
      <c r="P276" s="2718"/>
      <c r="Q276" s="2718"/>
      <c r="R276" s="2718"/>
      <c r="S276" s="2718"/>
      <c r="T276" s="2718"/>
      <c r="U276" s="2718"/>
      <c r="V276" s="2718"/>
      <c r="W276" s="2718"/>
      <c r="X276" s="2732"/>
      <c r="Y276" s="531"/>
      <c r="Z276" s="531"/>
      <c r="AA276" s="531"/>
      <c r="AB276" s="531"/>
      <c r="AC276" s="531"/>
      <c r="AM276" s="196"/>
      <c r="AN276" s="196"/>
      <c r="AO276" s="196"/>
      <c r="AP276" s="196"/>
      <c r="AQ276" s="196"/>
      <c r="AR276" s="196"/>
    </row>
    <row r="277" spans="2:44" s="195" customFormat="1" ht="25.5" customHeight="1">
      <c r="B277" s="528"/>
      <c r="C277" s="2737"/>
      <c r="D277" s="2738"/>
      <c r="E277" s="2738"/>
      <c r="F277" s="2738"/>
      <c r="G277" s="2738"/>
      <c r="H277" s="2739"/>
      <c r="I277" s="2718"/>
      <c r="J277" s="2718"/>
      <c r="K277" s="2718"/>
      <c r="L277" s="2718"/>
      <c r="M277" s="2733"/>
      <c r="N277" s="2733"/>
      <c r="O277" s="2718"/>
      <c r="P277" s="2718"/>
      <c r="Q277" s="2718"/>
      <c r="R277" s="2718"/>
      <c r="S277" s="2718"/>
      <c r="T277" s="2718"/>
      <c r="U277" s="2718"/>
      <c r="V277" s="2718"/>
      <c r="W277" s="2718"/>
      <c r="X277" s="2732"/>
      <c r="Y277" s="531"/>
      <c r="Z277" s="531"/>
      <c r="AA277" s="531"/>
      <c r="AB277" s="531"/>
      <c r="AC277" s="531"/>
      <c r="AM277" s="196"/>
      <c r="AN277" s="196"/>
      <c r="AO277" s="196"/>
      <c r="AP277" s="196"/>
      <c r="AQ277" s="196"/>
      <c r="AR277" s="196"/>
    </row>
    <row r="278" spans="2:44" s="195" customFormat="1" ht="25.5" customHeight="1">
      <c r="B278" s="528"/>
      <c r="C278" s="2737"/>
      <c r="D278" s="2738"/>
      <c r="E278" s="2738"/>
      <c r="F278" s="2738"/>
      <c r="G278" s="2738"/>
      <c r="H278" s="2739"/>
      <c r="I278" s="2718"/>
      <c r="J278" s="2718"/>
      <c r="K278" s="2718"/>
      <c r="L278" s="2718"/>
      <c r="M278" s="2733"/>
      <c r="N278" s="2733"/>
      <c r="O278" s="2718"/>
      <c r="P278" s="2718"/>
      <c r="Q278" s="2718"/>
      <c r="R278" s="2718"/>
      <c r="S278" s="2718"/>
      <c r="T278" s="2718"/>
      <c r="U278" s="2718"/>
      <c r="V278" s="2718"/>
      <c r="W278" s="2718"/>
      <c r="X278" s="2732"/>
      <c r="Y278" s="531"/>
      <c r="Z278" s="531"/>
      <c r="AA278" s="531"/>
      <c r="AB278" s="531"/>
      <c r="AC278" s="531"/>
      <c r="AM278" s="196"/>
      <c r="AN278" s="196"/>
      <c r="AO278" s="196"/>
      <c r="AP278" s="196"/>
      <c r="AQ278" s="196"/>
      <c r="AR278" s="196"/>
    </row>
    <row r="279" spans="2:44" s="195" customFormat="1" ht="25.5" customHeight="1" thickBot="1">
      <c r="B279" s="528"/>
      <c r="C279" s="2734"/>
      <c r="D279" s="2735"/>
      <c r="E279" s="2735"/>
      <c r="F279" s="2735"/>
      <c r="G279" s="2735"/>
      <c r="H279" s="2736"/>
      <c r="I279" s="2730"/>
      <c r="J279" s="2730"/>
      <c r="K279" s="2730"/>
      <c r="L279" s="2730"/>
      <c r="M279" s="2940"/>
      <c r="N279" s="2940"/>
      <c r="O279" s="2730"/>
      <c r="P279" s="2730"/>
      <c r="Q279" s="2730"/>
      <c r="R279" s="2730"/>
      <c r="S279" s="2730"/>
      <c r="T279" s="2730"/>
      <c r="U279" s="2730"/>
      <c r="V279" s="2730"/>
      <c r="W279" s="2730"/>
      <c r="X279" s="2731"/>
      <c r="Y279" s="502"/>
      <c r="Z279" s="502"/>
      <c r="AA279" s="502"/>
      <c r="AB279" s="502"/>
      <c r="AC279" s="502"/>
      <c r="AM279" s="196"/>
      <c r="AN279" s="196"/>
      <c r="AO279" s="196"/>
      <c r="AP279" s="196"/>
      <c r="AQ279" s="196"/>
      <c r="AR279" s="196"/>
    </row>
    <row r="280" spans="2:44" s="195" customFormat="1" ht="20.100000000000001" customHeight="1">
      <c r="B280" s="528"/>
      <c r="C280" s="584" t="s">
        <v>837</v>
      </c>
      <c r="D280" s="531"/>
      <c r="E280" s="536"/>
      <c r="F280" s="536"/>
      <c r="G280" s="536"/>
      <c r="H280" s="536"/>
      <c r="I280" s="536"/>
      <c r="J280" s="536"/>
      <c r="K280" s="536"/>
      <c r="L280" s="536"/>
      <c r="M280" s="536"/>
      <c r="N280" s="510"/>
      <c r="O280" s="531"/>
      <c r="P280" s="531"/>
      <c r="Q280" s="531"/>
      <c r="R280" s="531"/>
      <c r="S280" s="531"/>
      <c r="T280" s="531"/>
      <c r="U280" s="531"/>
      <c r="V280" s="531"/>
      <c r="W280" s="531"/>
      <c r="X280" s="531"/>
      <c r="Y280" s="531"/>
      <c r="Z280" s="531"/>
      <c r="AA280" s="531"/>
      <c r="AB280" s="531"/>
      <c r="AC280" s="531"/>
      <c r="AM280" s="196"/>
      <c r="AN280" s="196"/>
      <c r="AO280" s="196"/>
      <c r="AP280" s="196"/>
      <c r="AQ280" s="196"/>
      <c r="AR280" s="196"/>
    </row>
    <row r="281" spans="2:44" s="195" customFormat="1" ht="20.100000000000001" customHeight="1">
      <c r="B281" s="528"/>
      <c r="C281" s="556"/>
      <c r="D281" s="531"/>
      <c r="E281" s="536"/>
      <c r="F281" s="536"/>
      <c r="G281" s="536"/>
      <c r="H281" s="536"/>
      <c r="I281" s="536"/>
      <c r="J281" s="536"/>
      <c r="K281" s="536"/>
      <c r="L281" s="536"/>
      <c r="M281" s="536"/>
      <c r="N281" s="510"/>
      <c r="O281" s="531"/>
      <c r="P281" s="531"/>
      <c r="Q281" s="531"/>
      <c r="R281" s="531"/>
      <c r="S281" s="531"/>
      <c r="T281" s="531"/>
      <c r="U281" s="531"/>
      <c r="V281" s="531"/>
      <c r="W281" s="531"/>
      <c r="X281" s="531"/>
      <c r="Y281" s="531"/>
      <c r="Z281" s="531"/>
      <c r="AA281" s="531"/>
      <c r="AB281" s="531"/>
      <c r="AC281" s="531"/>
      <c r="AM281" s="196"/>
      <c r="AN281" s="196"/>
      <c r="AO281" s="196"/>
      <c r="AP281" s="196"/>
      <c r="AQ281" s="196"/>
      <c r="AR281" s="196"/>
    </row>
    <row r="282" spans="2:44" s="195" customFormat="1" ht="20.100000000000001" customHeight="1">
      <c r="B282" s="528"/>
      <c r="C282" s="556"/>
      <c r="D282" s="531"/>
      <c r="E282" s="536"/>
      <c r="F282" s="536"/>
      <c r="G282" s="536"/>
      <c r="H282" s="536"/>
      <c r="I282" s="536"/>
      <c r="J282" s="536"/>
      <c r="K282" s="536"/>
      <c r="L282" s="536"/>
      <c r="M282" s="536"/>
      <c r="N282" s="510"/>
      <c r="O282" s="531"/>
      <c r="P282" s="531"/>
      <c r="Q282" s="531"/>
      <c r="R282" s="531"/>
      <c r="S282" s="531"/>
      <c r="T282" s="531"/>
      <c r="U282" s="531"/>
      <c r="V282" s="531"/>
      <c r="W282" s="531"/>
      <c r="X282" s="531"/>
      <c r="Y282" s="531"/>
      <c r="Z282" s="531"/>
      <c r="AA282" s="531"/>
      <c r="AB282" s="531"/>
      <c r="AC282" s="531"/>
      <c r="AM282" s="196"/>
      <c r="AN282" s="196"/>
      <c r="AO282" s="196"/>
      <c r="AP282" s="196"/>
      <c r="AQ282" s="196"/>
      <c r="AR282" s="196"/>
    </row>
    <row r="283" spans="2:44" s="195" customFormat="1" ht="21" customHeight="1">
      <c r="B283" s="528"/>
      <c r="C283" s="556"/>
      <c r="D283" s="531"/>
      <c r="E283" s="536"/>
      <c r="F283" s="536"/>
      <c r="G283" s="536"/>
      <c r="H283" s="536"/>
      <c r="I283" s="536"/>
      <c r="J283" s="536"/>
      <c r="K283" s="536"/>
      <c r="L283" s="536"/>
      <c r="M283" s="536"/>
      <c r="N283" s="510"/>
      <c r="O283" s="531"/>
      <c r="P283" s="531"/>
      <c r="Q283" s="531"/>
      <c r="R283" s="531"/>
      <c r="S283" s="531"/>
      <c r="T283" s="531"/>
      <c r="U283" s="531"/>
      <c r="V283" s="531"/>
      <c r="W283" s="531"/>
      <c r="X283" s="531"/>
      <c r="Y283" s="531"/>
      <c r="Z283" s="531"/>
      <c r="AA283" s="531"/>
      <c r="AB283" s="531"/>
      <c r="AC283" s="531"/>
      <c r="AE283" s="1026" t="s">
        <v>122</v>
      </c>
      <c r="AM283" s="196"/>
      <c r="AN283" s="196"/>
      <c r="AO283" s="196"/>
      <c r="AP283" s="196"/>
      <c r="AQ283" s="196"/>
      <c r="AR283" s="196"/>
    </row>
    <row r="284" spans="2:44" s="195" customFormat="1" ht="21" customHeight="1">
      <c r="B284" s="537" t="s">
        <v>836</v>
      </c>
      <c r="C284" s="556" t="s">
        <v>835</v>
      </c>
      <c r="D284" s="531"/>
      <c r="E284" s="531"/>
      <c r="F284" s="531"/>
      <c r="G284" s="531"/>
      <c r="H284" s="531"/>
      <c r="I284" s="531"/>
      <c r="J284" s="567"/>
      <c r="K284" s="567"/>
      <c r="L284" s="531"/>
      <c r="M284" s="531"/>
      <c r="N284" s="585"/>
      <c r="O284" s="531"/>
      <c r="P284" s="531"/>
      <c r="Q284" s="531"/>
      <c r="R284" s="531"/>
      <c r="S284" s="531"/>
      <c r="T284" s="531"/>
      <c r="U284" s="531"/>
      <c r="V284" s="531"/>
      <c r="W284" s="531"/>
      <c r="X284" s="531"/>
      <c r="Y284" s="531"/>
      <c r="Z284" s="531"/>
      <c r="AA284" s="531"/>
      <c r="AB284" s="531"/>
      <c r="AC284" s="531"/>
    </row>
    <row r="285" spans="2:44" ht="10.5" customHeight="1">
      <c r="E285" s="279"/>
      <c r="F285" s="279"/>
      <c r="G285" s="280"/>
      <c r="H285" s="280"/>
      <c r="I285" s="280"/>
      <c r="J285" s="168"/>
      <c r="K285" s="281"/>
      <c r="L285" s="281"/>
      <c r="M285" s="282"/>
      <c r="N285" s="282"/>
    </row>
    <row r="286" spans="2:44" ht="21" customHeight="1" thickBot="1">
      <c r="C286" s="511" t="s">
        <v>834</v>
      </c>
      <c r="D286" s="168"/>
      <c r="E286" s="279"/>
      <c r="F286" s="279"/>
      <c r="G286" s="280"/>
      <c r="X286" s="276" t="s">
        <v>683</v>
      </c>
    </row>
    <row r="287" spans="2:44" ht="21" customHeight="1" thickBot="1">
      <c r="D287" s="2990" t="s">
        <v>833</v>
      </c>
      <c r="E287" s="2991"/>
      <c r="F287" s="2991"/>
      <c r="G287" s="2991"/>
      <c r="H287" s="2992"/>
      <c r="I287" s="2842" t="s">
        <v>832</v>
      </c>
      <c r="J287" s="2842"/>
      <c r="K287" s="2842"/>
      <c r="L287" s="2842"/>
      <c r="M287" s="2842"/>
      <c r="N287" s="2842" t="s">
        <v>831</v>
      </c>
      <c r="O287" s="2842"/>
      <c r="P287" s="2842"/>
      <c r="Q287" s="2842"/>
      <c r="R287" s="2842"/>
      <c r="S287" s="2842" t="s">
        <v>830</v>
      </c>
      <c r="T287" s="2842"/>
      <c r="U287" s="2842"/>
      <c r="V287" s="2842"/>
      <c r="W287" s="2993"/>
      <c r="X287" s="2994" t="s">
        <v>45</v>
      </c>
      <c r="Y287" s="2991"/>
      <c r="Z287" s="2991"/>
      <c r="AA287" s="2991"/>
      <c r="AB287" s="2995"/>
      <c r="AD287" s="512" t="s">
        <v>1861</v>
      </c>
    </row>
    <row r="288" spans="2:44" ht="21" customHeight="1" thickTop="1">
      <c r="D288" s="2727" t="s">
        <v>829</v>
      </c>
      <c r="E288" s="2728"/>
      <c r="F288" s="2728"/>
      <c r="G288" s="2728"/>
      <c r="H288" s="2729"/>
      <c r="I288" s="2725">
        <f>別紙1!$F$10</f>
        <v>0</v>
      </c>
      <c r="J288" s="2725"/>
      <c r="K288" s="2725"/>
      <c r="L288" s="2725"/>
      <c r="M288" s="2725"/>
      <c r="N288" s="2708"/>
      <c r="O288" s="2708"/>
      <c r="P288" s="2708"/>
      <c r="Q288" s="2708"/>
      <c r="R288" s="2708"/>
      <c r="S288" s="2708"/>
      <c r="T288" s="2708"/>
      <c r="U288" s="2708"/>
      <c r="V288" s="2708"/>
      <c r="W288" s="2709"/>
      <c r="X288" s="2857">
        <f>I288+N288+S288</f>
        <v>0</v>
      </c>
      <c r="Y288" s="2857"/>
      <c r="Z288" s="2857"/>
      <c r="AA288" s="2857"/>
      <c r="AB288" s="2858"/>
      <c r="AD288" s="526" t="s">
        <v>107</v>
      </c>
    </row>
    <row r="289" spans="3:33" ht="21" customHeight="1">
      <c r="D289" s="2722"/>
      <c r="E289" s="2723"/>
      <c r="F289" s="2723"/>
      <c r="G289" s="2723"/>
      <c r="H289" s="2724"/>
      <c r="I289" s="2726"/>
      <c r="J289" s="2726"/>
      <c r="K289" s="2726"/>
      <c r="L289" s="2726"/>
      <c r="M289" s="2726"/>
      <c r="N289" s="2689"/>
      <c r="O289" s="2689"/>
      <c r="P289" s="2689"/>
      <c r="Q289" s="2689"/>
      <c r="R289" s="2689"/>
      <c r="S289" s="2689"/>
      <c r="T289" s="2689"/>
      <c r="U289" s="2689"/>
      <c r="V289" s="2689"/>
      <c r="W289" s="2690"/>
      <c r="X289" s="2687"/>
      <c r="Y289" s="2687"/>
      <c r="Z289" s="2687"/>
      <c r="AA289" s="2687"/>
      <c r="AB289" s="2688"/>
    </row>
    <row r="290" spans="3:33" ht="21" customHeight="1">
      <c r="C290" s="586"/>
      <c r="D290" s="2722" t="s">
        <v>828</v>
      </c>
      <c r="E290" s="2723"/>
      <c r="F290" s="2723"/>
      <c r="G290" s="2723"/>
      <c r="H290" s="2724"/>
      <c r="I290" s="2689"/>
      <c r="J290" s="2689"/>
      <c r="K290" s="2689"/>
      <c r="L290" s="2689"/>
      <c r="M290" s="2689"/>
      <c r="N290" s="2689"/>
      <c r="O290" s="2689"/>
      <c r="P290" s="2689"/>
      <c r="Q290" s="2689"/>
      <c r="R290" s="2689"/>
      <c r="S290" s="2689"/>
      <c r="T290" s="2689"/>
      <c r="U290" s="2689"/>
      <c r="V290" s="2689"/>
      <c r="W290" s="2690"/>
      <c r="X290" s="2687">
        <f>I290+N290+S290</f>
        <v>0</v>
      </c>
      <c r="Y290" s="2687"/>
      <c r="Z290" s="2687"/>
      <c r="AA290" s="2687"/>
      <c r="AB290" s="2688"/>
    </row>
    <row r="291" spans="3:33" ht="21" customHeight="1">
      <c r="C291" s="586"/>
      <c r="D291" s="2722"/>
      <c r="E291" s="2723"/>
      <c r="F291" s="2723"/>
      <c r="G291" s="2723"/>
      <c r="H291" s="2724"/>
      <c r="I291" s="2689"/>
      <c r="J291" s="2689"/>
      <c r="K291" s="2689"/>
      <c r="L291" s="2689"/>
      <c r="M291" s="2689"/>
      <c r="N291" s="2689"/>
      <c r="O291" s="2689"/>
      <c r="P291" s="2689"/>
      <c r="Q291" s="2689"/>
      <c r="R291" s="2689"/>
      <c r="S291" s="2689"/>
      <c r="T291" s="2689"/>
      <c r="U291" s="2689"/>
      <c r="V291" s="2689"/>
      <c r="W291" s="2690"/>
      <c r="X291" s="2687"/>
      <c r="Y291" s="2687"/>
      <c r="Z291" s="2687"/>
      <c r="AA291" s="2687"/>
      <c r="AB291" s="2688"/>
    </row>
    <row r="292" spans="3:33" ht="21" customHeight="1">
      <c r="C292" s="586"/>
      <c r="D292" s="2701" t="s">
        <v>827</v>
      </c>
      <c r="E292" s="2702"/>
      <c r="F292" s="2702"/>
      <c r="G292" s="2702"/>
      <c r="H292" s="2703"/>
      <c r="I292" s="2689"/>
      <c r="J292" s="2689"/>
      <c r="K292" s="2689"/>
      <c r="L292" s="2689"/>
      <c r="M292" s="2689"/>
      <c r="N292" s="2689"/>
      <c r="O292" s="2689"/>
      <c r="P292" s="2689"/>
      <c r="Q292" s="2689"/>
      <c r="R292" s="2689"/>
      <c r="S292" s="2689"/>
      <c r="T292" s="2689"/>
      <c r="U292" s="2689"/>
      <c r="V292" s="2689"/>
      <c r="W292" s="2690"/>
      <c r="X292" s="2687">
        <f>I292+N292+S292</f>
        <v>0</v>
      </c>
      <c r="Y292" s="2687"/>
      <c r="Z292" s="2687"/>
      <c r="AA292" s="2687"/>
      <c r="AB292" s="2688"/>
    </row>
    <row r="293" spans="3:33" ht="21" customHeight="1">
      <c r="C293" s="586"/>
      <c r="D293" s="2684" t="s">
        <v>826</v>
      </c>
      <c r="E293" s="2685"/>
      <c r="F293" s="2685"/>
      <c r="G293" s="2685"/>
      <c r="H293" s="2686"/>
      <c r="I293" s="2691"/>
      <c r="J293" s="2691"/>
      <c r="K293" s="2691"/>
      <c r="L293" s="2691"/>
      <c r="M293" s="2691"/>
      <c r="N293" s="2691"/>
      <c r="O293" s="2691"/>
      <c r="P293" s="2691"/>
      <c r="Q293" s="2691"/>
      <c r="R293" s="2691"/>
      <c r="S293" s="2691"/>
      <c r="T293" s="2691"/>
      <c r="U293" s="2691"/>
      <c r="V293" s="2691"/>
      <c r="W293" s="2692"/>
      <c r="X293" s="2699"/>
      <c r="Y293" s="2699"/>
      <c r="Z293" s="2699"/>
      <c r="AA293" s="2699"/>
      <c r="AB293" s="2700"/>
    </row>
    <row r="294" spans="3:33" ht="21" customHeight="1">
      <c r="C294" s="586"/>
      <c r="D294" s="2693" t="s">
        <v>45</v>
      </c>
      <c r="E294" s="2694"/>
      <c r="F294" s="2694"/>
      <c r="G294" s="2694"/>
      <c r="H294" s="2694"/>
      <c r="I294" s="2687">
        <f>I288+I290+I292</f>
        <v>0</v>
      </c>
      <c r="J294" s="2687"/>
      <c r="K294" s="2687"/>
      <c r="L294" s="2687"/>
      <c r="M294" s="2687"/>
      <c r="N294" s="2687">
        <f>N288+N290+N292</f>
        <v>0</v>
      </c>
      <c r="O294" s="2687"/>
      <c r="P294" s="2687"/>
      <c r="Q294" s="2687"/>
      <c r="R294" s="2687"/>
      <c r="S294" s="2687">
        <f>S288+S290+S292</f>
        <v>0</v>
      </c>
      <c r="T294" s="2687"/>
      <c r="U294" s="2687"/>
      <c r="V294" s="2687"/>
      <c r="W294" s="2687"/>
      <c r="X294" s="2687">
        <f>I294+N294+S294</f>
        <v>0</v>
      </c>
      <c r="Y294" s="2687"/>
      <c r="Z294" s="2687"/>
      <c r="AA294" s="2687"/>
      <c r="AB294" s="2688"/>
      <c r="AD294" s="926" t="s">
        <v>1339</v>
      </c>
    </row>
    <row r="295" spans="3:33" ht="21" customHeight="1" thickBot="1">
      <c r="C295" s="586"/>
      <c r="D295" s="2695"/>
      <c r="E295" s="2696"/>
      <c r="F295" s="2696"/>
      <c r="G295" s="2696"/>
      <c r="H295" s="2696"/>
      <c r="I295" s="2697"/>
      <c r="J295" s="2697"/>
      <c r="K295" s="2697"/>
      <c r="L295" s="2697"/>
      <c r="M295" s="2697"/>
      <c r="N295" s="2697"/>
      <c r="O295" s="2697"/>
      <c r="P295" s="2697"/>
      <c r="Q295" s="2697"/>
      <c r="R295" s="2697"/>
      <c r="S295" s="2697"/>
      <c r="T295" s="2697"/>
      <c r="U295" s="2697"/>
      <c r="V295" s="2697"/>
      <c r="W295" s="2697"/>
      <c r="X295" s="2697"/>
      <c r="Y295" s="2697"/>
      <c r="Z295" s="2697"/>
      <c r="AA295" s="2697"/>
      <c r="AB295" s="2698"/>
      <c r="AG295" s="587"/>
    </row>
    <row r="296" spans="3:33" ht="21" customHeight="1">
      <c r="C296" s="586"/>
      <c r="D296" s="552" t="s">
        <v>825</v>
      </c>
      <c r="E296" s="539"/>
      <c r="F296" s="539"/>
      <c r="G296" s="539"/>
      <c r="H296" s="539"/>
      <c r="I296" s="539"/>
      <c r="J296" s="539"/>
      <c r="K296" s="539"/>
      <c r="L296" s="539"/>
      <c r="M296" s="539"/>
      <c r="N296" s="539"/>
      <c r="O296" s="539"/>
      <c r="P296" s="539"/>
      <c r="Q296" s="539"/>
      <c r="R296" s="539"/>
      <c r="S296" s="527"/>
      <c r="T296" s="527"/>
      <c r="U296" s="527"/>
      <c r="V296" s="527"/>
      <c r="W296" s="527"/>
      <c r="X296" s="527"/>
      <c r="Y296" s="527"/>
      <c r="Z296" s="527"/>
      <c r="AA296" s="527"/>
      <c r="AB296" s="527"/>
    </row>
    <row r="297" spans="3:33" ht="10.5" customHeight="1">
      <c r="C297" s="586"/>
      <c r="D297" s="499"/>
      <c r="E297" s="588"/>
      <c r="F297" s="588"/>
      <c r="G297" s="539"/>
      <c r="H297" s="539"/>
      <c r="I297" s="539"/>
      <c r="J297" s="539"/>
      <c r="K297" s="539"/>
      <c r="L297" s="539"/>
      <c r="M297" s="539"/>
      <c r="N297" s="539"/>
      <c r="O297" s="539"/>
      <c r="P297" s="539"/>
      <c r="Q297" s="539"/>
      <c r="R297" s="539"/>
      <c r="S297" s="527"/>
      <c r="T297" s="527"/>
      <c r="U297" s="527"/>
      <c r="V297" s="527"/>
      <c r="W297" s="527"/>
      <c r="X297" s="527"/>
      <c r="Y297" s="527"/>
      <c r="Z297" s="527"/>
      <c r="AA297" s="527"/>
      <c r="AB297" s="527"/>
    </row>
    <row r="298" spans="3:33" ht="10.5" customHeight="1">
      <c r="C298" s="586"/>
      <c r="D298" s="589"/>
      <c r="E298" s="588"/>
      <c r="F298" s="588"/>
      <c r="G298" s="588"/>
      <c r="H298" s="588"/>
      <c r="I298" s="588"/>
      <c r="J298" s="588"/>
      <c r="K298" s="588"/>
      <c r="L298" s="588"/>
      <c r="M298" s="590"/>
      <c r="N298" s="588"/>
      <c r="O298" s="588"/>
      <c r="P298" s="588"/>
      <c r="Q298" s="588"/>
      <c r="R298" s="527"/>
      <c r="S298" s="527"/>
      <c r="T298" s="527"/>
      <c r="U298" s="527"/>
      <c r="V298" s="527"/>
      <c r="W298" s="527"/>
      <c r="X298" s="527"/>
      <c r="Y298" s="527"/>
      <c r="Z298" s="527"/>
      <c r="AA298" s="527"/>
      <c r="AB298" s="527"/>
    </row>
    <row r="299" spans="3:33" ht="21" customHeight="1" thickBot="1">
      <c r="C299" s="511" t="s">
        <v>824</v>
      </c>
      <c r="D299" s="589"/>
      <c r="E299" s="591"/>
      <c r="F299" s="591"/>
      <c r="G299" s="592"/>
      <c r="H299" s="592"/>
      <c r="I299" s="592"/>
      <c r="J299" s="589"/>
      <c r="K299" s="539"/>
      <c r="L299" s="539"/>
      <c r="M299" s="593"/>
      <c r="N299" s="593"/>
    </row>
    <row r="300" spans="3:33" ht="33.75" customHeight="1" thickBot="1">
      <c r="C300" s="586"/>
      <c r="D300" s="2967" t="s">
        <v>823</v>
      </c>
      <c r="E300" s="2842"/>
      <c r="F300" s="2842"/>
      <c r="G300" s="2842"/>
      <c r="H300" s="2842"/>
      <c r="I300" s="2842"/>
      <c r="J300" s="2842"/>
      <c r="K300" s="2842"/>
      <c r="L300" s="2842"/>
      <c r="M300" s="2842"/>
      <c r="N300" s="2842"/>
      <c r="O300" s="2842"/>
      <c r="P300" s="2842"/>
      <c r="Q300" s="2842"/>
      <c r="R300" s="2842" t="s">
        <v>822</v>
      </c>
      <c r="S300" s="2842"/>
      <c r="T300" s="2842"/>
      <c r="U300" s="2842"/>
      <c r="V300" s="2842"/>
      <c r="W300" s="2842"/>
      <c r="X300" s="2873" t="s">
        <v>821</v>
      </c>
      <c r="Y300" s="2842"/>
      <c r="Z300" s="2842"/>
      <c r="AA300" s="2842"/>
      <c r="AB300" s="2874"/>
    </row>
    <row r="301" spans="3:33" ht="21" customHeight="1" thickTop="1">
      <c r="C301" s="586"/>
      <c r="D301" s="2871" t="s">
        <v>820</v>
      </c>
      <c r="E301" s="2872"/>
      <c r="F301" s="2872"/>
      <c r="G301" s="2872"/>
      <c r="H301" s="2872"/>
      <c r="I301" s="2872"/>
      <c r="J301" s="2872"/>
      <c r="K301" s="2872"/>
      <c r="L301" s="2872"/>
      <c r="M301" s="2872"/>
      <c r="N301" s="2872"/>
      <c r="O301" s="2872"/>
      <c r="P301" s="2872"/>
      <c r="Q301" s="2872"/>
      <c r="R301" s="2862"/>
      <c r="S301" s="2862"/>
      <c r="T301" s="2862"/>
      <c r="U301" s="2862"/>
      <c r="V301" s="2862"/>
      <c r="W301" s="2862"/>
      <c r="X301" s="2863" t="e">
        <f>R301/U221</f>
        <v>#DIV/0!</v>
      </c>
      <c r="Y301" s="2863"/>
      <c r="Z301" s="2863"/>
      <c r="AA301" s="2863"/>
      <c r="AB301" s="2864"/>
      <c r="AD301" s="526" t="s">
        <v>1217</v>
      </c>
      <c r="AE301" s="7"/>
    </row>
    <row r="302" spans="3:33" ht="21" customHeight="1" thickBot="1">
      <c r="C302" s="586"/>
      <c r="D302" s="594"/>
      <c r="E302" s="2968" t="s">
        <v>819</v>
      </c>
      <c r="F302" s="2968"/>
      <c r="G302" s="2968"/>
      <c r="H302" s="2968"/>
      <c r="I302" s="2968"/>
      <c r="J302" s="2968"/>
      <c r="K302" s="2968"/>
      <c r="L302" s="2968"/>
      <c r="M302" s="2968"/>
      <c r="N302" s="2968"/>
      <c r="O302" s="2968"/>
      <c r="P302" s="2968"/>
      <c r="Q302" s="2969"/>
      <c r="R302" s="2996"/>
      <c r="S302" s="2996"/>
      <c r="T302" s="2996"/>
      <c r="U302" s="2996"/>
      <c r="V302" s="2996"/>
      <c r="W302" s="2996"/>
      <c r="X302" s="2697" t="e">
        <f>R302/U221</f>
        <v>#DIV/0!</v>
      </c>
      <c r="Y302" s="2697"/>
      <c r="Z302" s="2697"/>
      <c r="AA302" s="2697"/>
      <c r="AB302" s="2698"/>
      <c r="AD302" s="526" t="s">
        <v>1218</v>
      </c>
      <c r="AE302" s="7"/>
    </row>
    <row r="303" spans="3:33" ht="21" customHeight="1">
      <c r="C303" s="586"/>
      <c r="D303" s="589"/>
      <c r="E303" s="588"/>
      <c r="F303" s="588"/>
      <c r="G303" s="588"/>
      <c r="H303" s="588"/>
      <c r="I303" s="588"/>
      <c r="J303" s="588"/>
      <c r="K303" s="588"/>
      <c r="L303" s="588"/>
      <c r="M303" s="588"/>
      <c r="N303" s="588"/>
      <c r="O303" s="588"/>
      <c r="P303" s="588"/>
      <c r="Q303" s="588"/>
      <c r="R303" s="595"/>
      <c r="S303" s="595"/>
      <c r="T303" s="595"/>
      <c r="U303" s="595"/>
      <c r="V303" s="595"/>
      <c r="W303" s="595"/>
      <c r="X303" s="595"/>
      <c r="Y303" s="595"/>
      <c r="Z303" s="595"/>
      <c r="AA303" s="595"/>
      <c r="AB303" s="595"/>
    </row>
    <row r="304" spans="3:33" ht="21" customHeight="1">
      <c r="C304" s="586"/>
      <c r="D304" s="589"/>
      <c r="E304" s="588"/>
      <c r="F304" s="588"/>
      <c r="G304" s="588"/>
      <c r="H304" s="588"/>
      <c r="I304" s="588"/>
      <c r="J304" s="588"/>
      <c r="K304" s="588"/>
      <c r="L304" s="588"/>
      <c r="M304" s="588"/>
      <c r="N304" s="588"/>
      <c r="O304" s="588"/>
      <c r="P304" s="588"/>
      <c r="Q304" s="588"/>
      <c r="R304" s="595"/>
      <c r="S304" s="595"/>
      <c r="T304" s="595"/>
      <c r="U304" s="595"/>
      <c r="V304" s="595"/>
      <c r="W304" s="595"/>
      <c r="X304" s="595"/>
      <c r="Y304" s="595"/>
      <c r="Z304" s="595"/>
      <c r="AA304" s="595"/>
      <c r="AB304" s="595"/>
    </row>
    <row r="305" spans="2:36" ht="21" customHeight="1">
      <c r="C305" s="586"/>
      <c r="D305" s="589"/>
      <c r="E305" s="588"/>
      <c r="F305" s="588"/>
      <c r="G305" s="588"/>
      <c r="H305" s="588"/>
      <c r="I305" s="588"/>
      <c r="J305" s="588"/>
      <c r="K305" s="588"/>
      <c r="L305" s="588"/>
      <c r="M305" s="588"/>
      <c r="N305" s="588"/>
      <c r="O305" s="588"/>
      <c r="P305" s="588"/>
      <c r="Q305" s="588"/>
      <c r="R305" s="595"/>
      <c r="S305" s="595"/>
      <c r="T305" s="595"/>
      <c r="U305" s="595"/>
      <c r="V305" s="595"/>
      <c r="W305" s="595"/>
      <c r="X305" s="595"/>
      <c r="Y305" s="595"/>
      <c r="Z305" s="595"/>
      <c r="AA305" s="595"/>
      <c r="AB305" s="595"/>
    </row>
    <row r="306" spans="2:36" ht="21" customHeight="1">
      <c r="C306" s="586"/>
      <c r="D306" s="589"/>
      <c r="E306" s="588"/>
      <c r="F306" s="588"/>
      <c r="G306" s="588"/>
      <c r="H306" s="588"/>
      <c r="I306" s="588"/>
      <c r="J306" s="588"/>
      <c r="K306" s="588"/>
      <c r="L306" s="588"/>
      <c r="M306" s="588"/>
      <c r="N306" s="588"/>
      <c r="O306" s="588"/>
      <c r="P306" s="588"/>
      <c r="Q306" s="588"/>
      <c r="R306" s="595"/>
      <c r="S306" s="595"/>
      <c r="T306" s="595"/>
      <c r="U306" s="595"/>
      <c r="V306" s="595"/>
      <c r="W306" s="595"/>
      <c r="X306" s="595"/>
      <c r="Y306" s="595"/>
      <c r="Z306" s="595"/>
      <c r="AA306" s="595"/>
      <c r="AB306" s="595"/>
    </row>
    <row r="307" spans="2:36" ht="21" customHeight="1">
      <c r="C307" s="586"/>
      <c r="D307" s="589"/>
      <c r="E307" s="588"/>
      <c r="F307" s="588"/>
      <c r="G307" s="588"/>
      <c r="H307" s="588"/>
      <c r="I307" s="588"/>
      <c r="J307" s="588"/>
      <c r="K307" s="588"/>
      <c r="L307" s="588"/>
      <c r="M307" s="588"/>
      <c r="N307" s="588"/>
      <c r="O307" s="588"/>
      <c r="P307" s="588"/>
      <c r="Q307" s="588"/>
      <c r="R307" s="595"/>
      <c r="S307" s="595"/>
      <c r="T307" s="595"/>
      <c r="U307" s="595"/>
      <c r="V307" s="595"/>
      <c r="W307" s="595"/>
      <c r="X307" s="595"/>
      <c r="Y307" s="595"/>
      <c r="Z307" s="595"/>
      <c r="AA307" s="595"/>
      <c r="AB307" s="595"/>
    </row>
    <row r="308" spans="2:36" ht="21" customHeight="1">
      <c r="C308" s="586"/>
      <c r="D308" s="589"/>
      <c r="E308" s="588"/>
      <c r="F308" s="588"/>
      <c r="G308" s="588"/>
      <c r="H308" s="588"/>
      <c r="I308" s="588"/>
      <c r="J308" s="588"/>
      <c r="K308" s="588"/>
      <c r="L308" s="588"/>
      <c r="M308" s="588"/>
      <c r="N308" s="588"/>
      <c r="O308" s="588"/>
      <c r="P308" s="588"/>
      <c r="Q308" s="588"/>
      <c r="R308" s="527"/>
      <c r="S308" s="527"/>
      <c r="T308" s="527"/>
      <c r="U308" s="527"/>
      <c r="V308" s="527"/>
      <c r="W308" s="527"/>
      <c r="X308" s="527"/>
      <c r="Y308" s="527"/>
      <c r="Z308" s="527"/>
      <c r="AA308" s="527"/>
      <c r="AB308" s="527"/>
    </row>
    <row r="309" spans="2:36" ht="21" customHeight="1">
      <c r="C309" s="586"/>
      <c r="D309" s="589"/>
      <c r="E309" s="591"/>
      <c r="F309" s="591"/>
      <c r="G309" s="592"/>
      <c r="H309" s="592"/>
      <c r="I309" s="592"/>
      <c r="J309" s="589"/>
      <c r="K309" s="539"/>
      <c r="L309" s="539"/>
      <c r="M309" s="593"/>
      <c r="N309" s="593"/>
    </row>
    <row r="310" spans="2:36" ht="21" customHeight="1">
      <c r="B310" s="537" t="s">
        <v>818</v>
      </c>
      <c r="C310" s="537" t="s">
        <v>812</v>
      </c>
      <c r="D310" s="278"/>
      <c r="E310" s="279"/>
      <c r="F310" s="279"/>
      <c r="G310" s="280"/>
      <c r="H310" s="280"/>
      <c r="I310" s="280"/>
      <c r="J310" s="168"/>
      <c r="K310" s="281"/>
      <c r="L310" s="281"/>
      <c r="M310" s="282"/>
      <c r="N310" s="282"/>
      <c r="AD310" s="115" t="s">
        <v>0</v>
      </c>
    </row>
    <row r="311" spans="2:36" ht="21" customHeight="1" thickBot="1">
      <c r="C311" s="2865" t="s">
        <v>807</v>
      </c>
      <c r="D311" s="2865"/>
      <c r="E311" s="596" t="s">
        <v>817</v>
      </c>
      <c r="F311" s="597"/>
      <c r="G311" s="597"/>
      <c r="H311" s="597"/>
      <c r="I311" s="596" t="s">
        <v>816</v>
      </c>
      <c r="J311" s="597"/>
      <c r="K311" s="597"/>
      <c r="L311" s="281"/>
      <c r="M311" s="282"/>
      <c r="N311" s="282"/>
      <c r="X311" s="598"/>
      <c r="Y311" s="598"/>
      <c r="Z311" s="2522" t="s">
        <v>815</v>
      </c>
      <c r="AA311" s="2522"/>
      <c r="AB311" s="2522"/>
      <c r="AD311" s="505" t="s">
        <v>814</v>
      </c>
    </row>
    <row r="312" spans="2:36" ht="31.5" customHeight="1" thickBot="1">
      <c r="C312" s="2592" t="s">
        <v>796</v>
      </c>
      <c r="D312" s="2593"/>
      <c r="E312" s="2594"/>
      <c r="F312" s="2595" t="s">
        <v>773</v>
      </c>
      <c r="G312" s="2593"/>
      <c r="H312" s="2594"/>
      <c r="I312" s="2595" t="s">
        <v>795</v>
      </c>
      <c r="J312" s="2593"/>
      <c r="K312" s="2593"/>
      <c r="L312" s="2593"/>
      <c r="M312" s="2593"/>
      <c r="N312" s="2593"/>
      <c r="O312" s="2594"/>
      <c r="P312" s="2595" t="s">
        <v>794</v>
      </c>
      <c r="Q312" s="2593"/>
      <c r="R312" s="2593"/>
      <c r="S312" s="2593"/>
      <c r="T312" s="2594"/>
      <c r="U312" s="2595" t="s">
        <v>793</v>
      </c>
      <c r="V312" s="2593"/>
      <c r="W312" s="2593"/>
      <c r="X312" s="2593"/>
      <c r="Y312" s="2594"/>
      <c r="Z312" s="2595" t="s">
        <v>792</v>
      </c>
      <c r="AA312" s="2593"/>
      <c r="AB312" s="2596"/>
    </row>
    <row r="313" spans="2:36" ht="21" customHeight="1" thickTop="1">
      <c r="C313" s="2843" t="s">
        <v>791</v>
      </c>
      <c r="D313" s="2844"/>
      <c r="E313" s="2845"/>
      <c r="F313" s="2747"/>
      <c r="G313" s="2748"/>
      <c r="H313" s="2749"/>
      <c r="I313" s="2846"/>
      <c r="J313" s="2847"/>
      <c r="K313" s="2847"/>
      <c r="L313" s="2847"/>
      <c r="M313" s="2847"/>
      <c r="N313" s="2847"/>
      <c r="O313" s="2848"/>
      <c r="P313" s="2820"/>
      <c r="Q313" s="2821"/>
      <c r="R313" s="2821"/>
      <c r="S313" s="2821"/>
      <c r="T313" s="2822"/>
      <c r="U313" s="2984"/>
      <c r="V313" s="2985"/>
      <c r="W313" s="2985"/>
      <c r="X313" s="2985"/>
      <c r="Y313" s="2986"/>
      <c r="Z313" s="2987"/>
      <c r="AA313" s="2988"/>
      <c r="AB313" s="2989"/>
      <c r="AE313" s="512"/>
    </row>
    <row r="314" spans="2:36" ht="21" customHeight="1">
      <c r="C314" s="2815"/>
      <c r="D314" s="2816"/>
      <c r="E314" s="2817"/>
      <c r="F314" s="2714"/>
      <c r="G314" s="2542"/>
      <c r="H314" s="2715"/>
      <c r="I314" s="2783"/>
      <c r="J314" s="2784"/>
      <c r="K314" s="2784"/>
      <c r="L314" s="2784"/>
      <c r="M314" s="2784"/>
      <c r="N314" s="2784"/>
      <c r="O314" s="2795"/>
      <c r="P314" s="2818"/>
      <c r="Q314" s="2819"/>
      <c r="R314" s="2819"/>
      <c r="S314" s="2819"/>
      <c r="T314" s="2823"/>
      <c r="U314" s="2787"/>
      <c r="V314" s="2788"/>
      <c r="W314" s="2788"/>
      <c r="X314" s="2788"/>
      <c r="Y314" s="2789"/>
      <c r="Z314" s="2717"/>
      <c r="AA314" s="2550"/>
      <c r="AB314" s="2551"/>
      <c r="AJ314" s="276" t="s">
        <v>1174</v>
      </c>
    </row>
    <row r="315" spans="2:36" ht="21" customHeight="1">
      <c r="C315" s="2815"/>
      <c r="D315" s="2816"/>
      <c r="E315" s="2817"/>
      <c r="F315" s="2714"/>
      <c r="G315" s="2542"/>
      <c r="H315" s="2715"/>
      <c r="I315" s="2783"/>
      <c r="J315" s="2784"/>
      <c r="K315" s="2784"/>
      <c r="L315" s="2784"/>
      <c r="M315" s="2784"/>
      <c r="N315" s="2784"/>
      <c r="O315" s="2795"/>
      <c r="P315" s="2818"/>
      <c r="Q315" s="2819"/>
      <c r="R315" s="2819"/>
      <c r="S315" s="2819"/>
      <c r="T315" s="2823"/>
      <c r="U315" s="2787"/>
      <c r="V315" s="2788"/>
      <c r="W315" s="2788"/>
      <c r="X315" s="2788"/>
      <c r="Y315" s="2789"/>
      <c r="Z315" s="2717"/>
      <c r="AA315" s="2550"/>
      <c r="AB315" s="2551"/>
      <c r="AJ315" s="276" t="s">
        <v>1167</v>
      </c>
    </row>
    <row r="316" spans="2:36" ht="21" customHeight="1">
      <c r="C316" s="2815"/>
      <c r="D316" s="2816"/>
      <c r="E316" s="2817"/>
      <c r="F316" s="2714"/>
      <c r="G316" s="2542"/>
      <c r="H316" s="2715"/>
      <c r="I316" s="2783"/>
      <c r="J316" s="2784"/>
      <c r="K316" s="2784"/>
      <c r="L316" s="2784"/>
      <c r="M316" s="2784"/>
      <c r="N316" s="2784"/>
      <c r="O316" s="2795"/>
      <c r="P316" s="2818"/>
      <c r="Q316" s="2819"/>
      <c r="R316" s="2819"/>
      <c r="S316" s="2819"/>
      <c r="T316" s="2823"/>
      <c r="U316" s="2787"/>
      <c r="V316" s="2788"/>
      <c r="W316" s="2788"/>
      <c r="X316" s="2788"/>
      <c r="Y316" s="2789"/>
      <c r="Z316" s="2717"/>
      <c r="AA316" s="2550"/>
      <c r="AB316" s="2551"/>
      <c r="AJ316" s="276" t="s">
        <v>1168</v>
      </c>
    </row>
    <row r="317" spans="2:36" ht="21" customHeight="1">
      <c r="C317" s="2815"/>
      <c r="D317" s="2816"/>
      <c r="E317" s="2817"/>
      <c r="F317" s="2714"/>
      <c r="G317" s="2542"/>
      <c r="H317" s="2542"/>
      <c r="I317" s="2783"/>
      <c r="J317" s="2784"/>
      <c r="K317" s="2784"/>
      <c r="L317" s="2784"/>
      <c r="M317" s="2784"/>
      <c r="N317" s="2784"/>
      <c r="O317" s="2784"/>
      <c r="P317" s="2818"/>
      <c r="Q317" s="2819"/>
      <c r="R317" s="2819"/>
      <c r="S317" s="2819"/>
      <c r="T317" s="2819"/>
      <c r="U317" s="2849"/>
      <c r="V317" s="2850"/>
      <c r="W317" s="2850"/>
      <c r="X317" s="2850"/>
      <c r="Y317" s="2851"/>
      <c r="Z317" s="2550"/>
      <c r="AA317" s="2550"/>
      <c r="AB317" s="2551"/>
      <c r="AJ317" s="276" t="s">
        <v>1169</v>
      </c>
    </row>
    <row r="318" spans="2:36" ht="21" customHeight="1">
      <c r="C318" s="2815"/>
      <c r="D318" s="2816"/>
      <c r="E318" s="2817"/>
      <c r="F318" s="2714"/>
      <c r="G318" s="2542"/>
      <c r="H318" s="2542"/>
      <c r="I318" s="2783"/>
      <c r="J318" s="2784"/>
      <c r="K318" s="2784"/>
      <c r="L318" s="2784"/>
      <c r="M318" s="2784"/>
      <c r="N318" s="2784"/>
      <c r="O318" s="2784"/>
      <c r="P318" s="2818"/>
      <c r="Q318" s="2819"/>
      <c r="R318" s="2819"/>
      <c r="S318" s="2819"/>
      <c r="T318" s="2819"/>
      <c r="U318" s="2787"/>
      <c r="V318" s="2788"/>
      <c r="W318" s="2788"/>
      <c r="X318" s="2788"/>
      <c r="Y318" s="2789"/>
      <c r="Z318" s="2550"/>
      <c r="AA318" s="2550"/>
      <c r="AB318" s="2551"/>
      <c r="AJ318" s="276" t="s">
        <v>1170</v>
      </c>
    </row>
    <row r="319" spans="2:36" ht="21" customHeight="1">
      <c r="C319" s="2815"/>
      <c r="D319" s="2816"/>
      <c r="E319" s="2817"/>
      <c r="F319" s="2542"/>
      <c r="G319" s="2542"/>
      <c r="H319" s="2542"/>
      <c r="I319" s="2783"/>
      <c r="J319" s="2784"/>
      <c r="K319" s="2784"/>
      <c r="L319" s="2784"/>
      <c r="M319" s="2784"/>
      <c r="N319" s="2784"/>
      <c r="O319" s="2784"/>
      <c r="P319" s="2818"/>
      <c r="Q319" s="2819"/>
      <c r="R319" s="2819"/>
      <c r="S319" s="2819"/>
      <c r="T319" s="2819"/>
      <c r="U319" s="2787"/>
      <c r="V319" s="2788"/>
      <c r="W319" s="2788"/>
      <c r="X319" s="2788"/>
      <c r="Y319" s="2789"/>
      <c r="Z319" s="2790"/>
      <c r="AA319" s="2791"/>
      <c r="AB319" s="2792"/>
      <c r="AJ319" s="276" t="s">
        <v>1171</v>
      </c>
    </row>
    <row r="320" spans="2:36" ht="21" customHeight="1">
      <c r="C320" s="2815"/>
      <c r="D320" s="2816"/>
      <c r="E320" s="2817"/>
      <c r="F320" s="2542"/>
      <c r="G320" s="2542"/>
      <c r="H320" s="2542"/>
      <c r="I320" s="2783"/>
      <c r="J320" s="2784"/>
      <c r="K320" s="2784"/>
      <c r="L320" s="2784"/>
      <c r="M320" s="2784"/>
      <c r="N320" s="2784"/>
      <c r="O320" s="2784"/>
      <c r="P320" s="2818"/>
      <c r="Q320" s="2819"/>
      <c r="R320" s="2819"/>
      <c r="S320" s="2819"/>
      <c r="T320" s="2819"/>
      <c r="U320" s="2787"/>
      <c r="V320" s="2788"/>
      <c r="W320" s="2788"/>
      <c r="X320" s="2788"/>
      <c r="Y320" s="2789"/>
      <c r="Z320" s="2550"/>
      <c r="AA320" s="2550"/>
      <c r="AB320" s="2551"/>
      <c r="AJ320" s="276" t="s">
        <v>1172</v>
      </c>
    </row>
    <row r="321" spans="3:36" ht="21" customHeight="1">
      <c r="C321" s="2815"/>
      <c r="D321" s="2816"/>
      <c r="E321" s="2817"/>
      <c r="F321" s="2542"/>
      <c r="G321" s="2542"/>
      <c r="H321" s="2542"/>
      <c r="I321" s="2783"/>
      <c r="J321" s="2784"/>
      <c r="K321" s="2784"/>
      <c r="L321" s="2784"/>
      <c r="M321" s="2784"/>
      <c r="N321" s="2784"/>
      <c r="O321" s="2784"/>
      <c r="P321" s="2818"/>
      <c r="Q321" s="2819"/>
      <c r="R321" s="2819"/>
      <c r="S321" s="2819"/>
      <c r="T321" s="2819"/>
      <c r="U321" s="2787"/>
      <c r="V321" s="2788"/>
      <c r="W321" s="2788"/>
      <c r="X321" s="2788"/>
      <c r="Y321" s="2789"/>
      <c r="Z321" s="2550"/>
      <c r="AA321" s="2550"/>
      <c r="AB321" s="2551"/>
      <c r="AJ321" s="599" t="s">
        <v>1176</v>
      </c>
    </row>
    <row r="322" spans="3:36" ht="21" customHeight="1">
      <c r="C322" s="2815"/>
      <c r="D322" s="2816"/>
      <c r="E322" s="2817"/>
      <c r="F322" s="2542"/>
      <c r="G322" s="2542"/>
      <c r="H322" s="2542"/>
      <c r="I322" s="2859"/>
      <c r="J322" s="2860"/>
      <c r="K322" s="2860"/>
      <c r="L322" s="2860"/>
      <c r="M322" s="2860"/>
      <c r="N322" s="2860"/>
      <c r="O322" s="2861"/>
      <c r="P322" s="2818"/>
      <c r="Q322" s="2819"/>
      <c r="R322" s="2819"/>
      <c r="S322" s="2819"/>
      <c r="T322" s="2819"/>
      <c r="U322" s="2787"/>
      <c r="V322" s="2788"/>
      <c r="W322" s="2788"/>
      <c r="X322" s="2788"/>
      <c r="Y322" s="2789"/>
      <c r="Z322" s="2550"/>
      <c r="AA322" s="2550"/>
      <c r="AB322" s="2551"/>
      <c r="AD322" s="512"/>
      <c r="AJ322" s="276" t="s">
        <v>1177</v>
      </c>
    </row>
    <row r="323" spans="3:36" ht="21" customHeight="1">
      <c r="C323" s="2824"/>
      <c r="D323" s="2825"/>
      <c r="E323" s="2826"/>
      <c r="F323" s="2581"/>
      <c r="G323" s="2581"/>
      <c r="H323" s="2581"/>
      <c r="I323" s="2793"/>
      <c r="J323" s="2794"/>
      <c r="K323" s="2794"/>
      <c r="L323" s="2794"/>
      <c r="M323" s="2794"/>
      <c r="N323" s="2794"/>
      <c r="O323" s="2794"/>
      <c r="P323" s="2837"/>
      <c r="Q323" s="2838"/>
      <c r="R323" s="2838"/>
      <c r="S323" s="2838"/>
      <c r="T323" s="2838"/>
      <c r="U323" s="2839"/>
      <c r="V323" s="2840"/>
      <c r="W323" s="2840"/>
      <c r="X323" s="2840"/>
      <c r="Y323" s="2841"/>
      <c r="Z323" s="2587"/>
      <c r="AA323" s="2587"/>
      <c r="AB323" s="2588"/>
      <c r="AJ323" s="276" t="s">
        <v>1173</v>
      </c>
    </row>
    <row r="324" spans="3:36" ht="21" customHeight="1">
      <c r="C324" s="2815"/>
      <c r="D324" s="2816"/>
      <c r="E324" s="2817"/>
      <c r="F324" s="2542"/>
      <c r="G324" s="2542"/>
      <c r="H324" s="2542"/>
      <c r="I324" s="2783"/>
      <c r="J324" s="2784"/>
      <c r="K324" s="2784"/>
      <c r="L324" s="2784"/>
      <c r="M324" s="2784"/>
      <c r="N324" s="2784"/>
      <c r="O324" s="2784"/>
      <c r="P324" s="2818"/>
      <c r="Q324" s="2819"/>
      <c r="R324" s="2819"/>
      <c r="S324" s="2819"/>
      <c r="T324" s="2819"/>
      <c r="U324" s="2787"/>
      <c r="V324" s="2788"/>
      <c r="W324" s="2788"/>
      <c r="X324" s="2788"/>
      <c r="Y324" s="2789"/>
      <c r="Z324" s="2550"/>
      <c r="AA324" s="2550"/>
      <c r="AB324" s="2551"/>
    </row>
    <row r="325" spans="3:36" ht="21" customHeight="1">
      <c r="C325" s="2815"/>
      <c r="D325" s="2816"/>
      <c r="E325" s="2817"/>
      <c r="F325" s="2542"/>
      <c r="G325" s="2542"/>
      <c r="H325" s="2542"/>
      <c r="I325" s="2783"/>
      <c r="J325" s="2784"/>
      <c r="K325" s="2784"/>
      <c r="L325" s="2784"/>
      <c r="M325" s="2784"/>
      <c r="N325" s="2784"/>
      <c r="O325" s="2784"/>
      <c r="P325" s="2818"/>
      <c r="Q325" s="2819"/>
      <c r="R325" s="2819"/>
      <c r="S325" s="2819"/>
      <c r="T325" s="2819"/>
      <c r="U325" s="2787"/>
      <c r="V325" s="2788"/>
      <c r="W325" s="2788"/>
      <c r="X325" s="2788"/>
      <c r="Y325" s="2789"/>
      <c r="Z325" s="2550"/>
      <c r="AA325" s="2550"/>
      <c r="AB325" s="2551"/>
    </row>
    <row r="326" spans="3:36" ht="21" customHeight="1" thickBot="1">
      <c r="C326" s="2796"/>
      <c r="D326" s="2797"/>
      <c r="E326" s="2798"/>
      <c r="F326" s="2799"/>
      <c r="G326" s="2764"/>
      <c r="H326" s="2800"/>
      <c r="I326" s="2765" t="s">
        <v>790</v>
      </c>
      <c r="J326" s="2766"/>
      <c r="K326" s="2766"/>
      <c r="L326" s="2766"/>
      <c r="M326" s="2766"/>
      <c r="N326" s="2766"/>
      <c r="O326" s="2767"/>
      <c r="P326" s="2801">
        <f>SUM(P313:T325)</f>
        <v>0</v>
      </c>
      <c r="Q326" s="2802"/>
      <c r="R326" s="2802"/>
      <c r="S326" s="2802"/>
      <c r="T326" s="2802"/>
      <c r="U326" s="2770">
        <f>SUM(U313:Y325)</f>
        <v>0</v>
      </c>
      <c r="V326" s="2771"/>
      <c r="W326" s="2771"/>
      <c r="X326" s="2771"/>
      <c r="Y326" s="2772"/>
      <c r="Z326" s="2773"/>
      <c r="AA326" s="2773"/>
      <c r="AB326" s="2774"/>
      <c r="AD326" s="512" t="s">
        <v>787</v>
      </c>
    </row>
    <row r="327" spans="3:36" ht="21" customHeight="1">
      <c r="C327" s="2562" t="s">
        <v>789</v>
      </c>
      <c r="D327" s="2563"/>
      <c r="E327" s="2564"/>
      <c r="F327" s="2803"/>
      <c r="G327" s="2581"/>
      <c r="H327" s="2804"/>
      <c r="I327" s="2805"/>
      <c r="J327" s="2806"/>
      <c r="K327" s="2806"/>
      <c r="L327" s="2806"/>
      <c r="M327" s="2806"/>
      <c r="N327" s="2806"/>
      <c r="O327" s="2806"/>
      <c r="P327" s="2807"/>
      <c r="Q327" s="2808"/>
      <c r="R327" s="2808"/>
      <c r="S327" s="2808"/>
      <c r="T327" s="2808"/>
      <c r="U327" s="2809"/>
      <c r="V327" s="2810"/>
      <c r="W327" s="2810"/>
      <c r="X327" s="2810"/>
      <c r="Y327" s="2811"/>
      <c r="Z327" s="2812"/>
      <c r="AA327" s="2813"/>
      <c r="AB327" s="2814"/>
    </row>
    <row r="328" spans="3:36" ht="21" customHeight="1">
      <c r="C328" s="2539"/>
      <c r="D328" s="2540"/>
      <c r="E328" s="2541"/>
      <c r="F328" s="2714"/>
      <c r="G328" s="2542"/>
      <c r="H328" s="2715"/>
      <c r="I328" s="2783"/>
      <c r="J328" s="2784"/>
      <c r="K328" s="2784"/>
      <c r="L328" s="2784"/>
      <c r="M328" s="2784"/>
      <c r="N328" s="2784"/>
      <c r="O328" s="2795"/>
      <c r="P328" s="2785"/>
      <c r="Q328" s="2786"/>
      <c r="R328" s="2786"/>
      <c r="S328" s="2786"/>
      <c r="T328" s="2786"/>
      <c r="U328" s="2787"/>
      <c r="V328" s="2788"/>
      <c r="W328" s="2788"/>
      <c r="X328" s="2788"/>
      <c r="Y328" s="2789"/>
      <c r="Z328" s="2550"/>
      <c r="AA328" s="2550"/>
      <c r="AB328" s="2551"/>
    </row>
    <row r="329" spans="3:36" ht="21" customHeight="1">
      <c r="C329" s="2539"/>
      <c r="D329" s="2540"/>
      <c r="E329" s="2541"/>
      <c r="F329" s="2714"/>
      <c r="G329" s="2542"/>
      <c r="H329" s="2715"/>
      <c r="I329" s="2783"/>
      <c r="J329" s="2784"/>
      <c r="K329" s="2784"/>
      <c r="L329" s="2784"/>
      <c r="M329" s="2784"/>
      <c r="N329" s="2784"/>
      <c r="O329" s="2795"/>
      <c r="P329" s="2785"/>
      <c r="Q329" s="2786"/>
      <c r="R329" s="2786"/>
      <c r="S329" s="2786"/>
      <c r="T329" s="2786"/>
      <c r="U329" s="2787"/>
      <c r="V329" s="2788"/>
      <c r="W329" s="2788"/>
      <c r="X329" s="2788"/>
      <c r="Y329" s="2789"/>
      <c r="Z329" s="2550"/>
      <c r="AA329" s="2550"/>
      <c r="AB329" s="2551"/>
    </row>
    <row r="330" spans="3:36" ht="21" customHeight="1">
      <c r="C330" s="2539"/>
      <c r="D330" s="2540"/>
      <c r="E330" s="2541"/>
      <c r="F330" s="2714"/>
      <c r="G330" s="2542"/>
      <c r="H330" s="2715"/>
      <c r="I330" s="2783"/>
      <c r="J330" s="2784"/>
      <c r="K330" s="2784"/>
      <c r="L330" s="2784"/>
      <c r="M330" s="2784"/>
      <c r="N330" s="2784"/>
      <c r="O330" s="2795"/>
      <c r="P330" s="2785"/>
      <c r="Q330" s="2786"/>
      <c r="R330" s="2786"/>
      <c r="S330" s="2786"/>
      <c r="T330" s="2786"/>
      <c r="U330" s="2787"/>
      <c r="V330" s="2788"/>
      <c r="W330" s="2788"/>
      <c r="X330" s="2788"/>
      <c r="Y330" s="2789"/>
      <c r="Z330" s="2550"/>
      <c r="AA330" s="2550"/>
      <c r="AB330" s="2551"/>
    </row>
    <row r="331" spans="3:36" ht="21" customHeight="1">
      <c r="C331" s="2539"/>
      <c r="D331" s="2540"/>
      <c r="E331" s="2541"/>
      <c r="F331" s="2714"/>
      <c r="G331" s="2542"/>
      <c r="H331" s="2542"/>
      <c r="I331" s="2783"/>
      <c r="J331" s="2784"/>
      <c r="K331" s="2784"/>
      <c r="L331" s="2784"/>
      <c r="M331" s="2784"/>
      <c r="N331" s="2784"/>
      <c r="O331" s="2784"/>
      <c r="P331" s="2785"/>
      <c r="Q331" s="2786"/>
      <c r="R331" s="2786"/>
      <c r="S331" s="2786"/>
      <c r="T331" s="2786"/>
      <c r="U331" s="2787"/>
      <c r="V331" s="2788"/>
      <c r="W331" s="2788"/>
      <c r="X331" s="2788"/>
      <c r="Y331" s="2789"/>
      <c r="Z331" s="2550"/>
      <c r="AA331" s="2550"/>
      <c r="AB331" s="2551"/>
    </row>
    <row r="332" spans="3:36" ht="21" customHeight="1">
      <c r="C332" s="2539"/>
      <c r="D332" s="2540"/>
      <c r="E332" s="2541"/>
      <c r="F332" s="2714"/>
      <c r="G332" s="2542"/>
      <c r="H332" s="2542"/>
      <c r="I332" s="2793"/>
      <c r="J332" s="2794"/>
      <c r="K332" s="2794"/>
      <c r="L332" s="2794"/>
      <c r="M332" s="2794"/>
      <c r="N332" s="2794"/>
      <c r="O332" s="2794"/>
      <c r="P332" s="2785"/>
      <c r="Q332" s="2786"/>
      <c r="R332" s="2786"/>
      <c r="S332" s="2786"/>
      <c r="T332" s="2786"/>
      <c r="U332" s="2787"/>
      <c r="V332" s="2788"/>
      <c r="W332" s="2788"/>
      <c r="X332" s="2788"/>
      <c r="Y332" s="2789"/>
      <c r="Z332" s="2550"/>
      <c r="AA332" s="2550"/>
      <c r="AB332" s="2551"/>
    </row>
    <row r="333" spans="3:36" ht="21" customHeight="1">
      <c r="C333" s="2539"/>
      <c r="D333" s="2540"/>
      <c r="E333" s="2541"/>
      <c r="F333" s="2542"/>
      <c r="G333" s="2542"/>
      <c r="H333" s="2542"/>
      <c r="I333" s="2783"/>
      <c r="J333" s="2784"/>
      <c r="K333" s="2784"/>
      <c r="L333" s="2784"/>
      <c r="M333" s="2784"/>
      <c r="N333" s="2784"/>
      <c r="O333" s="2784"/>
      <c r="P333" s="2785"/>
      <c r="Q333" s="2786"/>
      <c r="R333" s="2786"/>
      <c r="S333" s="2786"/>
      <c r="T333" s="2786"/>
      <c r="U333" s="2787"/>
      <c r="V333" s="2788"/>
      <c r="W333" s="2788"/>
      <c r="X333" s="2788"/>
      <c r="Y333" s="2789"/>
      <c r="Z333" s="2790"/>
      <c r="AA333" s="2791"/>
      <c r="AB333" s="2792"/>
    </row>
    <row r="334" spans="3:36" ht="21" customHeight="1">
      <c r="C334" s="2539"/>
      <c r="D334" s="2540"/>
      <c r="E334" s="2541"/>
      <c r="F334" s="2542"/>
      <c r="G334" s="2542"/>
      <c r="H334" s="2542"/>
      <c r="I334" s="2793"/>
      <c r="J334" s="2794"/>
      <c r="K334" s="2794"/>
      <c r="L334" s="2794"/>
      <c r="M334" s="2794"/>
      <c r="N334" s="2794"/>
      <c r="O334" s="2794"/>
      <c r="P334" s="2785"/>
      <c r="Q334" s="2786"/>
      <c r="R334" s="2786"/>
      <c r="S334" s="2786"/>
      <c r="T334" s="2786"/>
      <c r="U334" s="2787"/>
      <c r="V334" s="2788"/>
      <c r="W334" s="2788"/>
      <c r="X334" s="2788"/>
      <c r="Y334" s="2789"/>
      <c r="Z334" s="2550"/>
      <c r="AA334" s="2550"/>
      <c r="AB334" s="2551"/>
    </row>
    <row r="335" spans="3:36" ht="21" customHeight="1">
      <c r="C335" s="2539"/>
      <c r="D335" s="2540"/>
      <c r="E335" s="2541"/>
      <c r="F335" s="2542"/>
      <c r="G335" s="2542"/>
      <c r="H335" s="2542"/>
      <c r="I335" s="2783"/>
      <c r="J335" s="2784"/>
      <c r="K335" s="2784"/>
      <c r="L335" s="2784"/>
      <c r="M335" s="2784"/>
      <c r="N335" s="2784"/>
      <c r="O335" s="2784"/>
      <c r="P335" s="2785"/>
      <c r="Q335" s="2786"/>
      <c r="R335" s="2786"/>
      <c r="S335" s="2786"/>
      <c r="T335" s="2786"/>
      <c r="U335" s="2787"/>
      <c r="V335" s="2788"/>
      <c r="W335" s="2788"/>
      <c r="X335" s="2788"/>
      <c r="Y335" s="2789"/>
      <c r="Z335" s="2550"/>
      <c r="AA335" s="2550"/>
      <c r="AB335" s="2551"/>
    </row>
    <row r="336" spans="3:36" ht="21" customHeight="1">
      <c r="C336" s="2539"/>
      <c r="D336" s="2540"/>
      <c r="E336" s="2541"/>
      <c r="F336" s="2542"/>
      <c r="G336" s="2542"/>
      <c r="H336" s="2542"/>
      <c r="I336" s="2783"/>
      <c r="J336" s="2784"/>
      <c r="K336" s="2784"/>
      <c r="L336" s="2784"/>
      <c r="M336" s="2784"/>
      <c r="N336" s="2784"/>
      <c r="O336" s="2784"/>
      <c r="P336" s="2785"/>
      <c r="Q336" s="2786"/>
      <c r="R336" s="2786"/>
      <c r="S336" s="2786"/>
      <c r="T336" s="2786"/>
      <c r="U336" s="2787"/>
      <c r="V336" s="2788"/>
      <c r="W336" s="2788"/>
      <c r="X336" s="2788"/>
      <c r="Y336" s="2789"/>
      <c r="Z336" s="2550"/>
      <c r="AA336" s="2550"/>
      <c r="AB336" s="2551"/>
    </row>
    <row r="337" spans="2:51" ht="21" customHeight="1" thickBot="1">
      <c r="B337" s="600"/>
      <c r="C337" s="2761"/>
      <c r="D337" s="2762"/>
      <c r="E337" s="2763"/>
      <c r="F337" s="2764"/>
      <c r="G337" s="2764"/>
      <c r="H337" s="2764"/>
      <c r="I337" s="2765" t="s">
        <v>788</v>
      </c>
      <c r="J337" s="2766"/>
      <c r="K337" s="2766"/>
      <c r="L337" s="2766"/>
      <c r="M337" s="2766"/>
      <c r="N337" s="2766"/>
      <c r="O337" s="2767"/>
      <c r="P337" s="2768">
        <f>SUM(P327:T336)</f>
        <v>0</v>
      </c>
      <c r="Q337" s="2769"/>
      <c r="R337" s="2769"/>
      <c r="S337" s="2769"/>
      <c r="T337" s="2769"/>
      <c r="U337" s="2770">
        <f>SUM(U327:Y336)</f>
        <v>0</v>
      </c>
      <c r="V337" s="2771"/>
      <c r="W337" s="2771"/>
      <c r="X337" s="2771"/>
      <c r="Y337" s="2772"/>
      <c r="Z337" s="2773"/>
      <c r="AA337" s="2773"/>
      <c r="AB337" s="2774"/>
      <c r="AD337" s="512" t="s">
        <v>787</v>
      </c>
    </row>
    <row r="338" spans="2:51" s="600" customFormat="1" ht="21" customHeight="1" thickBot="1">
      <c r="B338" s="276"/>
      <c r="C338" s="2775" t="s">
        <v>45</v>
      </c>
      <c r="D338" s="2776"/>
      <c r="E338" s="2776"/>
      <c r="F338" s="2776"/>
      <c r="G338" s="2776"/>
      <c r="H338" s="2776"/>
      <c r="I338" s="2776"/>
      <c r="J338" s="2776"/>
      <c r="K338" s="2776"/>
      <c r="L338" s="2776"/>
      <c r="M338" s="2776"/>
      <c r="N338" s="2776"/>
      <c r="O338" s="2777"/>
      <c r="P338" s="2778">
        <f>SUM(P326+P337)</f>
        <v>0</v>
      </c>
      <c r="Q338" s="2779"/>
      <c r="R338" s="2779"/>
      <c r="S338" s="2779"/>
      <c r="T338" s="2779"/>
      <c r="U338" s="2778">
        <f>SUM(U326+U337)</f>
        <v>0</v>
      </c>
      <c r="V338" s="2779"/>
      <c r="W338" s="2779"/>
      <c r="X338" s="2779"/>
      <c r="Y338" s="2779"/>
      <c r="Z338" s="2780"/>
      <c r="AA338" s="2781"/>
      <c r="AB338" s="2782"/>
    </row>
    <row r="339" spans="2:51" s="600" customFormat="1" ht="10.5" customHeight="1">
      <c r="B339" s="276"/>
      <c r="C339" s="601"/>
      <c r="D339" s="601"/>
      <c r="E339" s="601"/>
      <c r="F339" s="601"/>
      <c r="G339" s="601"/>
      <c r="H339" s="601"/>
      <c r="I339" s="601"/>
      <c r="J339" s="601"/>
      <c r="K339" s="601"/>
      <c r="L339" s="601"/>
      <c r="M339" s="601"/>
      <c r="N339" s="601"/>
      <c r="O339" s="601"/>
      <c r="P339" s="602"/>
      <c r="Q339" s="602"/>
      <c r="R339" s="602"/>
      <c r="S339" s="602"/>
      <c r="T339" s="602"/>
      <c r="U339" s="602"/>
      <c r="V339" s="602"/>
      <c r="W339" s="602"/>
      <c r="X339" s="602"/>
      <c r="Y339" s="602"/>
      <c r="Z339" s="539"/>
      <c r="AA339" s="539"/>
      <c r="AB339" s="539"/>
    </row>
    <row r="340" spans="2:51" ht="21" customHeight="1" thickBot="1">
      <c r="B340" s="2710" t="s">
        <v>400</v>
      </c>
      <c r="C340" s="2710"/>
      <c r="D340" s="518" t="s">
        <v>1152</v>
      </c>
    </row>
    <row r="341" spans="2:51" ht="18" customHeight="1" thickBot="1">
      <c r="D341" s="575" t="s">
        <v>802</v>
      </c>
      <c r="E341" s="575"/>
      <c r="F341" s="575"/>
      <c r="G341" s="575"/>
      <c r="H341" s="575"/>
      <c r="I341" s="575"/>
      <c r="J341" s="575"/>
      <c r="K341" s="575"/>
      <c r="L341" s="575" t="s">
        <v>1166</v>
      </c>
      <c r="M341" s="575"/>
      <c r="N341" s="575"/>
      <c r="O341" s="591"/>
      <c r="P341" s="591"/>
      <c r="Q341" s="591"/>
      <c r="R341" s="591"/>
      <c r="S341" s="591"/>
      <c r="T341" s="591"/>
      <c r="U341" s="591"/>
      <c r="V341" s="591"/>
      <c r="W341" s="591"/>
      <c r="X341" s="2759"/>
      <c r="Y341" s="2760"/>
      <c r="Z341" s="2760"/>
      <c r="AA341" s="2760"/>
      <c r="AB341" s="603" t="s">
        <v>1317</v>
      </c>
      <c r="AD341" s="2510" t="s">
        <v>1439</v>
      </c>
      <c r="AE341" s="2510"/>
      <c r="AF341" s="2510"/>
      <c r="AG341" s="2510"/>
      <c r="AH341" s="2510"/>
      <c r="AI341" s="2510"/>
      <c r="AJ341" s="2510"/>
      <c r="AK341" s="2510"/>
      <c r="AL341" s="2510"/>
      <c r="AM341" s="2510"/>
      <c r="AN341" s="2510"/>
      <c r="AO341" s="2510"/>
      <c r="AP341" s="2510"/>
      <c r="AQ341" s="2510"/>
      <c r="AR341" s="2510"/>
    </row>
    <row r="342" spans="2:51" ht="30" customHeight="1">
      <c r="C342" s="537"/>
      <c r="D342" s="2517" t="s">
        <v>801</v>
      </c>
      <c r="E342" s="2517"/>
      <c r="F342" s="2517"/>
      <c r="G342" s="2517"/>
      <c r="H342" s="2517"/>
      <c r="I342" s="2517"/>
      <c r="J342" s="2517"/>
      <c r="K342" s="2517"/>
      <c r="L342" s="2517"/>
      <c r="M342" s="2517"/>
      <c r="N342" s="2517"/>
      <c r="O342" s="2517"/>
      <c r="P342" s="2517"/>
      <c r="Q342" s="2517"/>
      <c r="R342" s="2517"/>
      <c r="S342" s="2517"/>
      <c r="T342" s="2517"/>
      <c r="U342" s="2517"/>
      <c r="V342" s="2517"/>
      <c r="W342" s="2517"/>
      <c r="X342" s="2517"/>
      <c r="Y342" s="2517"/>
      <c r="Z342" s="2517"/>
      <c r="AA342" s="2517"/>
      <c r="AB342" s="2517"/>
      <c r="AD342" s="2510"/>
      <c r="AE342" s="2510"/>
      <c r="AF342" s="2510"/>
      <c r="AG342" s="2510"/>
      <c r="AH342" s="2510"/>
      <c r="AI342" s="2510"/>
      <c r="AJ342" s="2510"/>
      <c r="AK342" s="2510"/>
      <c r="AL342" s="2510"/>
      <c r="AM342" s="2510"/>
      <c r="AN342" s="2510"/>
      <c r="AO342" s="2510"/>
      <c r="AP342" s="2510"/>
      <c r="AQ342" s="2510"/>
      <c r="AR342" s="2510"/>
    </row>
    <row r="343" spans="2:51" ht="24.75" customHeight="1">
      <c r="C343" s="537"/>
      <c r="D343" s="2517" t="s">
        <v>800</v>
      </c>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D343" s="2510"/>
      <c r="AE343" s="2510"/>
      <c r="AF343" s="2510"/>
      <c r="AG343" s="2510"/>
      <c r="AH343" s="2510"/>
      <c r="AI343" s="2510"/>
      <c r="AJ343" s="2510"/>
      <c r="AK343" s="2510"/>
      <c r="AL343" s="2510"/>
      <c r="AM343" s="2510"/>
      <c r="AN343" s="2510"/>
      <c r="AO343" s="2510"/>
      <c r="AP343" s="2510"/>
      <c r="AQ343" s="2510"/>
      <c r="AR343" s="2510"/>
    </row>
    <row r="344" spans="2:51" ht="30" customHeight="1">
      <c r="C344" s="537"/>
      <c r="D344" s="2517" t="s">
        <v>782</v>
      </c>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D344" s="2510"/>
      <c r="AE344" s="2510"/>
      <c r="AF344" s="2510"/>
      <c r="AG344" s="2510"/>
      <c r="AH344" s="2510"/>
      <c r="AI344" s="2510"/>
      <c r="AJ344" s="2510"/>
      <c r="AK344" s="2510"/>
      <c r="AL344" s="2510"/>
      <c r="AM344" s="2510"/>
      <c r="AN344" s="2510"/>
      <c r="AO344" s="2510"/>
      <c r="AP344" s="2510"/>
      <c r="AQ344" s="2510"/>
      <c r="AR344" s="2510"/>
    </row>
    <row r="345" spans="2:51" ht="21" customHeight="1">
      <c r="C345" s="277"/>
      <c r="D345" s="278"/>
      <c r="E345" s="279"/>
      <c r="F345" s="279"/>
      <c r="G345" s="280"/>
      <c r="H345" s="280"/>
      <c r="I345" s="280"/>
      <c r="J345" s="168"/>
      <c r="K345" s="281"/>
      <c r="L345" s="281"/>
      <c r="M345" s="282"/>
      <c r="N345" s="282"/>
    </row>
    <row r="346" spans="2:51" ht="21" customHeight="1">
      <c r="C346" s="277"/>
      <c r="D346" s="278"/>
      <c r="E346" s="279"/>
      <c r="F346" s="279"/>
      <c r="G346" s="280"/>
      <c r="H346" s="280"/>
      <c r="I346" s="280"/>
      <c r="J346" s="168"/>
      <c r="K346" s="281"/>
      <c r="L346" s="281"/>
      <c r="M346" s="282"/>
      <c r="N346" s="282"/>
      <c r="AE346" s="1026" t="s">
        <v>122</v>
      </c>
    </row>
    <row r="347" spans="2:51" ht="21" customHeight="1" thickBot="1">
      <c r="C347" s="2518" t="s">
        <v>813</v>
      </c>
      <c r="D347" s="2518"/>
      <c r="E347" s="2519" t="s">
        <v>812</v>
      </c>
      <c r="F347" s="2519"/>
      <c r="G347" s="2519"/>
      <c r="H347" s="2519"/>
      <c r="I347" s="2520" t="s">
        <v>811</v>
      </c>
      <c r="J347" s="2520"/>
      <c r="K347" s="2521">
        <v>25</v>
      </c>
      <c r="L347" s="2521"/>
      <c r="M347" s="2520" t="s">
        <v>810</v>
      </c>
      <c r="N347" s="2520"/>
      <c r="O347" s="2520"/>
      <c r="P347" s="2520"/>
      <c r="Q347" s="600"/>
      <c r="Z347" s="2522" t="s">
        <v>1862</v>
      </c>
      <c r="AA347" s="2522"/>
      <c r="AB347" s="2522"/>
    </row>
    <row r="348" spans="2:51" ht="31.5" customHeight="1" thickBot="1">
      <c r="C348" s="2592" t="s">
        <v>796</v>
      </c>
      <c r="D348" s="2593"/>
      <c r="E348" s="2594"/>
      <c r="F348" s="2595" t="s">
        <v>773</v>
      </c>
      <c r="G348" s="2593"/>
      <c r="H348" s="2593"/>
      <c r="I348" s="2595" t="s">
        <v>795</v>
      </c>
      <c r="J348" s="2593"/>
      <c r="K348" s="2593"/>
      <c r="L348" s="2593"/>
      <c r="M348" s="2593"/>
      <c r="N348" s="2593"/>
      <c r="O348" s="2594"/>
      <c r="P348" s="2595" t="s">
        <v>809</v>
      </c>
      <c r="Q348" s="2593"/>
      <c r="R348" s="2593"/>
      <c r="S348" s="2593"/>
      <c r="T348" s="2594"/>
      <c r="U348" s="2595" t="s">
        <v>808</v>
      </c>
      <c r="V348" s="2593"/>
      <c r="W348" s="2593"/>
      <c r="X348" s="2593"/>
      <c r="Y348" s="2594"/>
      <c r="Z348" s="2595" t="s">
        <v>792</v>
      </c>
      <c r="AA348" s="2593"/>
      <c r="AB348" s="2596"/>
      <c r="AD348" s="512" t="s">
        <v>1313</v>
      </c>
      <c r="AV348" s="604"/>
      <c r="AW348" s="604" t="s">
        <v>807</v>
      </c>
      <c r="AX348" s="604"/>
      <c r="AY348" s="604">
        <v>25</v>
      </c>
    </row>
    <row r="349" spans="2:51" ht="21" customHeight="1" thickTop="1">
      <c r="C349" s="2597" t="s">
        <v>791</v>
      </c>
      <c r="D349" s="2598"/>
      <c r="E349" s="2599"/>
      <c r="F349" s="2581"/>
      <c r="G349" s="2581"/>
      <c r="H349" s="2581"/>
      <c r="I349" s="2559"/>
      <c r="J349" s="2560"/>
      <c r="K349" s="2560"/>
      <c r="L349" s="2560"/>
      <c r="M349" s="2560"/>
      <c r="N349" s="2560"/>
      <c r="O349" s="2560"/>
      <c r="P349" s="2582"/>
      <c r="Q349" s="2583"/>
      <c r="R349" s="2583"/>
      <c r="S349" s="2583"/>
      <c r="T349" s="2583"/>
      <c r="U349" s="2584"/>
      <c r="V349" s="2585"/>
      <c r="W349" s="2585"/>
      <c r="X349" s="2585"/>
      <c r="Y349" s="2586"/>
      <c r="Z349" s="2587"/>
      <c r="AA349" s="2587"/>
      <c r="AB349" s="2588"/>
      <c r="AI349" s="276" t="s">
        <v>1174</v>
      </c>
      <c r="AV349" s="604"/>
      <c r="AW349" s="604" t="s">
        <v>806</v>
      </c>
      <c r="AX349" s="604"/>
      <c r="AY349" s="604">
        <v>26</v>
      </c>
    </row>
    <row r="350" spans="2:51" ht="21" customHeight="1">
      <c r="C350" s="2539"/>
      <c r="D350" s="2540"/>
      <c r="E350" s="2541"/>
      <c r="F350" s="2542"/>
      <c r="G350" s="2542"/>
      <c r="H350" s="2542"/>
      <c r="I350" s="2543"/>
      <c r="J350" s="2544"/>
      <c r="K350" s="2544"/>
      <c r="L350" s="2544"/>
      <c r="M350" s="2544"/>
      <c r="N350" s="2544"/>
      <c r="O350" s="2544"/>
      <c r="P350" s="2545"/>
      <c r="Q350" s="2546"/>
      <c r="R350" s="2546"/>
      <c r="S350" s="2546"/>
      <c r="T350" s="2546"/>
      <c r="U350" s="2547"/>
      <c r="V350" s="2548"/>
      <c r="W350" s="2548"/>
      <c r="X350" s="2548"/>
      <c r="Y350" s="2549"/>
      <c r="Z350" s="2550"/>
      <c r="AA350" s="2550"/>
      <c r="AB350" s="2551"/>
      <c r="AI350" s="276" t="s">
        <v>1167</v>
      </c>
      <c r="AV350" s="604"/>
      <c r="AW350" s="604" t="s">
        <v>799</v>
      </c>
      <c r="AX350" s="604"/>
      <c r="AY350" s="604">
        <v>27</v>
      </c>
    </row>
    <row r="351" spans="2:51" ht="21" customHeight="1">
      <c r="C351" s="2539"/>
      <c r="D351" s="2540"/>
      <c r="E351" s="2541"/>
      <c r="F351" s="2542"/>
      <c r="G351" s="2542"/>
      <c r="H351" s="2542"/>
      <c r="I351" s="2543"/>
      <c r="J351" s="2544"/>
      <c r="K351" s="2544"/>
      <c r="L351" s="2544"/>
      <c r="M351" s="2544"/>
      <c r="N351" s="2544"/>
      <c r="O351" s="2544"/>
      <c r="P351" s="2545"/>
      <c r="Q351" s="2546"/>
      <c r="R351" s="2546"/>
      <c r="S351" s="2546"/>
      <c r="T351" s="2546"/>
      <c r="U351" s="2547"/>
      <c r="V351" s="2548"/>
      <c r="W351" s="2548"/>
      <c r="X351" s="2548"/>
      <c r="Y351" s="2549"/>
      <c r="Z351" s="2550"/>
      <c r="AA351" s="2550"/>
      <c r="AB351" s="2551"/>
      <c r="AI351" s="276" t="s">
        <v>1168</v>
      </c>
      <c r="AV351" s="604"/>
      <c r="AW351" s="604" t="s">
        <v>805</v>
      </c>
      <c r="AX351" s="604"/>
      <c r="AY351" s="604">
        <v>28</v>
      </c>
    </row>
    <row r="352" spans="2:51" ht="21" customHeight="1">
      <c r="C352" s="2539"/>
      <c r="D352" s="2540"/>
      <c r="E352" s="2541"/>
      <c r="F352" s="2542"/>
      <c r="G352" s="2542"/>
      <c r="H352" s="2542"/>
      <c r="I352" s="2543"/>
      <c r="J352" s="2544"/>
      <c r="K352" s="2544"/>
      <c r="L352" s="2544"/>
      <c r="M352" s="2544"/>
      <c r="N352" s="2544"/>
      <c r="O352" s="2544"/>
      <c r="P352" s="2545"/>
      <c r="Q352" s="2546"/>
      <c r="R352" s="2546"/>
      <c r="S352" s="2546"/>
      <c r="T352" s="2546"/>
      <c r="U352" s="2547"/>
      <c r="V352" s="2548"/>
      <c r="W352" s="2548"/>
      <c r="X352" s="2548"/>
      <c r="Y352" s="2549"/>
      <c r="Z352" s="2550"/>
      <c r="AA352" s="2550"/>
      <c r="AB352" s="2551"/>
      <c r="AI352" s="276" t="s">
        <v>1169</v>
      </c>
      <c r="AW352" s="604" t="s">
        <v>1863</v>
      </c>
    </row>
    <row r="353" spans="3:35" ht="21" customHeight="1">
      <c r="C353" s="2539"/>
      <c r="D353" s="2540"/>
      <c r="E353" s="2541"/>
      <c r="F353" s="2542"/>
      <c r="G353" s="2542"/>
      <c r="H353" s="2542"/>
      <c r="I353" s="2543"/>
      <c r="J353" s="2544"/>
      <c r="K353" s="2544"/>
      <c r="L353" s="2544"/>
      <c r="M353" s="2544"/>
      <c r="N353" s="2544"/>
      <c r="O353" s="2544"/>
      <c r="P353" s="2545"/>
      <c r="Q353" s="2546"/>
      <c r="R353" s="2546"/>
      <c r="S353" s="2546"/>
      <c r="T353" s="2546"/>
      <c r="U353" s="2589"/>
      <c r="V353" s="2590"/>
      <c r="W353" s="2590"/>
      <c r="X353" s="2590"/>
      <c r="Y353" s="2591"/>
      <c r="Z353" s="2550"/>
      <c r="AA353" s="2550"/>
      <c r="AB353" s="2551"/>
      <c r="AI353" s="276" t="s">
        <v>1170</v>
      </c>
    </row>
    <row r="354" spans="3:35" ht="21" customHeight="1">
      <c r="C354" s="2539"/>
      <c r="D354" s="2540"/>
      <c r="E354" s="2541"/>
      <c r="F354" s="2542"/>
      <c r="G354" s="2542"/>
      <c r="H354" s="2542"/>
      <c r="I354" s="2543"/>
      <c r="J354" s="2544"/>
      <c r="K354" s="2544"/>
      <c r="L354" s="2544"/>
      <c r="M354" s="2544"/>
      <c r="N354" s="2544"/>
      <c r="O354" s="2544"/>
      <c r="P354" s="2545"/>
      <c r="Q354" s="2546"/>
      <c r="R354" s="2546"/>
      <c r="S354" s="2546"/>
      <c r="T354" s="2546"/>
      <c r="U354" s="2547"/>
      <c r="V354" s="2548"/>
      <c r="W354" s="2548"/>
      <c r="X354" s="2548"/>
      <c r="Y354" s="2549"/>
      <c r="Z354" s="2550"/>
      <c r="AA354" s="2550"/>
      <c r="AB354" s="2551"/>
      <c r="AI354" s="276" t="s">
        <v>1171</v>
      </c>
    </row>
    <row r="355" spans="3:35" ht="21" customHeight="1">
      <c r="C355" s="2539"/>
      <c r="D355" s="2540"/>
      <c r="E355" s="2541"/>
      <c r="F355" s="2542"/>
      <c r="G355" s="2542"/>
      <c r="H355" s="2542"/>
      <c r="I355" s="2543"/>
      <c r="J355" s="2544"/>
      <c r="K355" s="2544"/>
      <c r="L355" s="2544"/>
      <c r="M355" s="2544"/>
      <c r="N355" s="2544"/>
      <c r="O355" s="2544"/>
      <c r="P355" s="2545"/>
      <c r="Q355" s="2546"/>
      <c r="R355" s="2546"/>
      <c r="S355" s="2546"/>
      <c r="T355" s="2546"/>
      <c r="U355" s="2547"/>
      <c r="V355" s="2548"/>
      <c r="W355" s="2548"/>
      <c r="X355" s="2548"/>
      <c r="Y355" s="2549"/>
      <c r="Z355" s="2550"/>
      <c r="AA355" s="2550"/>
      <c r="AB355" s="2551"/>
      <c r="AI355" s="276" t="s">
        <v>1172</v>
      </c>
    </row>
    <row r="356" spans="3:35" ht="21" customHeight="1">
      <c r="C356" s="2539"/>
      <c r="D356" s="2540"/>
      <c r="E356" s="2541"/>
      <c r="F356" s="2542"/>
      <c r="G356" s="2542"/>
      <c r="H356" s="2542"/>
      <c r="I356" s="2543"/>
      <c r="J356" s="2544"/>
      <c r="K356" s="2544"/>
      <c r="L356" s="2544"/>
      <c r="M356" s="2544"/>
      <c r="N356" s="2544"/>
      <c r="O356" s="2544"/>
      <c r="P356" s="2545"/>
      <c r="Q356" s="2546"/>
      <c r="R356" s="2546"/>
      <c r="S356" s="2546"/>
      <c r="T356" s="2546"/>
      <c r="U356" s="2547"/>
      <c r="V356" s="2548"/>
      <c r="W356" s="2548"/>
      <c r="X356" s="2548"/>
      <c r="Y356" s="2549"/>
      <c r="Z356" s="2550"/>
      <c r="AA356" s="2550"/>
      <c r="AB356" s="2551"/>
      <c r="AI356" s="276" t="s">
        <v>1175</v>
      </c>
    </row>
    <row r="357" spans="3:35" ht="21" customHeight="1">
      <c r="C357" s="2539"/>
      <c r="D357" s="2540"/>
      <c r="E357" s="2541"/>
      <c r="F357" s="2542"/>
      <c r="G357" s="2542"/>
      <c r="H357" s="2542"/>
      <c r="I357" s="2543"/>
      <c r="J357" s="2544"/>
      <c r="K357" s="2544"/>
      <c r="L357" s="2544"/>
      <c r="M357" s="2544"/>
      <c r="N357" s="2544"/>
      <c r="O357" s="2544"/>
      <c r="P357" s="2545"/>
      <c r="Q357" s="2546"/>
      <c r="R357" s="2546"/>
      <c r="S357" s="2546"/>
      <c r="T357" s="2546"/>
      <c r="U357" s="2547"/>
      <c r="V357" s="2548"/>
      <c r="W357" s="2548"/>
      <c r="X357" s="2548"/>
      <c r="Y357" s="2549"/>
      <c r="Z357" s="2550"/>
      <c r="AA357" s="2550"/>
      <c r="AB357" s="2551"/>
      <c r="AI357" s="276" t="s">
        <v>1177</v>
      </c>
    </row>
    <row r="358" spans="3:35" ht="21" customHeight="1">
      <c r="C358" s="2539"/>
      <c r="D358" s="2540"/>
      <c r="E358" s="2541"/>
      <c r="F358" s="2542"/>
      <c r="G358" s="2542"/>
      <c r="H358" s="2542"/>
      <c r="I358" s="2575"/>
      <c r="J358" s="2576"/>
      <c r="K358" s="2576"/>
      <c r="L358" s="2576"/>
      <c r="M358" s="2576"/>
      <c r="N358" s="2576"/>
      <c r="O358" s="2577"/>
      <c r="P358" s="2545"/>
      <c r="Q358" s="2546"/>
      <c r="R358" s="2546"/>
      <c r="S358" s="2546"/>
      <c r="T358" s="2546"/>
      <c r="U358" s="2547"/>
      <c r="V358" s="2548"/>
      <c r="W358" s="2548"/>
      <c r="X358" s="2548"/>
      <c r="Y358" s="2549"/>
      <c r="Z358" s="2550"/>
      <c r="AA358" s="2550"/>
      <c r="AB358" s="2551"/>
      <c r="AD358" s="512"/>
      <c r="AI358" s="276" t="s">
        <v>1173</v>
      </c>
    </row>
    <row r="359" spans="3:35" ht="21" customHeight="1">
      <c r="C359" s="2578"/>
      <c r="D359" s="2579"/>
      <c r="E359" s="2580"/>
      <c r="F359" s="2581"/>
      <c r="G359" s="2581"/>
      <c r="H359" s="2581"/>
      <c r="I359" s="2559"/>
      <c r="J359" s="2560"/>
      <c r="K359" s="2560"/>
      <c r="L359" s="2560"/>
      <c r="M359" s="2560"/>
      <c r="N359" s="2560"/>
      <c r="O359" s="2560"/>
      <c r="P359" s="2582"/>
      <c r="Q359" s="2583"/>
      <c r="R359" s="2583"/>
      <c r="S359" s="2583"/>
      <c r="T359" s="2583"/>
      <c r="U359" s="2584"/>
      <c r="V359" s="2585"/>
      <c r="W359" s="2585"/>
      <c r="X359" s="2585"/>
      <c r="Y359" s="2586"/>
      <c r="Z359" s="2587"/>
      <c r="AA359" s="2587"/>
      <c r="AB359" s="2588"/>
    </row>
    <row r="360" spans="3:35" ht="21" customHeight="1">
      <c r="C360" s="2539"/>
      <c r="D360" s="2540"/>
      <c r="E360" s="2541"/>
      <c r="F360" s="2542"/>
      <c r="G360" s="2542"/>
      <c r="H360" s="2542"/>
      <c r="I360" s="2543"/>
      <c r="J360" s="2544"/>
      <c r="K360" s="2544"/>
      <c r="L360" s="2544"/>
      <c r="M360" s="2544"/>
      <c r="N360" s="2544"/>
      <c r="O360" s="2544"/>
      <c r="P360" s="2545"/>
      <c r="Q360" s="2546"/>
      <c r="R360" s="2546"/>
      <c r="S360" s="2546"/>
      <c r="T360" s="2546"/>
      <c r="U360" s="2547"/>
      <c r="V360" s="2548"/>
      <c r="W360" s="2548"/>
      <c r="X360" s="2548"/>
      <c r="Y360" s="2549"/>
      <c r="Z360" s="2550"/>
      <c r="AA360" s="2550"/>
      <c r="AB360" s="2551"/>
    </row>
    <row r="361" spans="3:35" ht="21" customHeight="1">
      <c r="C361" s="2539"/>
      <c r="D361" s="2540"/>
      <c r="E361" s="2541"/>
      <c r="F361" s="2542"/>
      <c r="G361" s="2542"/>
      <c r="H361" s="2542"/>
      <c r="I361" s="2543"/>
      <c r="J361" s="2544"/>
      <c r="K361" s="2544"/>
      <c r="L361" s="2544"/>
      <c r="M361" s="2544"/>
      <c r="N361" s="2544"/>
      <c r="O361" s="2544"/>
      <c r="P361" s="2545"/>
      <c r="Q361" s="2546"/>
      <c r="R361" s="2546"/>
      <c r="S361" s="2546"/>
      <c r="T361" s="2546"/>
      <c r="U361" s="2547"/>
      <c r="V361" s="2548"/>
      <c r="W361" s="2548"/>
      <c r="X361" s="2548"/>
      <c r="Y361" s="2549"/>
      <c r="Z361" s="2550"/>
      <c r="AA361" s="2550"/>
      <c r="AB361" s="2551"/>
    </row>
    <row r="362" spans="3:35" ht="21" customHeight="1" thickBot="1">
      <c r="C362" s="2523"/>
      <c r="D362" s="2524"/>
      <c r="E362" s="2525"/>
      <c r="F362" s="2526"/>
      <c r="G362" s="2526"/>
      <c r="H362" s="2526"/>
      <c r="I362" s="2527" t="s">
        <v>790</v>
      </c>
      <c r="J362" s="2528"/>
      <c r="K362" s="2528"/>
      <c r="L362" s="2528"/>
      <c r="M362" s="2528"/>
      <c r="N362" s="2528"/>
      <c r="O362" s="2529"/>
      <c r="P362" s="2552">
        <f>SUM(P349:T361)</f>
        <v>0</v>
      </c>
      <c r="Q362" s="2553"/>
      <c r="R362" s="2553"/>
      <c r="S362" s="2553"/>
      <c r="T362" s="2553"/>
      <c r="U362" s="2554">
        <f>SUM(U349:Y361)</f>
        <v>0</v>
      </c>
      <c r="V362" s="2555"/>
      <c r="W362" s="2555"/>
      <c r="X362" s="2555"/>
      <c r="Y362" s="2556"/>
      <c r="Z362" s="2557"/>
      <c r="AA362" s="2557"/>
      <c r="AB362" s="2558"/>
      <c r="AD362" s="512" t="s">
        <v>787</v>
      </c>
    </row>
    <row r="363" spans="3:35" ht="21" customHeight="1">
      <c r="C363" s="2562" t="s">
        <v>789</v>
      </c>
      <c r="D363" s="2563"/>
      <c r="E363" s="2564"/>
      <c r="F363" s="2565"/>
      <c r="G363" s="2565"/>
      <c r="H363" s="2565"/>
      <c r="I363" s="2566"/>
      <c r="J363" s="2567"/>
      <c r="K363" s="2567"/>
      <c r="L363" s="2567"/>
      <c r="M363" s="2567"/>
      <c r="N363" s="2567"/>
      <c r="O363" s="2567"/>
      <c r="P363" s="2568"/>
      <c r="Q363" s="2569"/>
      <c r="R363" s="2569"/>
      <c r="S363" s="2569"/>
      <c r="T363" s="2569"/>
      <c r="U363" s="2570"/>
      <c r="V363" s="2571"/>
      <c r="W363" s="2571"/>
      <c r="X363" s="2571"/>
      <c r="Y363" s="2572"/>
      <c r="Z363" s="2573"/>
      <c r="AA363" s="2573"/>
      <c r="AB363" s="2574"/>
    </row>
    <row r="364" spans="3:35" ht="21" customHeight="1">
      <c r="C364" s="2539"/>
      <c r="D364" s="2540"/>
      <c r="E364" s="2541"/>
      <c r="F364" s="2542"/>
      <c r="G364" s="2542"/>
      <c r="H364" s="2542"/>
      <c r="I364" s="2543"/>
      <c r="J364" s="2544"/>
      <c r="K364" s="2544"/>
      <c r="L364" s="2544"/>
      <c r="M364" s="2544"/>
      <c r="N364" s="2544"/>
      <c r="O364" s="2544"/>
      <c r="P364" s="2545"/>
      <c r="Q364" s="2546"/>
      <c r="R364" s="2546"/>
      <c r="S364" s="2546"/>
      <c r="T364" s="2546"/>
      <c r="U364" s="2547"/>
      <c r="V364" s="2548"/>
      <c r="W364" s="2548"/>
      <c r="X364" s="2548"/>
      <c r="Y364" s="2549"/>
      <c r="Z364" s="2550"/>
      <c r="AA364" s="2550"/>
      <c r="AB364" s="2551"/>
    </row>
    <row r="365" spans="3:35" ht="21" customHeight="1">
      <c r="C365" s="2539"/>
      <c r="D365" s="2540"/>
      <c r="E365" s="2541"/>
      <c r="F365" s="2542"/>
      <c r="G365" s="2542"/>
      <c r="H365" s="2542"/>
      <c r="I365" s="2543"/>
      <c r="J365" s="2544"/>
      <c r="K365" s="2544"/>
      <c r="L365" s="2544"/>
      <c r="M365" s="2544"/>
      <c r="N365" s="2544"/>
      <c r="O365" s="2544"/>
      <c r="P365" s="2545"/>
      <c r="Q365" s="2546"/>
      <c r="R365" s="2546"/>
      <c r="S365" s="2546"/>
      <c r="T365" s="2546"/>
      <c r="U365" s="2547"/>
      <c r="V365" s="2548"/>
      <c r="W365" s="2548"/>
      <c r="X365" s="2548"/>
      <c r="Y365" s="2549"/>
      <c r="Z365" s="2550"/>
      <c r="AA365" s="2550"/>
      <c r="AB365" s="2551"/>
    </row>
    <row r="366" spans="3:35" ht="21" customHeight="1">
      <c r="C366" s="2539"/>
      <c r="D366" s="2540"/>
      <c r="E366" s="2541"/>
      <c r="F366" s="2542"/>
      <c r="G366" s="2542"/>
      <c r="H366" s="2542"/>
      <c r="I366" s="2543"/>
      <c r="J366" s="2544"/>
      <c r="K366" s="2544"/>
      <c r="L366" s="2544"/>
      <c r="M366" s="2544"/>
      <c r="N366" s="2544"/>
      <c r="O366" s="2544"/>
      <c r="P366" s="2545"/>
      <c r="Q366" s="2546"/>
      <c r="R366" s="2546"/>
      <c r="S366" s="2546"/>
      <c r="T366" s="2546"/>
      <c r="U366" s="2547"/>
      <c r="V366" s="2548"/>
      <c r="W366" s="2548"/>
      <c r="X366" s="2548"/>
      <c r="Y366" s="2549"/>
      <c r="Z366" s="2550"/>
      <c r="AA366" s="2550"/>
      <c r="AB366" s="2551"/>
    </row>
    <row r="367" spans="3:35" ht="21" customHeight="1">
      <c r="C367" s="2539"/>
      <c r="D367" s="2540"/>
      <c r="E367" s="2541"/>
      <c r="F367" s="2542"/>
      <c r="G367" s="2542"/>
      <c r="H367" s="2542"/>
      <c r="I367" s="2543"/>
      <c r="J367" s="2544"/>
      <c r="K367" s="2544"/>
      <c r="L367" s="2544"/>
      <c r="M367" s="2544"/>
      <c r="N367" s="2544"/>
      <c r="O367" s="2544"/>
      <c r="P367" s="2545"/>
      <c r="Q367" s="2546"/>
      <c r="R367" s="2546"/>
      <c r="S367" s="2546"/>
      <c r="T367" s="2546"/>
      <c r="U367" s="2547"/>
      <c r="V367" s="2548"/>
      <c r="W367" s="2548"/>
      <c r="X367" s="2548"/>
      <c r="Y367" s="2549"/>
      <c r="Z367" s="2550"/>
      <c r="AA367" s="2550"/>
      <c r="AB367" s="2551"/>
    </row>
    <row r="368" spans="3:35" ht="21" customHeight="1">
      <c r="C368" s="2539"/>
      <c r="D368" s="2540"/>
      <c r="E368" s="2541"/>
      <c r="F368" s="2542"/>
      <c r="G368" s="2542"/>
      <c r="H368" s="2542"/>
      <c r="I368" s="2543"/>
      <c r="J368" s="2544"/>
      <c r="K368" s="2544"/>
      <c r="L368" s="2544"/>
      <c r="M368" s="2544"/>
      <c r="N368" s="2544"/>
      <c r="O368" s="2544"/>
      <c r="P368" s="2545"/>
      <c r="Q368" s="2546"/>
      <c r="R368" s="2546"/>
      <c r="S368" s="2546"/>
      <c r="T368" s="2546"/>
      <c r="U368" s="2547"/>
      <c r="V368" s="2548"/>
      <c r="W368" s="2548"/>
      <c r="X368" s="2548"/>
      <c r="Y368" s="2549"/>
      <c r="Z368" s="2550"/>
      <c r="AA368" s="2550"/>
      <c r="AB368" s="2551"/>
    </row>
    <row r="369" spans="2:44" ht="21" customHeight="1">
      <c r="C369" s="2539"/>
      <c r="D369" s="2540"/>
      <c r="E369" s="2541"/>
      <c r="F369" s="2542"/>
      <c r="G369" s="2542"/>
      <c r="H369" s="2542"/>
      <c r="I369" s="2543"/>
      <c r="J369" s="2544"/>
      <c r="K369" s="2544"/>
      <c r="L369" s="2544"/>
      <c r="M369" s="2544"/>
      <c r="N369" s="2544"/>
      <c r="O369" s="2561"/>
      <c r="P369" s="2545"/>
      <c r="Q369" s="2546"/>
      <c r="R369" s="2546"/>
      <c r="S369" s="2546"/>
      <c r="T369" s="2546"/>
      <c r="U369" s="2547"/>
      <c r="V369" s="2548"/>
      <c r="W369" s="2548"/>
      <c r="X369" s="2548"/>
      <c r="Y369" s="2549"/>
      <c r="Z369" s="2550"/>
      <c r="AA369" s="2550"/>
      <c r="AB369" s="2551"/>
    </row>
    <row r="370" spans="2:44" ht="21" customHeight="1">
      <c r="C370" s="2539"/>
      <c r="D370" s="2540"/>
      <c r="E370" s="2541"/>
      <c r="F370" s="2542"/>
      <c r="G370" s="2542"/>
      <c r="H370" s="2542"/>
      <c r="I370" s="2559"/>
      <c r="J370" s="2560"/>
      <c r="K370" s="2560"/>
      <c r="L370" s="2560"/>
      <c r="M370" s="2560"/>
      <c r="N370" s="2560"/>
      <c r="O370" s="2560"/>
      <c r="P370" s="2545"/>
      <c r="Q370" s="2546"/>
      <c r="R370" s="2546"/>
      <c r="S370" s="2546"/>
      <c r="T370" s="2546"/>
      <c r="U370" s="2547"/>
      <c r="V370" s="2548"/>
      <c r="W370" s="2548"/>
      <c r="X370" s="2548"/>
      <c r="Y370" s="2549"/>
      <c r="Z370" s="2550"/>
      <c r="AA370" s="2550"/>
      <c r="AB370" s="2551"/>
    </row>
    <row r="371" spans="2:44" ht="21" customHeight="1">
      <c r="C371" s="2539"/>
      <c r="D371" s="2540"/>
      <c r="E371" s="2541"/>
      <c r="F371" s="2542"/>
      <c r="G371" s="2542"/>
      <c r="H371" s="2542"/>
      <c r="I371" s="2543"/>
      <c r="J371" s="2544"/>
      <c r="K371" s="2544"/>
      <c r="L371" s="2544"/>
      <c r="M371" s="2544"/>
      <c r="N371" s="2544"/>
      <c r="O371" s="2544"/>
      <c r="P371" s="2545"/>
      <c r="Q371" s="2546"/>
      <c r="R371" s="2546"/>
      <c r="S371" s="2546"/>
      <c r="T371" s="2546"/>
      <c r="U371" s="2547"/>
      <c r="V371" s="2548"/>
      <c r="W371" s="2548"/>
      <c r="X371" s="2548"/>
      <c r="Y371" s="2549"/>
      <c r="Z371" s="2550"/>
      <c r="AA371" s="2550"/>
      <c r="AB371" s="2551"/>
    </row>
    <row r="372" spans="2:44" ht="21" customHeight="1">
      <c r="C372" s="2539"/>
      <c r="D372" s="2540"/>
      <c r="E372" s="2541"/>
      <c r="F372" s="2542"/>
      <c r="G372" s="2542"/>
      <c r="H372" s="2542"/>
      <c r="I372" s="2543"/>
      <c r="J372" s="2544"/>
      <c r="K372" s="2544"/>
      <c r="L372" s="2544"/>
      <c r="M372" s="2544"/>
      <c r="N372" s="2544"/>
      <c r="O372" s="2544"/>
      <c r="P372" s="2545"/>
      <c r="Q372" s="2546"/>
      <c r="R372" s="2546"/>
      <c r="S372" s="2546"/>
      <c r="T372" s="2546"/>
      <c r="U372" s="2547"/>
      <c r="V372" s="2548"/>
      <c r="W372" s="2548"/>
      <c r="X372" s="2548"/>
      <c r="Y372" s="2549"/>
      <c r="Z372" s="2550"/>
      <c r="AA372" s="2550"/>
      <c r="AB372" s="2551"/>
    </row>
    <row r="373" spans="2:44" ht="21" customHeight="1" thickBot="1">
      <c r="B373" s="600"/>
      <c r="C373" s="2523"/>
      <c r="D373" s="2524"/>
      <c r="E373" s="2525"/>
      <c r="F373" s="2526"/>
      <c r="G373" s="2526"/>
      <c r="H373" s="2526"/>
      <c r="I373" s="2527" t="s">
        <v>804</v>
      </c>
      <c r="J373" s="2528"/>
      <c r="K373" s="2528"/>
      <c r="L373" s="2528"/>
      <c r="M373" s="2528"/>
      <c r="N373" s="2528"/>
      <c r="O373" s="2529"/>
      <c r="P373" s="2552">
        <f>SUM(P363:T372)</f>
        <v>0</v>
      </c>
      <c r="Q373" s="2553"/>
      <c r="R373" s="2553"/>
      <c r="S373" s="2553"/>
      <c r="T373" s="2553"/>
      <c r="U373" s="2554">
        <f>SUM(U363:Y372)</f>
        <v>0</v>
      </c>
      <c r="V373" s="2555"/>
      <c r="W373" s="2555"/>
      <c r="X373" s="2555"/>
      <c r="Y373" s="2556"/>
      <c r="Z373" s="2557"/>
      <c r="AA373" s="2557"/>
      <c r="AB373" s="2558"/>
      <c r="AD373" s="512" t="s">
        <v>787</v>
      </c>
    </row>
    <row r="374" spans="2:44" ht="21" customHeight="1" thickBot="1">
      <c r="C374" s="2530" t="s">
        <v>45</v>
      </c>
      <c r="D374" s="2531"/>
      <c r="E374" s="2531"/>
      <c r="F374" s="2531"/>
      <c r="G374" s="2531"/>
      <c r="H374" s="2531"/>
      <c r="I374" s="2531"/>
      <c r="J374" s="2531"/>
      <c r="K374" s="2531"/>
      <c r="L374" s="2531"/>
      <c r="M374" s="2531"/>
      <c r="N374" s="2531"/>
      <c r="O374" s="2532"/>
      <c r="P374" s="2533">
        <f>SUM(P362+P373)</f>
        <v>0</v>
      </c>
      <c r="Q374" s="2534"/>
      <c r="R374" s="2534"/>
      <c r="S374" s="2534"/>
      <c r="T374" s="2534"/>
      <c r="U374" s="2533">
        <f>SUM(U362+U373)</f>
        <v>0</v>
      </c>
      <c r="V374" s="2534"/>
      <c r="W374" s="2534"/>
      <c r="X374" s="2534"/>
      <c r="Y374" s="2534"/>
      <c r="Z374" s="2535"/>
      <c r="AA374" s="2536"/>
      <c r="AB374" s="2537"/>
      <c r="AC374" s="600"/>
      <c r="AD374" s="512" t="s">
        <v>787</v>
      </c>
    </row>
    <row r="375" spans="2:44" ht="10.5" customHeight="1">
      <c r="C375" s="601"/>
      <c r="D375" s="601"/>
      <c r="E375" s="601"/>
      <c r="F375" s="601"/>
      <c r="G375" s="601"/>
      <c r="H375" s="601"/>
      <c r="I375" s="601"/>
      <c r="J375" s="601"/>
      <c r="K375" s="601"/>
      <c r="L375" s="601"/>
      <c r="M375" s="601"/>
      <c r="N375" s="601"/>
      <c r="O375" s="601"/>
      <c r="P375" s="605"/>
      <c r="Q375" s="605"/>
      <c r="R375" s="605"/>
      <c r="S375" s="605"/>
      <c r="T375" s="605"/>
      <c r="U375" s="605"/>
      <c r="V375" s="605"/>
      <c r="W375" s="605"/>
      <c r="X375" s="605"/>
      <c r="Y375" s="605"/>
      <c r="Z375" s="539"/>
      <c r="AA375" s="539"/>
      <c r="AB375" s="539"/>
      <c r="AC375" s="600"/>
      <c r="AD375" s="512"/>
    </row>
    <row r="376" spans="2:44" ht="21" customHeight="1" thickBot="1">
      <c r="B376" s="2710" t="s">
        <v>400</v>
      </c>
      <c r="C376" s="2710"/>
      <c r="D376" s="518" t="s">
        <v>803</v>
      </c>
    </row>
    <row r="377" spans="2:44" ht="18" customHeight="1" thickBot="1">
      <c r="D377" s="575" t="s">
        <v>802</v>
      </c>
      <c r="E377" s="575"/>
      <c r="F377" s="575"/>
      <c r="G377" s="575"/>
      <c r="H377" s="575"/>
      <c r="I377" s="575"/>
      <c r="J377" s="575"/>
      <c r="K377" s="575"/>
      <c r="L377" s="575" t="s">
        <v>1166</v>
      </c>
      <c r="M377" s="575"/>
      <c r="N377" s="575"/>
      <c r="O377" s="591"/>
      <c r="P377" s="591"/>
      <c r="Q377" s="591"/>
      <c r="R377" s="591"/>
      <c r="S377" s="591"/>
      <c r="T377" s="591"/>
      <c r="U377" s="591"/>
      <c r="V377" s="591"/>
      <c r="W377" s="591"/>
      <c r="X377" s="2759"/>
      <c r="Y377" s="2760"/>
      <c r="Z377" s="2760"/>
      <c r="AA377" s="2760"/>
      <c r="AB377" s="603" t="s">
        <v>1317</v>
      </c>
      <c r="AD377" s="2510" t="s">
        <v>1439</v>
      </c>
      <c r="AE377" s="2510"/>
      <c r="AF377" s="2510"/>
      <c r="AG377" s="2510"/>
      <c r="AH377" s="2510"/>
      <c r="AI377" s="2510"/>
      <c r="AJ377" s="2510"/>
      <c r="AK377" s="2510"/>
      <c r="AL377" s="2510"/>
      <c r="AM377" s="2510"/>
      <c r="AN377" s="2510"/>
      <c r="AO377" s="2510"/>
      <c r="AP377" s="2510"/>
      <c r="AQ377" s="2510"/>
      <c r="AR377" s="2510"/>
    </row>
    <row r="378" spans="2:44" ht="30" customHeight="1">
      <c r="C378" s="537"/>
      <c r="D378" s="2517" t="s">
        <v>801</v>
      </c>
      <c r="E378" s="2517"/>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D378" s="2510"/>
      <c r="AE378" s="2510"/>
      <c r="AF378" s="2510"/>
      <c r="AG378" s="2510"/>
      <c r="AH378" s="2510"/>
      <c r="AI378" s="2510"/>
      <c r="AJ378" s="2510"/>
      <c r="AK378" s="2510"/>
      <c r="AL378" s="2510"/>
      <c r="AM378" s="2510"/>
      <c r="AN378" s="2510"/>
      <c r="AO378" s="2510"/>
      <c r="AP378" s="2510"/>
      <c r="AQ378" s="2510"/>
      <c r="AR378" s="2510"/>
    </row>
    <row r="379" spans="2:44" ht="24.75" customHeight="1">
      <c r="C379" s="537"/>
      <c r="D379" s="2517" t="s">
        <v>800</v>
      </c>
      <c r="E379" s="2517"/>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D379" s="2510"/>
      <c r="AE379" s="2510"/>
      <c r="AF379" s="2510"/>
      <c r="AG379" s="2510"/>
      <c r="AH379" s="2510"/>
      <c r="AI379" s="2510"/>
      <c r="AJ379" s="2510"/>
      <c r="AK379" s="2510"/>
      <c r="AL379" s="2510"/>
      <c r="AM379" s="2510"/>
      <c r="AN379" s="2510"/>
      <c r="AO379" s="2510"/>
      <c r="AP379" s="2510"/>
      <c r="AQ379" s="2510"/>
      <c r="AR379" s="2510"/>
    </row>
    <row r="380" spans="2:44" ht="30" customHeight="1">
      <c r="C380" s="537"/>
      <c r="D380" s="2517" t="s">
        <v>782</v>
      </c>
      <c r="E380" s="2517"/>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D380" s="2510"/>
      <c r="AE380" s="2510"/>
      <c r="AF380" s="2510"/>
      <c r="AG380" s="2510"/>
      <c r="AH380" s="2510"/>
      <c r="AI380" s="2510"/>
      <c r="AJ380" s="2510"/>
      <c r="AK380" s="2510"/>
      <c r="AL380" s="2510"/>
      <c r="AM380" s="2510"/>
      <c r="AN380" s="2510"/>
      <c r="AO380" s="2510"/>
      <c r="AP380" s="2510"/>
      <c r="AQ380" s="2510"/>
      <c r="AR380" s="2510"/>
    </row>
    <row r="381" spans="2:44" ht="21" customHeight="1">
      <c r="C381" s="277"/>
      <c r="D381" s="278"/>
      <c r="E381" s="279"/>
      <c r="F381" s="279"/>
      <c r="G381" s="280"/>
      <c r="H381" s="280"/>
      <c r="I381" s="280"/>
      <c r="J381" s="168"/>
      <c r="K381" s="281"/>
      <c r="L381" s="281"/>
      <c r="M381" s="282"/>
      <c r="N381" s="282"/>
    </row>
    <row r="382" spans="2:44" ht="21" customHeight="1">
      <c r="C382" s="277"/>
      <c r="D382" s="278"/>
      <c r="E382" s="279"/>
      <c r="F382" s="279"/>
      <c r="G382" s="280"/>
      <c r="H382" s="280"/>
      <c r="I382" s="280"/>
      <c r="J382" s="168"/>
      <c r="K382" s="281"/>
      <c r="L382" s="281"/>
      <c r="M382" s="282"/>
      <c r="N382" s="282"/>
    </row>
    <row r="383" spans="2:44" ht="21" customHeight="1" thickBot="1">
      <c r="C383" s="2518" t="s">
        <v>799</v>
      </c>
      <c r="D383" s="2518"/>
      <c r="E383" s="2519" t="s">
        <v>812</v>
      </c>
      <c r="F383" s="2519"/>
      <c r="G383" s="2519"/>
      <c r="H383" s="2519"/>
      <c r="I383" s="2520" t="s">
        <v>811</v>
      </c>
      <c r="J383" s="2520"/>
      <c r="K383" s="2521">
        <v>26</v>
      </c>
      <c r="L383" s="2521"/>
      <c r="M383" s="2520" t="s">
        <v>810</v>
      </c>
      <c r="N383" s="2520"/>
      <c r="O383" s="2520"/>
      <c r="P383" s="2520"/>
      <c r="Q383" s="600"/>
      <c r="Z383" s="2522" t="s">
        <v>1862</v>
      </c>
      <c r="AA383" s="2522"/>
      <c r="AB383" s="2522"/>
      <c r="AE383" s="1026" t="s">
        <v>122</v>
      </c>
    </row>
    <row r="384" spans="2:44" ht="33" customHeight="1" thickBot="1">
      <c r="C384" s="2592" t="s">
        <v>796</v>
      </c>
      <c r="D384" s="2593"/>
      <c r="E384" s="2594"/>
      <c r="F384" s="2595" t="s">
        <v>773</v>
      </c>
      <c r="G384" s="2593"/>
      <c r="H384" s="2593"/>
      <c r="I384" s="2595" t="s">
        <v>795</v>
      </c>
      <c r="J384" s="2593"/>
      <c r="K384" s="2593"/>
      <c r="L384" s="2593"/>
      <c r="M384" s="2593"/>
      <c r="N384" s="2593"/>
      <c r="O384" s="2594"/>
      <c r="P384" s="2595" t="s">
        <v>794</v>
      </c>
      <c r="Q384" s="2593"/>
      <c r="R384" s="2593"/>
      <c r="S384" s="2593"/>
      <c r="T384" s="2594"/>
      <c r="U384" s="2595" t="s">
        <v>793</v>
      </c>
      <c r="V384" s="2593"/>
      <c r="W384" s="2593"/>
      <c r="X384" s="2593"/>
      <c r="Y384" s="2594"/>
      <c r="Z384" s="2595" t="s">
        <v>792</v>
      </c>
      <c r="AA384" s="2593"/>
      <c r="AB384" s="2596"/>
      <c r="AD384" s="512" t="s">
        <v>1314</v>
      </c>
    </row>
    <row r="385" spans="2:30" ht="21" customHeight="1" thickTop="1">
      <c r="B385" s="1516"/>
      <c r="C385" s="2597" t="s">
        <v>791</v>
      </c>
      <c r="D385" s="2598"/>
      <c r="E385" s="2599"/>
      <c r="F385" s="2581"/>
      <c r="G385" s="2581"/>
      <c r="H385" s="2581"/>
      <c r="I385" s="2559"/>
      <c r="J385" s="2560"/>
      <c r="K385" s="2560"/>
      <c r="L385" s="2560"/>
      <c r="M385" s="2560"/>
      <c r="N385" s="2560"/>
      <c r="O385" s="2560"/>
      <c r="P385" s="2582"/>
      <c r="Q385" s="2583"/>
      <c r="R385" s="2583"/>
      <c r="S385" s="2583"/>
      <c r="T385" s="2583"/>
      <c r="U385" s="2584"/>
      <c r="V385" s="2585"/>
      <c r="W385" s="2585"/>
      <c r="X385" s="2585"/>
      <c r="Y385" s="2586"/>
      <c r="Z385" s="2587"/>
      <c r="AA385" s="2587"/>
      <c r="AB385" s="2588"/>
    </row>
    <row r="386" spans="2:30" ht="21" customHeight="1">
      <c r="B386" s="1516"/>
      <c r="C386" s="2539"/>
      <c r="D386" s="2540"/>
      <c r="E386" s="2541"/>
      <c r="F386" s="2542"/>
      <c r="G386" s="2542"/>
      <c r="H386" s="2542"/>
      <c r="I386" s="2543"/>
      <c r="J386" s="2544"/>
      <c r="K386" s="2544"/>
      <c r="L386" s="2544"/>
      <c r="M386" s="2544"/>
      <c r="N386" s="2544"/>
      <c r="O386" s="2544"/>
      <c r="P386" s="2545"/>
      <c r="Q386" s="2546"/>
      <c r="R386" s="2546"/>
      <c r="S386" s="2546"/>
      <c r="T386" s="2546"/>
      <c r="U386" s="2547"/>
      <c r="V386" s="2548"/>
      <c r="W386" s="2548"/>
      <c r="X386" s="2548"/>
      <c r="Y386" s="2549"/>
      <c r="Z386" s="2550"/>
      <c r="AA386" s="2550"/>
      <c r="AB386" s="2551"/>
    </row>
    <row r="387" spans="2:30" ht="21" customHeight="1">
      <c r="B387" s="1516"/>
      <c r="C387" s="2539"/>
      <c r="D387" s="2540"/>
      <c r="E387" s="2541"/>
      <c r="F387" s="2542"/>
      <c r="G387" s="2542"/>
      <c r="H387" s="2542"/>
      <c r="I387" s="2543"/>
      <c r="J387" s="2544"/>
      <c r="K387" s="2544"/>
      <c r="L387" s="2544"/>
      <c r="M387" s="2544"/>
      <c r="N387" s="2544"/>
      <c r="O387" s="2544"/>
      <c r="P387" s="2545"/>
      <c r="Q387" s="2546"/>
      <c r="R387" s="2546"/>
      <c r="S387" s="2546"/>
      <c r="T387" s="2546"/>
      <c r="U387" s="2547"/>
      <c r="V387" s="2548"/>
      <c r="W387" s="2548"/>
      <c r="X387" s="2548"/>
      <c r="Y387" s="2549"/>
      <c r="Z387" s="2550"/>
      <c r="AA387" s="2550"/>
      <c r="AB387" s="2551"/>
    </row>
    <row r="388" spans="2:30" ht="21" customHeight="1">
      <c r="B388" s="1516"/>
      <c r="C388" s="2539"/>
      <c r="D388" s="2540"/>
      <c r="E388" s="2541"/>
      <c r="F388" s="2542"/>
      <c r="G388" s="2542"/>
      <c r="H388" s="2542"/>
      <c r="I388" s="2543"/>
      <c r="J388" s="2544"/>
      <c r="K388" s="2544"/>
      <c r="L388" s="2544"/>
      <c r="M388" s="2544"/>
      <c r="N388" s="2544"/>
      <c r="O388" s="2544"/>
      <c r="P388" s="2545"/>
      <c r="Q388" s="2546"/>
      <c r="R388" s="2546"/>
      <c r="S388" s="2546"/>
      <c r="T388" s="2546"/>
      <c r="U388" s="2547"/>
      <c r="V388" s="2548"/>
      <c r="W388" s="2548"/>
      <c r="X388" s="2548"/>
      <c r="Y388" s="2549"/>
      <c r="Z388" s="2550"/>
      <c r="AA388" s="2550"/>
      <c r="AB388" s="2551"/>
    </row>
    <row r="389" spans="2:30" ht="21" customHeight="1">
      <c r="B389" s="1516"/>
      <c r="C389" s="2539"/>
      <c r="D389" s="2540"/>
      <c r="E389" s="2541"/>
      <c r="F389" s="2542"/>
      <c r="G389" s="2542"/>
      <c r="H389" s="2542"/>
      <c r="I389" s="2543"/>
      <c r="J389" s="2544"/>
      <c r="K389" s="2544"/>
      <c r="L389" s="2544"/>
      <c r="M389" s="2544"/>
      <c r="N389" s="2544"/>
      <c r="O389" s="2544"/>
      <c r="P389" s="2545"/>
      <c r="Q389" s="2546"/>
      <c r="R389" s="2546"/>
      <c r="S389" s="2546"/>
      <c r="T389" s="2546"/>
      <c r="U389" s="2589"/>
      <c r="V389" s="2590"/>
      <c r="W389" s="2590"/>
      <c r="X389" s="2590"/>
      <c r="Y389" s="2591"/>
      <c r="Z389" s="2550"/>
      <c r="AA389" s="2550"/>
      <c r="AB389" s="2551"/>
    </row>
    <row r="390" spans="2:30" ht="21" customHeight="1">
      <c r="B390" s="1516"/>
      <c r="C390" s="2539"/>
      <c r="D390" s="2540"/>
      <c r="E390" s="2541"/>
      <c r="F390" s="2542"/>
      <c r="G390" s="2542"/>
      <c r="H390" s="2542"/>
      <c r="I390" s="2543"/>
      <c r="J390" s="2544"/>
      <c r="K390" s="2544"/>
      <c r="L390" s="2544"/>
      <c r="M390" s="2544"/>
      <c r="N390" s="2544"/>
      <c r="O390" s="2544"/>
      <c r="P390" s="2545"/>
      <c r="Q390" s="2546"/>
      <c r="R390" s="2546"/>
      <c r="S390" s="2546"/>
      <c r="T390" s="2546"/>
      <c r="U390" s="2547"/>
      <c r="V390" s="2548"/>
      <c r="W390" s="2548"/>
      <c r="X390" s="2548"/>
      <c r="Y390" s="2549"/>
      <c r="Z390" s="2550"/>
      <c r="AA390" s="2550"/>
      <c r="AB390" s="2551"/>
    </row>
    <row r="391" spans="2:30" ht="21" customHeight="1">
      <c r="B391" s="1516"/>
      <c r="C391" s="2539"/>
      <c r="D391" s="2540"/>
      <c r="E391" s="2541"/>
      <c r="F391" s="2542"/>
      <c r="G391" s="2542"/>
      <c r="H391" s="2542"/>
      <c r="I391" s="2543"/>
      <c r="J391" s="2544"/>
      <c r="K391" s="2544"/>
      <c r="L391" s="2544"/>
      <c r="M391" s="2544"/>
      <c r="N391" s="2544"/>
      <c r="O391" s="2544"/>
      <c r="P391" s="2545"/>
      <c r="Q391" s="2546"/>
      <c r="R391" s="2546"/>
      <c r="S391" s="2546"/>
      <c r="T391" s="2546"/>
      <c r="U391" s="2547"/>
      <c r="V391" s="2548"/>
      <c r="W391" s="2548"/>
      <c r="X391" s="2548"/>
      <c r="Y391" s="2549"/>
      <c r="Z391" s="2550"/>
      <c r="AA391" s="2550"/>
      <c r="AB391" s="2551"/>
    </row>
    <row r="392" spans="2:30" ht="21" customHeight="1">
      <c r="B392" s="1516"/>
      <c r="C392" s="2539"/>
      <c r="D392" s="2540"/>
      <c r="E392" s="2541"/>
      <c r="F392" s="2542"/>
      <c r="G392" s="2542"/>
      <c r="H392" s="2542"/>
      <c r="I392" s="2543"/>
      <c r="J392" s="2544"/>
      <c r="K392" s="2544"/>
      <c r="L392" s="2544"/>
      <c r="M392" s="2544"/>
      <c r="N392" s="2544"/>
      <c r="O392" s="2544"/>
      <c r="P392" s="2545"/>
      <c r="Q392" s="2546"/>
      <c r="R392" s="2546"/>
      <c r="S392" s="2546"/>
      <c r="T392" s="2546"/>
      <c r="U392" s="2547"/>
      <c r="V392" s="2548"/>
      <c r="W392" s="2548"/>
      <c r="X392" s="2548"/>
      <c r="Y392" s="2549"/>
      <c r="Z392" s="2550"/>
      <c r="AA392" s="2550"/>
      <c r="AB392" s="2551"/>
    </row>
    <row r="393" spans="2:30" ht="21" customHeight="1">
      <c r="B393" s="1516"/>
      <c r="C393" s="2539"/>
      <c r="D393" s="2540"/>
      <c r="E393" s="2541"/>
      <c r="F393" s="2542"/>
      <c r="G393" s="2542"/>
      <c r="H393" s="2542"/>
      <c r="I393" s="2543"/>
      <c r="J393" s="2544"/>
      <c r="K393" s="2544"/>
      <c r="L393" s="2544"/>
      <c r="M393" s="2544"/>
      <c r="N393" s="2544"/>
      <c r="O393" s="2544"/>
      <c r="P393" s="2545"/>
      <c r="Q393" s="2546"/>
      <c r="R393" s="2546"/>
      <c r="S393" s="2546"/>
      <c r="T393" s="2546"/>
      <c r="U393" s="2547"/>
      <c r="V393" s="2548"/>
      <c r="W393" s="2548"/>
      <c r="X393" s="2548"/>
      <c r="Y393" s="2549"/>
      <c r="Z393" s="2550"/>
      <c r="AA393" s="2550"/>
      <c r="AB393" s="2551"/>
    </row>
    <row r="394" spans="2:30" ht="21" customHeight="1">
      <c r="B394" s="1516"/>
      <c r="C394" s="2539"/>
      <c r="D394" s="2540"/>
      <c r="E394" s="2541"/>
      <c r="F394" s="2542"/>
      <c r="G394" s="2542"/>
      <c r="H394" s="2542"/>
      <c r="I394" s="2575"/>
      <c r="J394" s="2576"/>
      <c r="K394" s="2576"/>
      <c r="L394" s="2576"/>
      <c r="M394" s="2576"/>
      <c r="N394" s="2576"/>
      <c r="O394" s="2577"/>
      <c r="P394" s="2545"/>
      <c r="Q394" s="2546"/>
      <c r="R394" s="2546"/>
      <c r="S394" s="2546"/>
      <c r="T394" s="2546"/>
      <c r="U394" s="2547"/>
      <c r="V394" s="2548"/>
      <c r="W394" s="2548"/>
      <c r="X394" s="2548"/>
      <c r="Y394" s="2549"/>
      <c r="Z394" s="2550"/>
      <c r="AA394" s="2550"/>
      <c r="AB394" s="2551"/>
      <c r="AD394" s="512"/>
    </row>
    <row r="395" spans="2:30" ht="21" customHeight="1">
      <c r="B395" s="1516"/>
      <c r="C395" s="2578"/>
      <c r="D395" s="2579"/>
      <c r="E395" s="2580"/>
      <c r="F395" s="2581"/>
      <c r="G395" s="2581"/>
      <c r="H395" s="2581"/>
      <c r="I395" s="2559"/>
      <c r="J395" s="2560"/>
      <c r="K395" s="2560"/>
      <c r="L395" s="2560"/>
      <c r="M395" s="2560"/>
      <c r="N395" s="2560"/>
      <c r="O395" s="2560"/>
      <c r="P395" s="2582"/>
      <c r="Q395" s="2583"/>
      <c r="R395" s="2583"/>
      <c r="S395" s="2583"/>
      <c r="T395" s="2583"/>
      <c r="U395" s="2584"/>
      <c r="V395" s="2585"/>
      <c r="W395" s="2585"/>
      <c r="X395" s="2585"/>
      <c r="Y395" s="2586"/>
      <c r="Z395" s="2587"/>
      <c r="AA395" s="2587"/>
      <c r="AB395" s="2588"/>
    </row>
    <row r="396" spans="2:30" ht="21" customHeight="1">
      <c r="B396" s="1516"/>
      <c r="C396" s="2539"/>
      <c r="D396" s="2540"/>
      <c r="E396" s="2541"/>
      <c r="F396" s="2542"/>
      <c r="G396" s="2542"/>
      <c r="H396" s="2542"/>
      <c r="I396" s="2543"/>
      <c r="J396" s="2544"/>
      <c r="K396" s="2544"/>
      <c r="L396" s="2544"/>
      <c r="M396" s="2544"/>
      <c r="N396" s="2544"/>
      <c r="O396" s="2544"/>
      <c r="P396" s="2545"/>
      <c r="Q396" s="2546"/>
      <c r="R396" s="2546"/>
      <c r="S396" s="2546"/>
      <c r="T396" s="2546"/>
      <c r="U396" s="2547"/>
      <c r="V396" s="2548"/>
      <c r="W396" s="2548"/>
      <c r="X396" s="2548"/>
      <c r="Y396" s="2549"/>
      <c r="Z396" s="2550"/>
      <c r="AA396" s="2550"/>
      <c r="AB396" s="2551"/>
    </row>
    <row r="397" spans="2:30" ht="21" customHeight="1">
      <c r="B397" s="1516"/>
      <c r="C397" s="2539"/>
      <c r="D397" s="2540"/>
      <c r="E397" s="2541"/>
      <c r="F397" s="2542"/>
      <c r="G397" s="2542"/>
      <c r="H397" s="2542"/>
      <c r="I397" s="2543"/>
      <c r="J397" s="2544"/>
      <c r="K397" s="2544"/>
      <c r="L397" s="2544"/>
      <c r="M397" s="2544"/>
      <c r="N397" s="2544"/>
      <c r="O397" s="2544"/>
      <c r="P397" s="2545"/>
      <c r="Q397" s="2546"/>
      <c r="R397" s="2546"/>
      <c r="S397" s="2546"/>
      <c r="T397" s="2546"/>
      <c r="U397" s="2547"/>
      <c r="V397" s="2548"/>
      <c r="W397" s="2548"/>
      <c r="X397" s="2548"/>
      <c r="Y397" s="2549"/>
      <c r="Z397" s="2550"/>
      <c r="AA397" s="2550"/>
      <c r="AB397" s="2551"/>
    </row>
    <row r="398" spans="2:30" ht="21" customHeight="1" thickBot="1">
      <c r="B398" s="1516"/>
      <c r="C398" s="2523"/>
      <c r="D398" s="2524"/>
      <c r="E398" s="2525"/>
      <c r="F398" s="2526"/>
      <c r="G398" s="2526"/>
      <c r="H398" s="2526"/>
      <c r="I398" s="2527" t="s">
        <v>790</v>
      </c>
      <c r="J398" s="2528"/>
      <c r="K398" s="2528"/>
      <c r="L398" s="2528"/>
      <c r="M398" s="2528"/>
      <c r="N398" s="2528"/>
      <c r="O398" s="2529"/>
      <c r="P398" s="2552">
        <f>SUM(P385:T397)</f>
        <v>0</v>
      </c>
      <c r="Q398" s="2553"/>
      <c r="R398" s="2553"/>
      <c r="S398" s="2553"/>
      <c r="T398" s="2553"/>
      <c r="U398" s="2554">
        <f>SUM(U385:Y397)</f>
        <v>0</v>
      </c>
      <c r="V398" s="2555"/>
      <c r="W398" s="2555"/>
      <c r="X398" s="2555"/>
      <c r="Y398" s="2556"/>
      <c r="Z398" s="2557"/>
      <c r="AA398" s="2557"/>
      <c r="AB398" s="2558"/>
      <c r="AD398" s="512" t="s">
        <v>787</v>
      </c>
    </row>
    <row r="399" spans="2:30" ht="21" customHeight="1">
      <c r="B399" s="1516"/>
      <c r="C399" s="2562" t="s">
        <v>789</v>
      </c>
      <c r="D399" s="2563"/>
      <c r="E399" s="2564"/>
      <c r="F399" s="2565"/>
      <c r="G399" s="2565"/>
      <c r="H399" s="2565"/>
      <c r="I399" s="2566"/>
      <c r="J399" s="2567"/>
      <c r="K399" s="2567"/>
      <c r="L399" s="2567"/>
      <c r="M399" s="2567"/>
      <c r="N399" s="2567"/>
      <c r="O399" s="2567"/>
      <c r="P399" s="2568"/>
      <c r="Q399" s="2569"/>
      <c r="R399" s="2569"/>
      <c r="S399" s="2569"/>
      <c r="T399" s="2569"/>
      <c r="U399" s="2570"/>
      <c r="V399" s="2571"/>
      <c r="W399" s="2571"/>
      <c r="X399" s="2571"/>
      <c r="Y399" s="2572"/>
      <c r="Z399" s="2573"/>
      <c r="AA399" s="2573"/>
      <c r="AB399" s="2574"/>
    </row>
    <row r="400" spans="2:30" ht="21" customHeight="1">
      <c r="B400" s="1516"/>
      <c r="C400" s="2539"/>
      <c r="D400" s="2540"/>
      <c r="E400" s="2541"/>
      <c r="F400" s="2542"/>
      <c r="G400" s="2542"/>
      <c r="H400" s="2542"/>
      <c r="I400" s="2543"/>
      <c r="J400" s="2544"/>
      <c r="K400" s="2544"/>
      <c r="L400" s="2544"/>
      <c r="M400" s="2544"/>
      <c r="N400" s="2544"/>
      <c r="O400" s="2544"/>
      <c r="P400" s="2545"/>
      <c r="Q400" s="2546"/>
      <c r="R400" s="2546"/>
      <c r="S400" s="2546"/>
      <c r="T400" s="2546"/>
      <c r="U400" s="2547"/>
      <c r="V400" s="2548"/>
      <c r="W400" s="2548"/>
      <c r="X400" s="2548"/>
      <c r="Y400" s="2549"/>
      <c r="Z400" s="2550"/>
      <c r="AA400" s="2550"/>
      <c r="AB400" s="2551"/>
    </row>
    <row r="401" spans="2:44" ht="21" customHeight="1">
      <c r="B401" s="1516"/>
      <c r="C401" s="2539"/>
      <c r="D401" s="2540"/>
      <c r="E401" s="2541"/>
      <c r="F401" s="2542"/>
      <c r="G401" s="2542"/>
      <c r="H401" s="2542"/>
      <c r="I401" s="2543"/>
      <c r="J401" s="2544"/>
      <c r="K401" s="2544"/>
      <c r="L401" s="2544"/>
      <c r="M401" s="2544"/>
      <c r="N401" s="2544"/>
      <c r="O401" s="2544"/>
      <c r="P401" s="2545"/>
      <c r="Q401" s="2546"/>
      <c r="R401" s="2546"/>
      <c r="S401" s="2546"/>
      <c r="T401" s="2546"/>
      <c r="U401" s="2547"/>
      <c r="V401" s="2548"/>
      <c r="W401" s="2548"/>
      <c r="X401" s="2548"/>
      <c r="Y401" s="2549"/>
      <c r="Z401" s="2550"/>
      <c r="AA401" s="2550"/>
      <c r="AB401" s="2551"/>
    </row>
    <row r="402" spans="2:44" ht="21" customHeight="1">
      <c r="B402" s="1516"/>
      <c r="C402" s="2539"/>
      <c r="D402" s="2540"/>
      <c r="E402" s="2541"/>
      <c r="F402" s="2542"/>
      <c r="G402" s="2542"/>
      <c r="H402" s="2542"/>
      <c r="I402" s="2543"/>
      <c r="J402" s="2544"/>
      <c r="K402" s="2544"/>
      <c r="L402" s="2544"/>
      <c r="M402" s="2544"/>
      <c r="N402" s="2544"/>
      <c r="O402" s="2544"/>
      <c r="P402" s="2545"/>
      <c r="Q402" s="2546"/>
      <c r="R402" s="2546"/>
      <c r="S402" s="2546"/>
      <c r="T402" s="2546"/>
      <c r="U402" s="2547"/>
      <c r="V402" s="2548"/>
      <c r="W402" s="2548"/>
      <c r="X402" s="2548"/>
      <c r="Y402" s="2549"/>
      <c r="Z402" s="2550"/>
      <c r="AA402" s="2550"/>
      <c r="AB402" s="2551"/>
    </row>
    <row r="403" spans="2:44" ht="21" customHeight="1">
      <c r="B403" s="1516"/>
      <c r="C403" s="2539"/>
      <c r="D403" s="2540"/>
      <c r="E403" s="2541"/>
      <c r="F403" s="2542"/>
      <c r="G403" s="2542"/>
      <c r="H403" s="2542"/>
      <c r="I403" s="2543"/>
      <c r="J403" s="2544"/>
      <c r="K403" s="2544"/>
      <c r="L403" s="2544"/>
      <c r="M403" s="2544"/>
      <c r="N403" s="2544"/>
      <c r="O403" s="2544"/>
      <c r="P403" s="2545"/>
      <c r="Q403" s="2546"/>
      <c r="R403" s="2546"/>
      <c r="S403" s="2546"/>
      <c r="T403" s="2546"/>
      <c r="U403" s="2547"/>
      <c r="V403" s="2548"/>
      <c r="W403" s="2548"/>
      <c r="X403" s="2548"/>
      <c r="Y403" s="2549"/>
      <c r="Z403" s="2550"/>
      <c r="AA403" s="2550"/>
      <c r="AB403" s="2551"/>
    </row>
    <row r="404" spans="2:44" ht="21" customHeight="1">
      <c r="B404" s="1516"/>
      <c r="C404" s="2539"/>
      <c r="D404" s="2540"/>
      <c r="E404" s="2541"/>
      <c r="F404" s="2542"/>
      <c r="G404" s="2542"/>
      <c r="H404" s="2542"/>
      <c r="I404" s="2543"/>
      <c r="J404" s="2544"/>
      <c r="K404" s="2544"/>
      <c r="L404" s="2544"/>
      <c r="M404" s="2544"/>
      <c r="N404" s="2544"/>
      <c r="O404" s="2544"/>
      <c r="P404" s="2545"/>
      <c r="Q404" s="2546"/>
      <c r="R404" s="2546"/>
      <c r="S404" s="2546"/>
      <c r="T404" s="2546"/>
      <c r="U404" s="2547"/>
      <c r="V404" s="2548"/>
      <c r="W404" s="2548"/>
      <c r="X404" s="2548"/>
      <c r="Y404" s="2549"/>
      <c r="Z404" s="2550"/>
      <c r="AA404" s="2550"/>
      <c r="AB404" s="2551"/>
    </row>
    <row r="405" spans="2:44" ht="21" customHeight="1">
      <c r="B405" s="1516"/>
      <c r="C405" s="2539"/>
      <c r="D405" s="2540"/>
      <c r="E405" s="2541"/>
      <c r="F405" s="2542"/>
      <c r="G405" s="2542"/>
      <c r="H405" s="2542"/>
      <c r="I405" s="2543"/>
      <c r="J405" s="2544"/>
      <c r="K405" s="2544"/>
      <c r="L405" s="2544"/>
      <c r="M405" s="2544"/>
      <c r="N405" s="2544"/>
      <c r="O405" s="2561"/>
      <c r="P405" s="2545"/>
      <c r="Q405" s="2546"/>
      <c r="R405" s="2546"/>
      <c r="S405" s="2546"/>
      <c r="T405" s="2546"/>
      <c r="U405" s="2547"/>
      <c r="V405" s="2548"/>
      <c r="W405" s="2548"/>
      <c r="X405" s="2548"/>
      <c r="Y405" s="2549"/>
      <c r="Z405" s="2550"/>
      <c r="AA405" s="2550"/>
      <c r="AB405" s="2551"/>
    </row>
    <row r="406" spans="2:44" ht="21" customHeight="1">
      <c r="B406" s="1516"/>
      <c r="C406" s="2539"/>
      <c r="D406" s="2540"/>
      <c r="E406" s="2541"/>
      <c r="F406" s="2542"/>
      <c r="G406" s="2542"/>
      <c r="H406" s="2542"/>
      <c r="I406" s="2559"/>
      <c r="J406" s="2560"/>
      <c r="K406" s="2560"/>
      <c r="L406" s="2560"/>
      <c r="M406" s="2560"/>
      <c r="N406" s="2560"/>
      <c r="O406" s="2560"/>
      <c r="P406" s="2545"/>
      <c r="Q406" s="2546"/>
      <c r="R406" s="2546"/>
      <c r="S406" s="2546"/>
      <c r="T406" s="2546"/>
      <c r="U406" s="2547"/>
      <c r="V406" s="2548"/>
      <c r="W406" s="2548"/>
      <c r="X406" s="2548"/>
      <c r="Y406" s="2549"/>
      <c r="Z406" s="2550"/>
      <c r="AA406" s="2550"/>
      <c r="AB406" s="2551"/>
    </row>
    <row r="407" spans="2:44" ht="21" customHeight="1">
      <c r="B407" s="1516"/>
      <c r="C407" s="2539"/>
      <c r="D407" s="2540"/>
      <c r="E407" s="2541"/>
      <c r="F407" s="2542"/>
      <c r="G407" s="2542"/>
      <c r="H407" s="2542"/>
      <c r="I407" s="2543"/>
      <c r="J407" s="2544"/>
      <c r="K407" s="2544"/>
      <c r="L407" s="2544"/>
      <c r="M407" s="2544"/>
      <c r="N407" s="2544"/>
      <c r="O407" s="2544"/>
      <c r="P407" s="2545"/>
      <c r="Q407" s="2546"/>
      <c r="R407" s="2546"/>
      <c r="S407" s="2546"/>
      <c r="T407" s="2546"/>
      <c r="U407" s="2547"/>
      <c r="V407" s="2548"/>
      <c r="W407" s="2548"/>
      <c r="X407" s="2548"/>
      <c r="Y407" s="2549"/>
      <c r="Z407" s="2550"/>
      <c r="AA407" s="2550"/>
      <c r="AB407" s="2551"/>
    </row>
    <row r="408" spans="2:44" ht="21" customHeight="1">
      <c r="B408" s="1516"/>
      <c r="C408" s="2539"/>
      <c r="D408" s="2540"/>
      <c r="E408" s="2541"/>
      <c r="F408" s="2542"/>
      <c r="G408" s="2542"/>
      <c r="H408" s="2542"/>
      <c r="I408" s="2543"/>
      <c r="J408" s="2544"/>
      <c r="K408" s="2544"/>
      <c r="L408" s="2544"/>
      <c r="M408" s="2544"/>
      <c r="N408" s="2544"/>
      <c r="O408" s="2544"/>
      <c r="P408" s="2545"/>
      <c r="Q408" s="2546"/>
      <c r="R408" s="2546"/>
      <c r="S408" s="2546"/>
      <c r="T408" s="2546"/>
      <c r="U408" s="2547"/>
      <c r="V408" s="2548"/>
      <c r="W408" s="2548"/>
      <c r="X408" s="2548"/>
      <c r="Y408" s="2549"/>
      <c r="Z408" s="2550"/>
      <c r="AA408" s="2550"/>
      <c r="AB408" s="2551"/>
    </row>
    <row r="409" spans="2:44" ht="21" customHeight="1" thickBot="1">
      <c r="B409" s="1517"/>
      <c r="C409" s="2523"/>
      <c r="D409" s="2524"/>
      <c r="E409" s="2525"/>
      <c r="F409" s="2526"/>
      <c r="G409" s="2526"/>
      <c r="H409" s="2526"/>
      <c r="I409" s="2527" t="s">
        <v>788</v>
      </c>
      <c r="J409" s="2528"/>
      <c r="K409" s="2528"/>
      <c r="L409" s="2528"/>
      <c r="M409" s="2528"/>
      <c r="N409" s="2528"/>
      <c r="O409" s="2529"/>
      <c r="P409" s="2552">
        <f>SUM(P399:T408)</f>
        <v>0</v>
      </c>
      <c r="Q409" s="2553"/>
      <c r="R409" s="2553"/>
      <c r="S409" s="2553"/>
      <c r="T409" s="2553"/>
      <c r="U409" s="2554">
        <f>SUM(U399:Y408)</f>
        <v>0</v>
      </c>
      <c r="V409" s="2555"/>
      <c r="W409" s="2555"/>
      <c r="X409" s="2555"/>
      <c r="Y409" s="2556"/>
      <c r="Z409" s="2557"/>
      <c r="AA409" s="2557"/>
      <c r="AB409" s="2558"/>
      <c r="AD409" s="512" t="s">
        <v>787</v>
      </c>
    </row>
    <row r="410" spans="2:44" ht="21" customHeight="1" thickBot="1">
      <c r="B410" s="1516"/>
      <c r="C410" s="2530" t="s">
        <v>45</v>
      </c>
      <c r="D410" s="2531"/>
      <c r="E410" s="2531"/>
      <c r="F410" s="2531"/>
      <c r="G410" s="2531"/>
      <c r="H410" s="2531"/>
      <c r="I410" s="2531"/>
      <c r="J410" s="2531"/>
      <c r="K410" s="2531"/>
      <c r="L410" s="2531"/>
      <c r="M410" s="2531"/>
      <c r="N410" s="2531"/>
      <c r="O410" s="2532"/>
      <c r="P410" s="2533">
        <f>SUM(P398+P409)</f>
        <v>0</v>
      </c>
      <c r="Q410" s="2534"/>
      <c r="R410" s="2534"/>
      <c r="S410" s="2534"/>
      <c r="T410" s="2534"/>
      <c r="U410" s="2533">
        <f>SUM(U398+U409)</f>
        <v>0</v>
      </c>
      <c r="V410" s="2534"/>
      <c r="W410" s="2534"/>
      <c r="X410" s="2534"/>
      <c r="Y410" s="2534"/>
      <c r="Z410" s="2535"/>
      <c r="AA410" s="2536"/>
      <c r="AB410" s="2537"/>
      <c r="AC410" s="600"/>
      <c r="AD410" s="512" t="s">
        <v>787</v>
      </c>
    </row>
    <row r="411" spans="2:44" ht="21" customHeight="1">
      <c r="B411" s="1516"/>
      <c r="C411" s="1518"/>
      <c r="D411" s="1518"/>
      <c r="E411" s="1518"/>
      <c r="F411" s="1518"/>
      <c r="G411" s="1518"/>
      <c r="H411" s="1518"/>
      <c r="I411" s="1518"/>
      <c r="J411" s="1518"/>
      <c r="K411" s="1518"/>
      <c r="L411" s="1518"/>
      <c r="M411" s="1518"/>
      <c r="N411" s="1518"/>
      <c r="O411" s="1518"/>
      <c r="P411" s="1519"/>
      <c r="Q411" s="1519"/>
      <c r="R411" s="1519"/>
      <c r="S411" s="1519"/>
      <c r="T411" s="1519"/>
      <c r="U411" s="1519"/>
      <c r="V411" s="1519"/>
      <c r="W411" s="1519"/>
      <c r="X411" s="1519"/>
      <c r="Y411" s="1519"/>
      <c r="Z411" s="1520"/>
      <c r="AA411" s="1520"/>
      <c r="AB411" s="1520"/>
      <c r="AC411" s="600"/>
    </row>
    <row r="412" spans="2:44" ht="21" customHeight="1" thickBot="1">
      <c r="B412" s="2538" t="s">
        <v>400</v>
      </c>
      <c r="C412" s="2538"/>
      <c r="D412" s="1521" t="s">
        <v>786</v>
      </c>
      <c r="E412" s="1516"/>
      <c r="F412" s="1516"/>
      <c r="G412" s="1516"/>
      <c r="H412" s="1516"/>
      <c r="I412" s="1516"/>
      <c r="J412" s="1516"/>
      <c r="K412" s="1516"/>
      <c r="L412" s="1516"/>
      <c r="M412" s="1516"/>
      <c r="N412" s="1516"/>
      <c r="O412" s="1516"/>
      <c r="P412" s="1516"/>
      <c r="Q412" s="1516"/>
      <c r="R412" s="1516"/>
      <c r="S412" s="1516"/>
      <c r="T412" s="1516"/>
      <c r="U412" s="1516"/>
      <c r="V412" s="1516"/>
      <c r="W412" s="1516"/>
      <c r="X412" s="1516"/>
      <c r="Y412" s="1516"/>
      <c r="Z412" s="1516"/>
      <c r="AA412" s="1516"/>
      <c r="AB412" s="1516"/>
    </row>
    <row r="413" spans="2:44" ht="21" customHeight="1" thickBot="1">
      <c r="B413" s="1516"/>
      <c r="C413" s="1516"/>
      <c r="D413" s="1522" t="s">
        <v>785</v>
      </c>
      <c r="E413" s="1522"/>
      <c r="F413" s="1522"/>
      <c r="G413" s="1522"/>
      <c r="H413" s="1522"/>
      <c r="I413" s="1522"/>
      <c r="J413" s="1522"/>
      <c r="K413" s="1522"/>
      <c r="L413" s="1522" t="s">
        <v>1166</v>
      </c>
      <c r="M413" s="1522"/>
      <c r="N413" s="1522"/>
      <c r="O413" s="1523"/>
      <c r="P413" s="1523"/>
      <c r="Q413" s="1523"/>
      <c r="R413" s="1523"/>
      <c r="S413" s="1523"/>
      <c r="T413" s="1523"/>
      <c r="U413" s="1523"/>
      <c r="V413" s="1523"/>
      <c r="W413" s="1523"/>
      <c r="X413" s="2759"/>
      <c r="Y413" s="2760"/>
      <c r="Z413" s="2760"/>
      <c r="AA413" s="2760"/>
      <c r="AB413" s="1524" t="s">
        <v>1317</v>
      </c>
      <c r="AD413" s="2510" t="s">
        <v>1439</v>
      </c>
      <c r="AE413" s="2510"/>
      <c r="AF413" s="2510"/>
      <c r="AG413" s="2510"/>
      <c r="AH413" s="2510"/>
      <c r="AI413" s="2510"/>
      <c r="AJ413" s="2510"/>
      <c r="AK413" s="2510"/>
      <c r="AL413" s="2510"/>
      <c r="AM413" s="2510"/>
      <c r="AN413" s="2510"/>
      <c r="AO413" s="2510"/>
      <c r="AP413" s="2510"/>
      <c r="AQ413" s="2510"/>
      <c r="AR413" s="2510"/>
    </row>
    <row r="414" spans="2:44" ht="21" customHeight="1">
      <c r="C414" s="537"/>
      <c r="D414" s="2517" t="s">
        <v>784</v>
      </c>
      <c r="E414" s="2517"/>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D414" s="2510"/>
      <c r="AE414" s="2510"/>
      <c r="AF414" s="2510"/>
      <c r="AG414" s="2510"/>
      <c r="AH414" s="2510"/>
      <c r="AI414" s="2510"/>
      <c r="AJ414" s="2510"/>
      <c r="AK414" s="2510"/>
      <c r="AL414" s="2510"/>
      <c r="AM414" s="2510"/>
      <c r="AN414" s="2510"/>
      <c r="AO414" s="2510"/>
      <c r="AP414" s="2510"/>
      <c r="AQ414" s="2510"/>
      <c r="AR414" s="2510"/>
    </row>
    <row r="415" spans="2:44" ht="21" customHeight="1">
      <c r="C415" s="537"/>
      <c r="D415" s="2517" t="s">
        <v>783</v>
      </c>
      <c r="E415" s="2517"/>
      <c r="F415" s="2517"/>
      <c r="G415" s="2517"/>
      <c r="H415" s="2517"/>
      <c r="I415" s="2517"/>
      <c r="J415" s="2517"/>
      <c r="K415" s="2517"/>
      <c r="L415" s="2517"/>
      <c r="M415" s="2517"/>
      <c r="N415" s="2517"/>
      <c r="O415" s="2517"/>
      <c r="P415" s="2517"/>
      <c r="Q415" s="2517"/>
      <c r="R415" s="2517"/>
      <c r="S415" s="2517"/>
      <c r="T415" s="2517"/>
      <c r="U415" s="2517"/>
      <c r="V415" s="2517"/>
      <c r="W415" s="2517"/>
      <c r="X415" s="2517"/>
      <c r="Y415" s="2517"/>
      <c r="Z415" s="2517"/>
      <c r="AA415" s="2517"/>
      <c r="AB415" s="2517"/>
      <c r="AD415" s="2510"/>
      <c r="AE415" s="2510"/>
      <c r="AF415" s="2510"/>
      <c r="AG415" s="2510"/>
      <c r="AH415" s="2510"/>
      <c r="AI415" s="2510"/>
      <c r="AJ415" s="2510"/>
      <c r="AK415" s="2510"/>
      <c r="AL415" s="2510"/>
      <c r="AM415" s="2510"/>
      <c r="AN415" s="2510"/>
      <c r="AO415" s="2510"/>
      <c r="AP415" s="2510"/>
      <c r="AQ415" s="2510"/>
      <c r="AR415" s="2510"/>
    </row>
    <row r="416" spans="2:44" ht="21" customHeight="1">
      <c r="C416" s="537"/>
      <c r="D416" s="2517" t="s">
        <v>782</v>
      </c>
      <c r="E416" s="2517"/>
      <c r="F416" s="2517"/>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D416" s="2510"/>
      <c r="AE416" s="2510"/>
      <c r="AF416" s="2510"/>
      <c r="AG416" s="2510"/>
      <c r="AH416" s="2510"/>
      <c r="AI416" s="2510"/>
      <c r="AJ416" s="2510"/>
      <c r="AK416" s="2510"/>
      <c r="AL416" s="2510"/>
      <c r="AM416" s="2510"/>
      <c r="AN416" s="2510"/>
      <c r="AO416" s="2510"/>
      <c r="AP416" s="2510"/>
      <c r="AQ416" s="2510"/>
      <c r="AR416" s="2510"/>
    </row>
    <row r="417" spans="2:31" ht="21" customHeight="1">
      <c r="C417" s="277"/>
      <c r="D417" s="278"/>
      <c r="E417" s="279"/>
      <c r="F417" s="279"/>
      <c r="G417" s="280"/>
      <c r="H417" s="280"/>
      <c r="I417" s="280"/>
      <c r="J417" s="168"/>
      <c r="K417" s="281"/>
      <c r="L417" s="281"/>
      <c r="M417" s="282"/>
      <c r="N417" s="282"/>
    </row>
    <row r="418" spans="2:31" ht="21" customHeight="1">
      <c r="C418" s="277"/>
      <c r="D418" s="278"/>
      <c r="E418" s="279"/>
      <c r="F418" s="279"/>
      <c r="G418" s="280"/>
      <c r="H418" s="280"/>
      <c r="I418" s="280"/>
      <c r="J418" s="168"/>
      <c r="K418" s="281"/>
      <c r="L418" s="281"/>
      <c r="M418" s="282"/>
      <c r="N418" s="282"/>
    </row>
    <row r="419" spans="2:31" ht="21" customHeight="1" thickBot="1">
      <c r="C419" s="2518" t="s">
        <v>805</v>
      </c>
      <c r="D419" s="2518"/>
      <c r="E419" s="2519" t="s">
        <v>812</v>
      </c>
      <c r="F419" s="2519"/>
      <c r="G419" s="2519"/>
      <c r="H419" s="2519"/>
      <c r="I419" s="2520" t="s">
        <v>811</v>
      </c>
      <c r="J419" s="2520"/>
      <c r="K419" s="2521">
        <v>27</v>
      </c>
      <c r="L419" s="2521"/>
      <c r="M419" s="2520" t="s">
        <v>810</v>
      </c>
      <c r="N419" s="2520"/>
      <c r="O419" s="2520"/>
      <c r="P419" s="2520"/>
      <c r="Q419" s="600"/>
      <c r="Z419" s="2522" t="s">
        <v>797</v>
      </c>
      <c r="AA419" s="2522"/>
      <c r="AB419" s="2522"/>
      <c r="AE419" s="1026" t="s">
        <v>122</v>
      </c>
    </row>
    <row r="420" spans="2:31" ht="31.5" customHeight="1" thickBot="1">
      <c r="C420" s="2592" t="s">
        <v>796</v>
      </c>
      <c r="D420" s="2593"/>
      <c r="E420" s="2594"/>
      <c r="F420" s="2595" t="s">
        <v>773</v>
      </c>
      <c r="G420" s="2593"/>
      <c r="H420" s="2593"/>
      <c r="I420" s="2595" t="s">
        <v>795</v>
      </c>
      <c r="J420" s="2593"/>
      <c r="K420" s="2593"/>
      <c r="L420" s="2593"/>
      <c r="M420" s="2593"/>
      <c r="N420" s="2593"/>
      <c r="O420" s="2594"/>
      <c r="P420" s="2595" t="s">
        <v>794</v>
      </c>
      <c r="Q420" s="2593"/>
      <c r="R420" s="2593"/>
      <c r="S420" s="2593"/>
      <c r="T420" s="2594"/>
      <c r="U420" s="2595" t="s">
        <v>793</v>
      </c>
      <c r="V420" s="2593"/>
      <c r="W420" s="2593"/>
      <c r="X420" s="2593"/>
      <c r="Y420" s="2594"/>
      <c r="Z420" s="2595" t="s">
        <v>792</v>
      </c>
      <c r="AA420" s="2593"/>
      <c r="AB420" s="2596"/>
      <c r="AD420" s="512" t="s">
        <v>1320</v>
      </c>
    </row>
    <row r="421" spans="2:31" ht="21" customHeight="1" thickTop="1">
      <c r="B421" s="1516"/>
      <c r="C421" s="2597" t="s">
        <v>791</v>
      </c>
      <c r="D421" s="2598"/>
      <c r="E421" s="2599"/>
      <c r="F421" s="2581"/>
      <c r="G421" s="2581"/>
      <c r="H421" s="2581"/>
      <c r="I421" s="2559"/>
      <c r="J421" s="2560"/>
      <c r="K421" s="2560"/>
      <c r="L421" s="2560"/>
      <c r="M421" s="2560"/>
      <c r="N421" s="2560"/>
      <c r="O421" s="2560"/>
      <c r="P421" s="2582"/>
      <c r="Q421" s="2583"/>
      <c r="R421" s="2583"/>
      <c r="S421" s="2583"/>
      <c r="T421" s="2583"/>
      <c r="U421" s="2584"/>
      <c r="V421" s="2585"/>
      <c r="W421" s="2585"/>
      <c r="X421" s="2585"/>
      <c r="Y421" s="2586"/>
      <c r="Z421" s="2587"/>
      <c r="AA421" s="2587"/>
      <c r="AB421" s="2588"/>
    </row>
    <row r="422" spans="2:31" ht="21" customHeight="1">
      <c r="B422" s="1516"/>
      <c r="C422" s="2539"/>
      <c r="D422" s="2540"/>
      <c r="E422" s="2541"/>
      <c r="F422" s="2542"/>
      <c r="G422" s="2542"/>
      <c r="H422" s="2542"/>
      <c r="I422" s="2543"/>
      <c r="J422" s="2544"/>
      <c r="K422" s="2544"/>
      <c r="L422" s="2544"/>
      <c r="M422" s="2544"/>
      <c r="N422" s="2544"/>
      <c r="O422" s="2544"/>
      <c r="P422" s="2545"/>
      <c r="Q422" s="2546"/>
      <c r="R422" s="2546"/>
      <c r="S422" s="2546"/>
      <c r="T422" s="2546"/>
      <c r="U422" s="2547"/>
      <c r="V422" s="2548"/>
      <c r="W422" s="2548"/>
      <c r="X422" s="2548"/>
      <c r="Y422" s="2549"/>
      <c r="Z422" s="2550"/>
      <c r="AA422" s="2550"/>
      <c r="AB422" s="2551"/>
    </row>
    <row r="423" spans="2:31" ht="21" customHeight="1">
      <c r="B423" s="1516"/>
      <c r="C423" s="2539"/>
      <c r="D423" s="2540"/>
      <c r="E423" s="2541"/>
      <c r="F423" s="2542"/>
      <c r="G423" s="2542"/>
      <c r="H423" s="2542"/>
      <c r="I423" s="2543"/>
      <c r="J423" s="2544"/>
      <c r="K423" s="2544"/>
      <c r="L423" s="2544"/>
      <c r="M423" s="2544"/>
      <c r="N423" s="2544"/>
      <c r="O423" s="2544"/>
      <c r="P423" s="2545"/>
      <c r="Q423" s="2546"/>
      <c r="R423" s="2546"/>
      <c r="S423" s="2546"/>
      <c r="T423" s="2546"/>
      <c r="U423" s="2547"/>
      <c r="V423" s="2548"/>
      <c r="W423" s="2548"/>
      <c r="X423" s="2548"/>
      <c r="Y423" s="2549"/>
      <c r="Z423" s="2550"/>
      <c r="AA423" s="2550"/>
      <c r="AB423" s="2551"/>
    </row>
    <row r="424" spans="2:31" ht="21" customHeight="1">
      <c r="B424" s="1516"/>
      <c r="C424" s="2539"/>
      <c r="D424" s="2540"/>
      <c r="E424" s="2541"/>
      <c r="F424" s="2542"/>
      <c r="G424" s="2542"/>
      <c r="H424" s="2542"/>
      <c r="I424" s="2543"/>
      <c r="J424" s="2544"/>
      <c r="K424" s="2544"/>
      <c r="L424" s="2544"/>
      <c r="M424" s="2544"/>
      <c r="N424" s="2544"/>
      <c r="O424" s="2544"/>
      <c r="P424" s="2545"/>
      <c r="Q424" s="2546"/>
      <c r="R424" s="2546"/>
      <c r="S424" s="2546"/>
      <c r="T424" s="2546"/>
      <c r="U424" s="2547"/>
      <c r="V424" s="2548"/>
      <c r="W424" s="2548"/>
      <c r="X424" s="2548"/>
      <c r="Y424" s="2549"/>
      <c r="Z424" s="2550"/>
      <c r="AA424" s="2550"/>
      <c r="AB424" s="2551"/>
    </row>
    <row r="425" spans="2:31" ht="21" customHeight="1">
      <c r="B425" s="1516"/>
      <c r="C425" s="2539"/>
      <c r="D425" s="2540"/>
      <c r="E425" s="2541"/>
      <c r="F425" s="2542"/>
      <c r="G425" s="2542"/>
      <c r="H425" s="2542"/>
      <c r="I425" s="2543"/>
      <c r="J425" s="2544"/>
      <c r="K425" s="2544"/>
      <c r="L425" s="2544"/>
      <c r="M425" s="2544"/>
      <c r="N425" s="2544"/>
      <c r="O425" s="2544"/>
      <c r="P425" s="2545"/>
      <c r="Q425" s="2546"/>
      <c r="R425" s="2546"/>
      <c r="S425" s="2546"/>
      <c r="T425" s="2546"/>
      <c r="U425" s="2589"/>
      <c r="V425" s="2590"/>
      <c r="W425" s="2590"/>
      <c r="X425" s="2590"/>
      <c r="Y425" s="2591"/>
      <c r="Z425" s="2550"/>
      <c r="AA425" s="2550"/>
      <c r="AB425" s="2551"/>
    </row>
    <row r="426" spans="2:31" ht="21" customHeight="1">
      <c r="B426" s="1516"/>
      <c r="C426" s="2539"/>
      <c r="D426" s="2540"/>
      <c r="E426" s="2541"/>
      <c r="F426" s="2542"/>
      <c r="G426" s="2542"/>
      <c r="H426" s="2542"/>
      <c r="I426" s="2543"/>
      <c r="J426" s="2544"/>
      <c r="K426" s="2544"/>
      <c r="L426" s="2544"/>
      <c r="M426" s="2544"/>
      <c r="N426" s="2544"/>
      <c r="O426" s="2544"/>
      <c r="P426" s="2545"/>
      <c r="Q426" s="2546"/>
      <c r="R426" s="2546"/>
      <c r="S426" s="2546"/>
      <c r="T426" s="2546"/>
      <c r="U426" s="2547"/>
      <c r="V426" s="2548"/>
      <c r="W426" s="2548"/>
      <c r="X426" s="2548"/>
      <c r="Y426" s="2549"/>
      <c r="Z426" s="2550"/>
      <c r="AA426" s="2550"/>
      <c r="AB426" s="2551"/>
    </row>
    <row r="427" spans="2:31" ht="21" customHeight="1">
      <c r="B427" s="1516"/>
      <c r="C427" s="2539"/>
      <c r="D427" s="2540"/>
      <c r="E427" s="2541"/>
      <c r="F427" s="2542"/>
      <c r="G427" s="2542"/>
      <c r="H427" s="2542"/>
      <c r="I427" s="2543"/>
      <c r="J427" s="2544"/>
      <c r="K427" s="2544"/>
      <c r="L427" s="2544"/>
      <c r="M427" s="2544"/>
      <c r="N427" s="2544"/>
      <c r="O427" s="2544"/>
      <c r="P427" s="2545"/>
      <c r="Q427" s="2546"/>
      <c r="R427" s="2546"/>
      <c r="S427" s="2546"/>
      <c r="T427" s="2546"/>
      <c r="U427" s="2547"/>
      <c r="V427" s="2548"/>
      <c r="W427" s="2548"/>
      <c r="X427" s="2548"/>
      <c r="Y427" s="2549"/>
      <c r="Z427" s="2550"/>
      <c r="AA427" s="2550"/>
      <c r="AB427" s="2551"/>
    </row>
    <row r="428" spans="2:31" ht="21" customHeight="1">
      <c r="B428" s="1516"/>
      <c r="C428" s="2539"/>
      <c r="D428" s="2540"/>
      <c r="E428" s="2541"/>
      <c r="F428" s="2542"/>
      <c r="G428" s="2542"/>
      <c r="H428" s="2542"/>
      <c r="I428" s="2543"/>
      <c r="J428" s="2544"/>
      <c r="K428" s="2544"/>
      <c r="L428" s="2544"/>
      <c r="M428" s="2544"/>
      <c r="N428" s="2544"/>
      <c r="O428" s="2544"/>
      <c r="P428" s="2545"/>
      <c r="Q428" s="2546"/>
      <c r="R428" s="2546"/>
      <c r="S428" s="2546"/>
      <c r="T428" s="2546"/>
      <c r="U428" s="2547"/>
      <c r="V428" s="2548"/>
      <c r="W428" s="2548"/>
      <c r="X428" s="2548"/>
      <c r="Y428" s="2549"/>
      <c r="Z428" s="2550"/>
      <c r="AA428" s="2550"/>
      <c r="AB428" s="2551"/>
    </row>
    <row r="429" spans="2:31" ht="21" customHeight="1">
      <c r="B429" s="1516"/>
      <c r="C429" s="2539"/>
      <c r="D429" s="2540"/>
      <c r="E429" s="2541"/>
      <c r="F429" s="2542"/>
      <c r="G429" s="2542"/>
      <c r="H429" s="2542"/>
      <c r="I429" s="2543"/>
      <c r="J429" s="2544"/>
      <c r="K429" s="2544"/>
      <c r="L429" s="2544"/>
      <c r="M429" s="2544"/>
      <c r="N429" s="2544"/>
      <c r="O429" s="2544"/>
      <c r="P429" s="2545"/>
      <c r="Q429" s="2546"/>
      <c r="R429" s="2546"/>
      <c r="S429" s="2546"/>
      <c r="T429" s="2546"/>
      <c r="U429" s="2547"/>
      <c r="V429" s="2548"/>
      <c r="W429" s="2548"/>
      <c r="X429" s="2548"/>
      <c r="Y429" s="2549"/>
      <c r="Z429" s="2550"/>
      <c r="AA429" s="2550"/>
      <c r="AB429" s="2551"/>
    </row>
    <row r="430" spans="2:31" ht="21" customHeight="1">
      <c r="B430" s="1516"/>
      <c r="C430" s="2539"/>
      <c r="D430" s="2540"/>
      <c r="E430" s="2541"/>
      <c r="F430" s="2542"/>
      <c r="G430" s="2542"/>
      <c r="H430" s="2542"/>
      <c r="I430" s="2575"/>
      <c r="J430" s="2576"/>
      <c r="K430" s="2576"/>
      <c r="L430" s="2576"/>
      <c r="M430" s="2576"/>
      <c r="N430" s="2576"/>
      <c r="O430" s="2577"/>
      <c r="P430" s="2545"/>
      <c r="Q430" s="2546"/>
      <c r="R430" s="2546"/>
      <c r="S430" s="2546"/>
      <c r="T430" s="2546"/>
      <c r="U430" s="2547"/>
      <c r="V430" s="2548"/>
      <c r="W430" s="2548"/>
      <c r="X430" s="2548"/>
      <c r="Y430" s="2549"/>
      <c r="Z430" s="2550"/>
      <c r="AA430" s="2550"/>
      <c r="AB430" s="2551"/>
      <c r="AD430" s="512"/>
    </row>
    <row r="431" spans="2:31" ht="21" customHeight="1">
      <c r="B431" s="1516"/>
      <c r="C431" s="2578"/>
      <c r="D431" s="2579"/>
      <c r="E431" s="2580"/>
      <c r="F431" s="2581"/>
      <c r="G431" s="2581"/>
      <c r="H431" s="2581"/>
      <c r="I431" s="2559"/>
      <c r="J431" s="2560"/>
      <c r="K431" s="2560"/>
      <c r="L431" s="2560"/>
      <c r="M431" s="2560"/>
      <c r="N431" s="2560"/>
      <c r="O431" s="2560"/>
      <c r="P431" s="2582"/>
      <c r="Q431" s="2583"/>
      <c r="R431" s="2583"/>
      <c r="S431" s="2583"/>
      <c r="T431" s="2583"/>
      <c r="U431" s="2584"/>
      <c r="V431" s="2585"/>
      <c r="W431" s="2585"/>
      <c r="X431" s="2585"/>
      <c r="Y431" s="2586"/>
      <c r="Z431" s="2587"/>
      <c r="AA431" s="2587"/>
      <c r="AB431" s="2588"/>
    </row>
    <row r="432" spans="2:31" ht="21" customHeight="1">
      <c r="B432" s="1516"/>
      <c r="C432" s="2539"/>
      <c r="D432" s="2540"/>
      <c r="E432" s="2541"/>
      <c r="F432" s="2542"/>
      <c r="G432" s="2542"/>
      <c r="H432" s="2542"/>
      <c r="I432" s="2543"/>
      <c r="J432" s="2544"/>
      <c r="K432" s="2544"/>
      <c r="L432" s="2544"/>
      <c r="M432" s="2544"/>
      <c r="N432" s="2544"/>
      <c r="O432" s="2544"/>
      <c r="P432" s="2545"/>
      <c r="Q432" s="2546"/>
      <c r="R432" s="2546"/>
      <c r="S432" s="2546"/>
      <c r="T432" s="2546"/>
      <c r="U432" s="2547"/>
      <c r="V432" s="2548"/>
      <c r="W432" s="2548"/>
      <c r="X432" s="2548"/>
      <c r="Y432" s="2549"/>
      <c r="Z432" s="2550"/>
      <c r="AA432" s="2550"/>
      <c r="AB432" s="2551"/>
    </row>
    <row r="433" spans="2:30" ht="21" customHeight="1">
      <c r="B433" s="1516"/>
      <c r="C433" s="2539"/>
      <c r="D433" s="2540"/>
      <c r="E433" s="2541"/>
      <c r="F433" s="2542"/>
      <c r="G433" s="2542"/>
      <c r="H433" s="2542"/>
      <c r="I433" s="2543"/>
      <c r="J433" s="2544"/>
      <c r="K433" s="2544"/>
      <c r="L433" s="2544"/>
      <c r="M433" s="2544"/>
      <c r="N433" s="2544"/>
      <c r="O433" s="2544"/>
      <c r="P433" s="2545"/>
      <c r="Q433" s="2546"/>
      <c r="R433" s="2546"/>
      <c r="S433" s="2546"/>
      <c r="T433" s="2546"/>
      <c r="U433" s="2547"/>
      <c r="V433" s="2548"/>
      <c r="W433" s="2548"/>
      <c r="X433" s="2548"/>
      <c r="Y433" s="2549"/>
      <c r="Z433" s="2550"/>
      <c r="AA433" s="2550"/>
      <c r="AB433" s="2551"/>
    </row>
    <row r="434" spans="2:30" ht="21" customHeight="1" thickBot="1">
      <c r="B434" s="1516"/>
      <c r="C434" s="2523"/>
      <c r="D434" s="2524"/>
      <c r="E434" s="2525"/>
      <c r="F434" s="2526"/>
      <c r="G434" s="2526"/>
      <c r="H434" s="2526"/>
      <c r="I434" s="2527" t="s">
        <v>790</v>
      </c>
      <c r="J434" s="2528"/>
      <c r="K434" s="2528"/>
      <c r="L434" s="2528"/>
      <c r="M434" s="2528"/>
      <c r="N434" s="2528"/>
      <c r="O434" s="2529"/>
      <c r="P434" s="2552">
        <f>SUM(P421:T433)</f>
        <v>0</v>
      </c>
      <c r="Q434" s="2553"/>
      <c r="R434" s="2553"/>
      <c r="S434" s="2553"/>
      <c r="T434" s="2553"/>
      <c r="U434" s="2554">
        <f>SUM(U421:Y433)</f>
        <v>0</v>
      </c>
      <c r="V434" s="2555"/>
      <c r="W434" s="2555"/>
      <c r="X434" s="2555"/>
      <c r="Y434" s="2556"/>
      <c r="Z434" s="2557"/>
      <c r="AA434" s="2557"/>
      <c r="AB434" s="2558"/>
      <c r="AD434" s="512" t="s">
        <v>787</v>
      </c>
    </row>
    <row r="435" spans="2:30" ht="21" customHeight="1">
      <c r="B435" s="1516"/>
      <c r="C435" s="2562" t="s">
        <v>789</v>
      </c>
      <c r="D435" s="2563"/>
      <c r="E435" s="2564"/>
      <c r="F435" s="2565"/>
      <c r="G435" s="2565"/>
      <c r="H435" s="2565"/>
      <c r="I435" s="2566"/>
      <c r="J435" s="2567"/>
      <c r="K435" s="2567"/>
      <c r="L435" s="2567"/>
      <c r="M435" s="2567"/>
      <c r="N435" s="2567"/>
      <c r="O435" s="2567"/>
      <c r="P435" s="2568"/>
      <c r="Q435" s="2569"/>
      <c r="R435" s="2569"/>
      <c r="S435" s="2569"/>
      <c r="T435" s="2569"/>
      <c r="U435" s="2570"/>
      <c r="V435" s="2571"/>
      <c r="W435" s="2571"/>
      <c r="X435" s="2571"/>
      <c r="Y435" s="2572"/>
      <c r="Z435" s="2573"/>
      <c r="AA435" s="2573"/>
      <c r="AB435" s="2574"/>
    </row>
    <row r="436" spans="2:30" ht="21" customHeight="1">
      <c r="B436" s="1516"/>
      <c r="C436" s="2539"/>
      <c r="D436" s="2540"/>
      <c r="E436" s="2541"/>
      <c r="F436" s="2542"/>
      <c r="G436" s="2542"/>
      <c r="H436" s="2542"/>
      <c r="I436" s="2543"/>
      <c r="J436" s="2544"/>
      <c r="K436" s="2544"/>
      <c r="L436" s="2544"/>
      <c r="M436" s="2544"/>
      <c r="N436" s="2544"/>
      <c r="O436" s="2544"/>
      <c r="P436" s="2545"/>
      <c r="Q436" s="2546"/>
      <c r="R436" s="2546"/>
      <c r="S436" s="2546"/>
      <c r="T436" s="2546"/>
      <c r="U436" s="2547"/>
      <c r="V436" s="2548"/>
      <c r="W436" s="2548"/>
      <c r="X436" s="2548"/>
      <c r="Y436" s="2549"/>
      <c r="Z436" s="2550"/>
      <c r="AA436" s="2550"/>
      <c r="AB436" s="2551"/>
    </row>
    <row r="437" spans="2:30" ht="21" customHeight="1">
      <c r="B437" s="1516"/>
      <c r="C437" s="2539"/>
      <c r="D437" s="2540"/>
      <c r="E437" s="2541"/>
      <c r="F437" s="2542"/>
      <c r="G437" s="2542"/>
      <c r="H437" s="2542"/>
      <c r="I437" s="2543"/>
      <c r="J437" s="2544"/>
      <c r="K437" s="2544"/>
      <c r="L437" s="2544"/>
      <c r="M437" s="2544"/>
      <c r="N437" s="2544"/>
      <c r="O437" s="2544"/>
      <c r="P437" s="2545"/>
      <c r="Q437" s="2546"/>
      <c r="R437" s="2546"/>
      <c r="S437" s="2546"/>
      <c r="T437" s="2546"/>
      <c r="U437" s="2547"/>
      <c r="V437" s="2548"/>
      <c r="W437" s="2548"/>
      <c r="X437" s="2548"/>
      <c r="Y437" s="2549"/>
      <c r="Z437" s="2550"/>
      <c r="AA437" s="2550"/>
      <c r="AB437" s="2551"/>
    </row>
    <row r="438" spans="2:30" ht="21" customHeight="1">
      <c r="B438" s="1516"/>
      <c r="C438" s="2539"/>
      <c r="D438" s="2540"/>
      <c r="E438" s="2541"/>
      <c r="F438" s="2542"/>
      <c r="G438" s="2542"/>
      <c r="H438" s="2542"/>
      <c r="I438" s="2543"/>
      <c r="J438" s="2544"/>
      <c r="K438" s="2544"/>
      <c r="L438" s="2544"/>
      <c r="M438" s="2544"/>
      <c r="N438" s="2544"/>
      <c r="O438" s="2544"/>
      <c r="P438" s="2545"/>
      <c r="Q438" s="2546"/>
      <c r="R438" s="2546"/>
      <c r="S438" s="2546"/>
      <c r="T438" s="2546"/>
      <c r="U438" s="2547"/>
      <c r="V438" s="2548"/>
      <c r="W438" s="2548"/>
      <c r="X438" s="2548"/>
      <c r="Y438" s="2549"/>
      <c r="Z438" s="2550"/>
      <c r="AA438" s="2550"/>
      <c r="AB438" s="2551"/>
    </row>
    <row r="439" spans="2:30" ht="21" customHeight="1">
      <c r="B439" s="1516"/>
      <c r="C439" s="2539"/>
      <c r="D439" s="2540"/>
      <c r="E439" s="2541"/>
      <c r="F439" s="2542"/>
      <c r="G439" s="2542"/>
      <c r="H439" s="2542"/>
      <c r="I439" s="2543"/>
      <c r="J439" s="2544"/>
      <c r="K439" s="2544"/>
      <c r="L439" s="2544"/>
      <c r="M439" s="2544"/>
      <c r="N439" s="2544"/>
      <c r="O439" s="2544"/>
      <c r="P439" s="2545"/>
      <c r="Q439" s="2546"/>
      <c r="R439" s="2546"/>
      <c r="S439" s="2546"/>
      <c r="T439" s="2546"/>
      <c r="U439" s="2547"/>
      <c r="V439" s="2548"/>
      <c r="W439" s="2548"/>
      <c r="X439" s="2548"/>
      <c r="Y439" s="2549"/>
      <c r="Z439" s="2550"/>
      <c r="AA439" s="2550"/>
      <c r="AB439" s="2551"/>
    </row>
    <row r="440" spans="2:30" ht="21" customHeight="1">
      <c r="B440" s="1516"/>
      <c r="C440" s="2539"/>
      <c r="D440" s="2540"/>
      <c r="E440" s="2541"/>
      <c r="F440" s="2542"/>
      <c r="G440" s="2542"/>
      <c r="H440" s="2542"/>
      <c r="I440" s="2543"/>
      <c r="J440" s="2544"/>
      <c r="K440" s="2544"/>
      <c r="L440" s="2544"/>
      <c r="M440" s="2544"/>
      <c r="N440" s="2544"/>
      <c r="O440" s="2544"/>
      <c r="P440" s="2545"/>
      <c r="Q440" s="2546"/>
      <c r="R440" s="2546"/>
      <c r="S440" s="2546"/>
      <c r="T440" s="2546"/>
      <c r="U440" s="2547"/>
      <c r="V440" s="2548"/>
      <c r="W440" s="2548"/>
      <c r="X440" s="2548"/>
      <c r="Y440" s="2549"/>
      <c r="Z440" s="2550"/>
      <c r="AA440" s="2550"/>
      <c r="AB440" s="2551"/>
    </row>
    <row r="441" spans="2:30" ht="21" customHeight="1">
      <c r="B441" s="1516"/>
      <c r="C441" s="2539"/>
      <c r="D441" s="2540"/>
      <c r="E441" s="2541"/>
      <c r="F441" s="2542"/>
      <c r="G441" s="2542"/>
      <c r="H441" s="2542"/>
      <c r="I441" s="2543"/>
      <c r="J441" s="2544"/>
      <c r="K441" s="2544"/>
      <c r="L441" s="2544"/>
      <c r="M441" s="2544"/>
      <c r="N441" s="2544"/>
      <c r="O441" s="2561"/>
      <c r="P441" s="2545"/>
      <c r="Q441" s="2546"/>
      <c r="R441" s="2546"/>
      <c r="S441" s="2546"/>
      <c r="T441" s="2546"/>
      <c r="U441" s="2547"/>
      <c r="V441" s="2548"/>
      <c r="W441" s="2548"/>
      <c r="X441" s="2548"/>
      <c r="Y441" s="2549"/>
      <c r="Z441" s="2550"/>
      <c r="AA441" s="2550"/>
      <c r="AB441" s="2551"/>
    </row>
    <row r="442" spans="2:30" ht="21" customHeight="1">
      <c r="B442" s="1516"/>
      <c r="C442" s="2539"/>
      <c r="D442" s="2540"/>
      <c r="E442" s="2541"/>
      <c r="F442" s="2542"/>
      <c r="G442" s="2542"/>
      <c r="H442" s="2542"/>
      <c r="I442" s="2559"/>
      <c r="J442" s="2560"/>
      <c r="K442" s="2560"/>
      <c r="L442" s="2560"/>
      <c r="M442" s="2560"/>
      <c r="N442" s="2560"/>
      <c r="O442" s="2560"/>
      <c r="P442" s="2545"/>
      <c r="Q442" s="2546"/>
      <c r="R442" s="2546"/>
      <c r="S442" s="2546"/>
      <c r="T442" s="2546"/>
      <c r="U442" s="2547"/>
      <c r="V442" s="2548"/>
      <c r="W442" s="2548"/>
      <c r="X442" s="2548"/>
      <c r="Y442" s="2549"/>
      <c r="Z442" s="2550"/>
      <c r="AA442" s="2550"/>
      <c r="AB442" s="2551"/>
    </row>
    <row r="443" spans="2:30" ht="21" customHeight="1">
      <c r="B443" s="1516"/>
      <c r="C443" s="2539"/>
      <c r="D443" s="2540"/>
      <c r="E443" s="2541"/>
      <c r="F443" s="2542"/>
      <c r="G443" s="2542"/>
      <c r="H443" s="2542"/>
      <c r="I443" s="2543"/>
      <c r="J443" s="2544"/>
      <c r="K443" s="2544"/>
      <c r="L443" s="2544"/>
      <c r="M443" s="2544"/>
      <c r="N443" s="2544"/>
      <c r="O443" s="2544"/>
      <c r="P443" s="2545"/>
      <c r="Q443" s="2546"/>
      <c r="R443" s="2546"/>
      <c r="S443" s="2546"/>
      <c r="T443" s="2546"/>
      <c r="U443" s="2547"/>
      <c r="V443" s="2548"/>
      <c r="W443" s="2548"/>
      <c r="X443" s="2548"/>
      <c r="Y443" s="2549"/>
      <c r="Z443" s="2550"/>
      <c r="AA443" s="2550"/>
      <c r="AB443" s="2551"/>
    </row>
    <row r="444" spans="2:30" ht="21" customHeight="1">
      <c r="B444" s="1516"/>
      <c r="C444" s="2539"/>
      <c r="D444" s="2540"/>
      <c r="E444" s="2541"/>
      <c r="F444" s="2542"/>
      <c r="G444" s="2542"/>
      <c r="H444" s="2542"/>
      <c r="I444" s="2543"/>
      <c r="J444" s="2544"/>
      <c r="K444" s="2544"/>
      <c r="L444" s="2544"/>
      <c r="M444" s="2544"/>
      <c r="N444" s="2544"/>
      <c r="O444" s="2544"/>
      <c r="P444" s="2545"/>
      <c r="Q444" s="2546"/>
      <c r="R444" s="2546"/>
      <c r="S444" s="2546"/>
      <c r="T444" s="2546"/>
      <c r="U444" s="2547"/>
      <c r="V444" s="2548"/>
      <c r="W444" s="2548"/>
      <c r="X444" s="2548"/>
      <c r="Y444" s="2549"/>
      <c r="Z444" s="2550"/>
      <c r="AA444" s="2550"/>
      <c r="AB444" s="2551"/>
    </row>
    <row r="445" spans="2:30" ht="21" customHeight="1" thickBot="1">
      <c r="B445" s="1517"/>
      <c r="C445" s="2523"/>
      <c r="D445" s="2524"/>
      <c r="E445" s="2525"/>
      <c r="F445" s="2526"/>
      <c r="G445" s="2526"/>
      <c r="H445" s="2526"/>
      <c r="I445" s="2527" t="s">
        <v>788</v>
      </c>
      <c r="J445" s="2528"/>
      <c r="K445" s="2528"/>
      <c r="L445" s="2528"/>
      <c r="M445" s="2528"/>
      <c r="N445" s="2528"/>
      <c r="O445" s="2529"/>
      <c r="P445" s="2552">
        <f>SUM(P435:T444)</f>
        <v>0</v>
      </c>
      <c r="Q445" s="2553"/>
      <c r="R445" s="2553"/>
      <c r="S445" s="2553"/>
      <c r="T445" s="2553"/>
      <c r="U445" s="2554">
        <f>SUM(U435:Y444)</f>
        <v>0</v>
      </c>
      <c r="V445" s="2555"/>
      <c r="W445" s="2555"/>
      <c r="X445" s="2555"/>
      <c r="Y445" s="2556"/>
      <c r="Z445" s="2557"/>
      <c r="AA445" s="2557"/>
      <c r="AB445" s="2558"/>
      <c r="AD445" s="512" t="s">
        <v>787</v>
      </c>
    </row>
    <row r="446" spans="2:30" ht="21" customHeight="1" thickBot="1">
      <c r="B446" s="1516"/>
      <c r="C446" s="2530" t="s">
        <v>45</v>
      </c>
      <c r="D446" s="2531"/>
      <c r="E446" s="2531"/>
      <c r="F446" s="2531"/>
      <c r="G446" s="2531"/>
      <c r="H446" s="2531"/>
      <c r="I446" s="2531"/>
      <c r="J446" s="2531"/>
      <c r="K446" s="2531"/>
      <c r="L446" s="2531"/>
      <c r="M446" s="2531"/>
      <c r="N446" s="2531"/>
      <c r="O446" s="2532"/>
      <c r="P446" s="2533">
        <f>SUM(P434+P445)</f>
        <v>0</v>
      </c>
      <c r="Q446" s="2534"/>
      <c r="R446" s="2534"/>
      <c r="S446" s="2534"/>
      <c r="T446" s="2534"/>
      <c r="U446" s="2533">
        <f>SUM(U434+U445)</f>
        <v>0</v>
      </c>
      <c r="V446" s="2534"/>
      <c r="W446" s="2534"/>
      <c r="X446" s="2534"/>
      <c r="Y446" s="2534"/>
      <c r="Z446" s="2535"/>
      <c r="AA446" s="2536"/>
      <c r="AB446" s="2537"/>
      <c r="AC446" s="600"/>
      <c r="AD446" s="512" t="s">
        <v>787</v>
      </c>
    </row>
    <row r="447" spans="2:30" ht="21" customHeight="1">
      <c r="B447" s="1516"/>
      <c r="C447" s="1518"/>
      <c r="D447" s="1518"/>
      <c r="E447" s="1518"/>
      <c r="F447" s="1518"/>
      <c r="G447" s="1518"/>
      <c r="H447" s="1518"/>
      <c r="I447" s="1518"/>
      <c r="J447" s="1518"/>
      <c r="K447" s="1518"/>
      <c r="L447" s="1518"/>
      <c r="M447" s="1518"/>
      <c r="N447" s="1518"/>
      <c r="O447" s="1518"/>
      <c r="P447" s="1519"/>
      <c r="Q447" s="1519"/>
      <c r="R447" s="1519"/>
      <c r="S447" s="1519"/>
      <c r="T447" s="1519"/>
      <c r="U447" s="1519"/>
      <c r="V447" s="1519"/>
      <c r="W447" s="1519"/>
      <c r="X447" s="1519"/>
      <c r="Y447" s="1519"/>
      <c r="Z447" s="1520"/>
      <c r="AA447" s="1520"/>
      <c r="AB447" s="1520"/>
      <c r="AC447" s="600"/>
    </row>
    <row r="448" spans="2:30" ht="21" customHeight="1" thickBot="1">
      <c r="B448" s="2538" t="s">
        <v>400</v>
      </c>
      <c r="C448" s="2538"/>
      <c r="D448" s="1521" t="s">
        <v>786</v>
      </c>
      <c r="E448" s="1516"/>
      <c r="F448" s="1516"/>
      <c r="G448" s="1516"/>
      <c r="H448" s="1516"/>
      <c r="I448" s="1516"/>
      <c r="J448" s="1516"/>
      <c r="K448" s="1516"/>
      <c r="L448" s="1516"/>
      <c r="M448" s="1516"/>
      <c r="N448" s="1516"/>
      <c r="O448" s="1516"/>
      <c r="P448" s="1516"/>
      <c r="Q448" s="1516"/>
      <c r="R448" s="1516"/>
      <c r="S448" s="1516"/>
      <c r="T448" s="1516"/>
      <c r="U448" s="1516"/>
      <c r="V448" s="1516"/>
      <c r="W448" s="1516"/>
      <c r="X448" s="1516"/>
      <c r="Y448" s="1516"/>
      <c r="Z448" s="1516"/>
      <c r="AA448" s="1516"/>
      <c r="AB448" s="1516"/>
    </row>
    <row r="449" spans="2:44" ht="21" customHeight="1" thickBot="1">
      <c r="B449" s="1516"/>
      <c r="C449" s="1516"/>
      <c r="D449" s="1522" t="s">
        <v>785</v>
      </c>
      <c r="E449" s="1522"/>
      <c r="F449" s="1522"/>
      <c r="G449" s="1522"/>
      <c r="H449" s="1522"/>
      <c r="I449" s="1522"/>
      <c r="J449" s="1522"/>
      <c r="K449" s="1522"/>
      <c r="L449" s="1522" t="s">
        <v>1166</v>
      </c>
      <c r="M449" s="1522"/>
      <c r="N449" s="1522"/>
      <c r="O449" s="1523"/>
      <c r="P449" s="1523"/>
      <c r="Q449" s="1523"/>
      <c r="R449" s="1523"/>
      <c r="S449" s="1523"/>
      <c r="T449" s="1523"/>
      <c r="U449" s="1523"/>
      <c r="V449" s="1523"/>
      <c r="W449" s="1523"/>
      <c r="X449" s="2759"/>
      <c r="Y449" s="2760"/>
      <c r="Z449" s="2760"/>
      <c r="AA449" s="2760"/>
      <c r="AB449" s="1524" t="s">
        <v>1317</v>
      </c>
      <c r="AD449" s="2510" t="s">
        <v>1439</v>
      </c>
      <c r="AE449" s="2510"/>
      <c r="AF449" s="2510"/>
      <c r="AG449" s="2510"/>
      <c r="AH449" s="2510"/>
      <c r="AI449" s="2510"/>
      <c r="AJ449" s="2510"/>
      <c r="AK449" s="2510"/>
      <c r="AL449" s="2510"/>
      <c r="AM449" s="2510"/>
      <c r="AN449" s="2510"/>
      <c r="AO449" s="2510"/>
      <c r="AP449" s="2510"/>
      <c r="AQ449" s="2510"/>
      <c r="AR449" s="2510"/>
    </row>
    <row r="450" spans="2:44" ht="21" customHeight="1">
      <c r="C450" s="537"/>
      <c r="D450" s="2517" t="s">
        <v>784</v>
      </c>
      <c r="E450" s="2517"/>
      <c r="F450" s="2517"/>
      <c r="G450" s="2517"/>
      <c r="H450" s="2517"/>
      <c r="I450" s="2517"/>
      <c r="J450" s="2517"/>
      <c r="K450" s="2517"/>
      <c r="L450" s="2517"/>
      <c r="M450" s="2517"/>
      <c r="N450" s="2517"/>
      <c r="O450" s="2517"/>
      <c r="P450" s="2517"/>
      <c r="Q450" s="2517"/>
      <c r="R450" s="2517"/>
      <c r="S450" s="2517"/>
      <c r="T450" s="2517"/>
      <c r="U450" s="2517"/>
      <c r="V450" s="2517"/>
      <c r="W450" s="2517"/>
      <c r="X450" s="2517"/>
      <c r="Y450" s="2517"/>
      <c r="Z450" s="2517"/>
      <c r="AA450" s="2517"/>
      <c r="AB450" s="2517"/>
      <c r="AD450" s="2510"/>
      <c r="AE450" s="2510"/>
      <c r="AF450" s="2510"/>
      <c r="AG450" s="2510"/>
      <c r="AH450" s="2510"/>
      <c r="AI450" s="2510"/>
      <c r="AJ450" s="2510"/>
      <c r="AK450" s="2510"/>
      <c r="AL450" s="2510"/>
      <c r="AM450" s="2510"/>
      <c r="AN450" s="2510"/>
      <c r="AO450" s="2510"/>
      <c r="AP450" s="2510"/>
      <c r="AQ450" s="2510"/>
      <c r="AR450" s="2510"/>
    </row>
    <row r="451" spans="2:44" ht="21" customHeight="1">
      <c r="C451" s="537"/>
      <c r="D451" s="2517" t="s">
        <v>783</v>
      </c>
      <c r="E451" s="2517"/>
      <c r="F451" s="2517"/>
      <c r="G451" s="2517"/>
      <c r="H451" s="2517"/>
      <c r="I451" s="2517"/>
      <c r="J451" s="2517"/>
      <c r="K451" s="2517"/>
      <c r="L451" s="2517"/>
      <c r="M451" s="2517"/>
      <c r="N451" s="2517"/>
      <c r="O451" s="2517"/>
      <c r="P451" s="2517"/>
      <c r="Q451" s="2517"/>
      <c r="R451" s="2517"/>
      <c r="S451" s="2517"/>
      <c r="T451" s="2517"/>
      <c r="U451" s="2517"/>
      <c r="V451" s="2517"/>
      <c r="W451" s="2517"/>
      <c r="X451" s="2517"/>
      <c r="Y451" s="2517"/>
      <c r="Z451" s="2517"/>
      <c r="AA451" s="2517"/>
      <c r="AB451" s="2517"/>
      <c r="AD451" s="2510"/>
      <c r="AE451" s="2510"/>
      <c r="AF451" s="2510"/>
      <c r="AG451" s="2510"/>
      <c r="AH451" s="2510"/>
      <c r="AI451" s="2510"/>
      <c r="AJ451" s="2510"/>
      <c r="AK451" s="2510"/>
      <c r="AL451" s="2510"/>
      <c r="AM451" s="2510"/>
      <c r="AN451" s="2510"/>
      <c r="AO451" s="2510"/>
      <c r="AP451" s="2510"/>
      <c r="AQ451" s="2510"/>
      <c r="AR451" s="2510"/>
    </row>
    <row r="452" spans="2:44" ht="21" customHeight="1">
      <c r="C452" s="537"/>
      <c r="D452" s="2517" t="s">
        <v>782</v>
      </c>
      <c r="E452" s="2517"/>
      <c r="F452" s="2517"/>
      <c r="G452" s="2517"/>
      <c r="H452" s="2517"/>
      <c r="I452" s="2517"/>
      <c r="J452" s="2517"/>
      <c r="K452" s="2517"/>
      <c r="L452" s="2517"/>
      <c r="M452" s="2517"/>
      <c r="N452" s="2517"/>
      <c r="O452" s="2517"/>
      <c r="P452" s="2517"/>
      <c r="Q452" s="2517"/>
      <c r="R452" s="2517"/>
      <c r="S452" s="2517"/>
      <c r="T452" s="2517"/>
      <c r="U452" s="2517"/>
      <c r="V452" s="2517"/>
      <c r="W452" s="2517"/>
      <c r="X452" s="2517"/>
      <c r="Y452" s="2517"/>
      <c r="Z452" s="2517"/>
      <c r="AA452" s="2517"/>
      <c r="AB452" s="2517"/>
      <c r="AD452" s="2510"/>
      <c r="AE452" s="2510"/>
      <c r="AF452" s="2510"/>
      <c r="AG452" s="2510"/>
      <c r="AH452" s="2510"/>
      <c r="AI452" s="2510"/>
      <c r="AJ452" s="2510"/>
      <c r="AK452" s="2510"/>
      <c r="AL452" s="2510"/>
      <c r="AM452" s="2510"/>
      <c r="AN452" s="2510"/>
      <c r="AO452" s="2510"/>
      <c r="AP452" s="2510"/>
      <c r="AQ452" s="2510"/>
      <c r="AR452" s="2510"/>
    </row>
    <row r="453" spans="2:44" ht="21" customHeight="1">
      <c r="C453" s="277"/>
      <c r="D453" s="278"/>
      <c r="E453" s="279"/>
      <c r="F453" s="279"/>
      <c r="G453" s="280"/>
      <c r="H453" s="280"/>
      <c r="I453" s="280"/>
      <c r="J453" s="168"/>
      <c r="K453" s="281"/>
      <c r="L453" s="281"/>
      <c r="M453" s="282"/>
      <c r="N453" s="282"/>
    </row>
    <row r="454" spans="2:44" ht="21" customHeight="1">
      <c r="C454" s="277"/>
      <c r="D454" s="278"/>
      <c r="E454" s="279"/>
      <c r="F454" s="279"/>
      <c r="G454" s="280"/>
      <c r="H454" s="280"/>
      <c r="I454" s="280"/>
      <c r="J454" s="168"/>
      <c r="K454" s="281"/>
      <c r="L454" s="281"/>
      <c r="M454" s="282"/>
      <c r="N454" s="282"/>
    </row>
    <row r="455" spans="2:44" ht="21" customHeight="1" thickBot="1">
      <c r="C455" s="2866" t="s">
        <v>1863</v>
      </c>
      <c r="D455" s="2866"/>
      <c r="E455" s="556" t="s">
        <v>798</v>
      </c>
      <c r="F455" s="279"/>
      <c r="G455" s="280"/>
      <c r="H455" s="280"/>
      <c r="I455" s="280"/>
      <c r="J455" s="168"/>
      <c r="K455" s="281"/>
      <c r="L455" s="281"/>
      <c r="M455" s="282"/>
      <c r="N455" s="282"/>
      <c r="Z455" s="2522" t="s">
        <v>1862</v>
      </c>
      <c r="AA455" s="2522"/>
      <c r="AB455" s="2522"/>
      <c r="AE455" s="1026" t="s">
        <v>122</v>
      </c>
    </row>
    <row r="456" spans="2:44" ht="31.5" customHeight="1" thickBot="1">
      <c r="C456" s="2592" t="s">
        <v>796</v>
      </c>
      <c r="D456" s="2593"/>
      <c r="E456" s="2594"/>
      <c r="F456" s="2595" t="s">
        <v>773</v>
      </c>
      <c r="G456" s="2593"/>
      <c r="H456" s="2594"/>
      <c r="I456" s="2595" t="s">
        <v>795</v>
      </c>
      <c r="J456" s="2593"/>
      <c r="K456" s="2593"/>
      <c r="L456" s="2593"/>
      <c r="M456" s="2593"/>
      <c r="N456" s="2593"/>
      <c r="O456" s="2594"/>
      <c r="P456" s="2595" t="s">
        <v>794</v>
      </c>
      <c r="Q456" s="2593"/>
      <c r="R456" s="2593"/>
      <c r="S456" s="2593"/>
      <c r="T456" s="2594"/>
      <c r="U456" s="2595" t="s">
        <v>793</v>
      </c>
      <c r="V456" s="2593"/>
      <c r="W456" s="2593"/>
      <c r="X456" s="2593"/>
      <c r="Y456" s="2594"/>
      <c r="Z456" s="2595" t="s">
        <v>792</v>
      </c>
      <c r="AA456" s="2593"/>
      <c r="AB456" s="2596"/>
      <c r="AD456" s="512" t="s">
        <v>1313</v>
      </c>
      <c r="AI456" s="276" t="s">
        <v>1174</v>
      </c>
    </row>
    <row r="457" spans="2:44" ht="21" customHeight="1" thickTop="1">
      <c r="C457" s="2744" t="s">
        <v>791</v>
      </c>
      <c r="D457" s="2745"/>
      <c r="E457" s="2746"/>
      <c r="F457" s="2747"/>
      <c r="G457" s="2748"/>
      <c r="H457" s="2749"/>
      <c r="I457" s="2750"/>
      <c r="J457" s="2751"/>
      <c r="K457" s="2751"/>
      <c r="L457" s="2751"/>
      <c r="M457" s="2751"/>
      <c r="N457" s="2751"/>
      <c r="O457" s="2752"/>
      <c r="P457" s="2753"/>
      <c r="Q457" s="2754"/>
      <c r="R457" s="2754"/>
      <c r="S457" s="2754"/>
      <c r="T457" s="2755"/>
      <c r="U457" s="2756"/>
      <c r="V457" s="2757"/>
      <c r="W457" s="2757"/>
      <c r="X457" s="2757"/>
      <c r="Y457" s="2758"/>
      <c r="Z457" s="2719"/>
      <c r="AA457" s="2720"/>
      <c r="AB457" s="2721"/>
      <c r="AI457" s="276" t="s">
        <v>1167</v>
      </c>
    </row>
    <row r="458" spans="2:44" ht="21" customHeight="1">
      <c r="C458" s="2704"/>
      <c r="D458" s="2705"/>
      <c r="E458" s="2706"/>
      <c r="F458" s="2714"/>
      <c r="G458" s="2542"/>
      <c r="H458" s="2715"/>
      <c r="I458" s="2543"/>
      <c r="J458" s="2544"/>
      <c r="K458" s="2544"/>
      <c r="L458" s="2544"/>
      <c r="M458" s="2544"/>
      <c r="N458" s="2544"/>
      <c r="O458" s="2561"/>
      <c r="P458" s="2545"/>
      <c r="Q458" s="2546"/>
      <c r="R458" s="2546"/>
      <c r="S458" s="2546"/>
      <c r="T458" s="2716"/>
      <c r="U458" s="2547"/>
      <c r="V458" s="2548"/>
      <c r="W458" s="2548"/>
      <c r="X458" s="2548"/>
      <c r="Y458" s="2549"/>
      <c r="Z458" s="2717"/>
      <c r="AA458" s="2550"/>
      <c r="AB458" s="2551"/>
      <c r="AI458" s="276" t="s">
        <v>1168</v>
      </c>
    </row>
    <row r="459" spans="2:44" ht="21" customHeight="1">
      <c r="C459" s="2704"/>
      <c r="D459" s="2705"/>
      <c r="E459" s="2706"/>
      <c r="F459" s="2714"/>
      <c r="G459" s="2542"/>
      <c r="H459" s="2715"/>
      <c r="I459" s="2543"/>
      <c r="J459" s="2544"/>
      <c r="K459" s="2544"/>
      <c r="L459" s="2544"/>
      <c r="M459" s="2544"/>
      <c r="N459" s="2544"/>
      <c r="O459" s="2561"/>
      <c r="P459" s="2545"/>
      <c r="Q459" s="2546"/>
      <c r="R459" s="2546"/>
      <c r="S459" s="2546"/>
      <c r="T459" s="2716"/>
      <c r="U459" s="2547"/>
      <c r="V459" s="2548"/>
      <c r="W459" s="2548"/>
      <c r="X459" s="2548"/>
      <c r="Y459" s="2549"/>
      <c r="Z459" s="2717"/>
      <c r="AA459" s="2550"/>
      <c r="AB459" s="2551"/>
      <c r="AI459" s="276" t="s">
        <v>1169</v>
      </c>
    </row>
    <row r="460" spans="2:44" ht="21" customHeight="1">
      <c r="C460" s="2704"/>
      <c r="D460" s="2705"/>
      <c r="E460" s="2706"/>
      <c r="F460" s="2542"/>
      <c r="G460" s="2542"/>
      <c r="H460" s="2542"/>
      <c r="I460" s="2543"/>
      <c r="J460" s="2544"/>
      <c r="K460" s="2544"/>
      <c r="L460" s="2544"/>
      <c r="M460" s="2544"/>
      <c r="N460" s="2544"/>
      <c r="O460" s="2544"/>
      <c r="P460" s="2545"/>
      <c r="Q460" s="2546"/>
      <c r="R460" s="2546"/>
      <c r="S460" s="2546"/>
      <c r="T460" s="2546"/>
      <c r="U460" s="2547"/>
      <c r="V460" s="2548"/>
      <c r="W460" s="2548"/>
      <c r="X460" s="2548"/>
      <c r="Y460" s="2549"/>
      <c r="Z460" s="2550"/>
      <c r="AA460" s="2550"/>
      <c r="AB460" s="2551"/>
      <c r="AI460" s="276" t="s">
        <v>1170</v>
      </c>
    </row>
    <row r="461" spans="2:44" ht="21" customHeight="1">
      <c r="C461" s="2704"/>
      <c r="D461" s="2705"/>
      <c r="E461" s="2706"/>
      <c r="F461" s="2542"/>
      <c r="G461" s="2542"/>
      <c r="H461" s="2542"/>
      <c r="I461" s="2543"/>
      <c r="J461" s="2544"/>
      <c r="K461" s="2544"/>
      <c r="L461" s="2544"/>
      <c r="M461" s="2544"/>
      <c r="N461" s="2544"/>
      <c r="O461" s="2544"/>
      <c r="P461" s="2545"/>
      <c r="Q461" s="2546"/>
      <c r="R461" s="2546"/>
      <c r="S461" s="2546"/>
      <c r="T461" s="2546"/>
      <c r="U461" s="2589"/>
      <c r="V461" s="2590"/>
      <c r="W461" s="2590"/>
      <c r="X461" s="2590"/>
      <c r="Y461" s="2591"/>
      <c r="Z461" s="2550"/>
      <c r="AA461" s="2550"/>
      <c r="AB461" s="2551"/>
      <c r="AI461" s="276" t="s">
        <v>1171</v>
      </c>
    </row>
    <row r="462" spans="2:44" ht="21" customHeight="1">
      <c r="C462" s="2704"/>
      <c r="D462" s="2705"/>
      <c r="E462" s="2706"/>
      <c r="F462" s="2542"/>
      <c r="G462" s="2542"/>
      <c r="H462" s="2542"/>
      <c r="I462" s="2543"/>
      <c r="J462" s="2544"/>
      <c r="K462" s="2544"/>
      <c r="L462" s="2544"/>
      <c r="M462" s="2544"/>
      <c r="N462" s="2544"/>
      <c r="O462" s="2544"/>
      <c r="P462" s="2545"/>
      <c r="Q462" s="2546"/>
      <c r="R462" s="2546"/>
      <c r="S462" s="2546"/>
      <c r="T462" s="2546"/>
      <c r="U462" s="2547"/>
      <c r="V462" s="2548"/>
      <c r="W462" s="2548"/>
      <c r="X462" s="2548"/>
      <c r="Y462" s="2549"/>
      <c r="Z462" s="2550"/>
      <c r="AA462" s="2550"/>
      <c r="AB462" s="2551"/>
      <c r="AI462" s="276" t="s">
        <v>1172</v>
      </c>
    </row>
    <row r="463" spans="2:44" ht="21" customHeight="1">
      <c r="C463" s="2704"/>
      <c r="D463" s="2705"/>
      <c r="E463" s="2706"/>
      <c r="F463" s="2542"/>
      <c r="G463" s="2542"/>
      <c r="H463" s="2542"/>
      <c r="I463" s="2543"/>
      <c r="J463" s="2544"/>
      <c r="K463" s="2544"/>
      <c r="L463" s="2544"/>
      <c r="M463" s="2544"/>
      <c r="N463" s="2544"/>
      <c r="O463" s="2544"/>
      <c r="P463" s="2545"/>
      <c r="Q463" s="2546"/>
      <c r="R463" s="2546"/>
      <c r="S463" s="2546"/>
      <c r="T463" s="2546"/>
      <c r="U463" s="2547"/>
      <c r="V463" s="2548"/>
      <c r="W463" s="2548"/>
      <c r="X463" s="2548"/>
      <c r="Y463" s="2549"/>
      <c r="Z463" s="2550"/>
      <c r="AA463" s="2550"/>
      <c r="AB463" s="2551"/>
      <c r="AI463" s="276" t="s">
        <v>1175</v>
      </c>
    </row>
    <row r="464" spans="2:44" ht="21" customHeight="1">
      <c r="C464" s="2704"/>
      <c r="D464" s="2705"/>
      <c r="E464" s="2706"/>
      <c r="F464" s="2542"/>
      <c r="G464" s="2542"/>
      <c r="H464" s="2542"/>
      <c r="I464" s="2543"/>
      <c r="J464" s="2544"/>
      <c r="K464" s="2544"/>
      <c r="L464" s="2544"/>
      <c r="M464" s="2544"/>
      <c r="N464" s="2544"/>
      <c r="O464" s="2544"/>
      <c r="P464" s="2545"/>
      <c r="Q464" s="2546"/>
      <c r="R464" s="2546"/>
      <c r="S464" s="2546"/>
      <c r="T464" s="2546"/>
      <c r="U464" s="2547"/>
      <c r="V464" s="2548"/>
      <c r="W464" s="2548"/>
      <c r="X464" s="2548"/>
      <c r="Y464" s="2549"/>
      <c r="Z464" s="2550"/>
      <c r="AA464" s="2550"/>
      <c r="AB464" s="2551"/>
      <c r="AI464" s="276" t="s">
        <v>1177</v>
      </c>
    </row>
    <row r="465" spans="3:35" ht="21" customHeight="1">
      <c r="C465" s="2704"/>
      <c r="D465" s="2705"/>
      <c r="E465" s="2706"/>
      <c r="F465" s="2542"/>
      <c r="G465" s="2542"/>
      <c r="H465" s="2542"/>
      <c r="I465" s="2543"/>
      <c r="J465" s="2544"/>
      <c r="K465" s="2544"/>
      <c r="L465" s="2544"/>
      <c r="M465" s="2544"/>
      <c r="N465" s="2544"/>
      <c r="O465" s="2544"/>
      <c r="P465" s="2545"/>
      <c r="Q465" s="2546"/>
      <c r="R465" s="2546"/>
      <c r="S465" s="2546"/>
      <c r="T465" s="2546"/>
      <c r="U465" s="2547"/>
      <c r="V465" s="2548"/>
      <c r="W465" s="2548"/>
      <c r="X465" s="2548"/>
      <c r="Y465" s="2549"/>
      <c r="Z465" s="2550"/>
      <c r="AA465" s="2550"/>
      <c r="AB465" s="2551"/>
      <c r="AI465" s="276" t="s">
        <v>1173</v>
      </c>
    </row>
    <row r="466" spans="3:35" ht="21" customHeight="1">
      <c r="C466" s="2704"/>
      <c r="D466" s="2705"/>
      <c r="E466" s="2706"/>
      <c r="F466" s="2542"/>
      <c r="G466" s="2542"/>
      <c r="H466" s="2542"/>
      <c r="I466" s="2575"/>
      <c r="J466" s="2576"/>
      <c r="K466" s="2576"/>
      <c r="L466" s="2576"/>
      <c r="M466" s="2576"/>
      <c r="N466" s="2576"/>
      <c r="O466" s="2577"/>
      <c r="P466" s="2545"/>
      <c r="Q466" s="2546"/>
      <c r="R466" s="2546"/>
      <c r="S466" s="2546"/>
      <c r="T466" s="2546"/>
      <c r="U466" s="2547"/>
      <c r="V466" s="2548"/>
      <c r="W466" s="2548"/>
      <c r="X466" s="2548"/>
      <c r="Y466" s="2549"/>
      <c r="Z466" s="2550"/>
      <c r="AA466" s="2550"/>
      <c r="AB466" s="2551"/>
      <c r="AD466" s="512"/>
    </row>
    <row r="467" spans="3:35" ht="21" customHeight="1">
      <c r="C467" s="2704"/>
      <c r="D467" s="2705"/>
      <c r="E467" s="2706"/>
      <c r="F467" s="2542"/>
      <c r="G467" s="2542"/>
      <c r="H467" s="2542"/>
      <c r="I467" s="2543"/>
      <c r="J467" s="2544"/>
      <c r="K467" s="2544"/>
      <c r="L467" s="2544"/>
      <c r="M467" s="2544"/>
      <c r="N467" s="2544"/>
      <c r="O467" s="2544"/>
      <c r="P467" s="2545"/>
      <c r="Q467" s="2546"/>
      <c r="R467" s="2546"/>
      <c r="S467" s="2546"/>
      <c r="T467" s="2546"/>
      <c r="U467" s="2547"/>
      <c r="V467" s="2548"/>
      <c r="W467" s="2548"/>
      <c r="X467" s="2548"/>
      <c r="Y467" s="2549"/>
      <c r="Z467" s="2550"/>
      <c r="AA467" s="2550"/>
      <c r="AB467" s="2551"/>
    </row>
    <row r="468" spans="3:35" ht="21" customHeight="1">
      <c r="C468" s="2704"/>
      <c r="D468" s="2705"/>
      <c r="E468" s="2706"/>
      <c r="F468" s="2542"/>
      <c r="G468" s="2542"/>
      <c r="H468" s="2542"/>
      <c r="I468" s="2543"/>
      <c r="J468" s="2544"/>
      <c r="K468" s="2544"/>
      <c r="L468" s="2544"/>
      <c r="M468" s="2544"/>
      <c r="N468" s="2544"/>
      <c r="O468" s="2544"/>
      <c r="P468" s="2545"/>
      <c r="Q468" s="2546"/>
      <c r="R468" s="2546"/>
      <c r="S468" s="2546"/>
      <c r="T468" s="2546"/>
      <c r="U468" s="2547"/>
      <c r="V468" s="2548"/>
      <c r="W468" s="2548"/>
      <c r="X468" s="2548"/>
      <c r="Y468" s="2549"/>
      <c r="Z468" s="2550"/>
      <c r="AA468" s="2550"/>
      <c r="AB468" s="2551"/>
    </row>
    <row r="469" spans="3:35" ht="21" customHeight="1">
      <c r="C469" s="2704"/>
      <c r="D469" s="2705"/>
      <c r="E469" s="2706"/>
      <c r="F469" s="2542"/>
      <c r="G469" s="2542"/>
      <c r="H469" s="2542"/>
      <c r="I469" s="2543"/>
      <c r="J469" s="2544"/>
      <c r="K469" s="2544"/>
      <c r="L469" s="2544"/>
      <c r="M469" s="2544"/>
      <c r="N469" s="2544"/>
      <c r="O469" s="2544"/>
      <c r="P469" s="2545"/>
      <c r="Q469" s="2546"/>
      <c r="R469" s="2546"/>
      <c r="S469" s="2546"/>
      <c r="T469" s="2546"/>
      <c r="U469" s="2547"/>
      <c r="V469" s="2548"/>
      <c r="W469" s="2548"/>
      <c r="X469" s="2548"/>
      <c r="Y469" s="2549"/>
      <c r="Z469" s="2550"/>
      <c r="AA469" s="2550"/>
      <c r="AB469" s="2551"/>
    </row>
    <row r="470" spans="3:35" ht="21" customHeight="1" thickBot="1">
      <c r="C470" s="2523"/>
      <c r="D470" s="2524"/>
      <c r="E470" s="2525"/>
      <c r="F470" s="2526"/>
      <c r="G470" s="2526"/>
      <c r="H470" s="2526"/>
      <c r="I470" s="2527" t="s">
        <v>790</v>
      </c>
      <c r="J470" s="2528"/>
      <c r="K470" s="2528"/>
      <c r="L470" s="2528"/>
      <c r="M470" s="2528"/>
      <c r="N470" s="2528"/>
      <c r="O470" s="2529"/>
      <c r="P470" s="2552">
        <f>SUM(P457:T469)</f>
        <v>0</v>
      </c>
      <c r="Q470" s="2553"/>
      <c r="R470" s="2553"/>
      <c r="S470" s="2553"/>
      <c r="T470" s="2553"/>
      <c r="U470" s="2554">
        <f>SUM(U457:Y469)</f>
        <v>0</v>
      </c>
      <c r="V470" s="2555"/>
      <c r="W470" s="2555"/>
      <c r="X470" s="2555"/>
      <c r="Y470" s="2556"/>
      <c r="Z470" s="2557"/>
      <c r="AA470" s="2557"/>
      <c r="AB470" s="2558"/>
      <c r="AD470" s="512" t="s">
        <v>787</v>
      </c>
    </row>
    <row r="471" spans="3:35" ht="21" customHeight="1">
      <c r="C471" s="2711" t="s">
        <v>789</v>
      </c>
      <c r="D471" s="2712"/>
      <c r="E471" s="2713"/>
      <c r="F471" s="2565"/>
      <c r="G471" s="2565"/>
      <c r="H471" s="2565"/>
      <c r="I471" s="2566"/>
      <c r="J471" s="2567"/>
      <c r="K471" s="2567"/>
      <c r="L471" s="2567"/>
      <c r="M471" s="2567"/>
      <c r="N471" s="2567"/>
      <c r="O471" s="2567"/>
      <c r="P471" s="2568"/>
      <c r="Q471" s="2569"/>
      <c r="R471" s="2569"/>
      <c r="S471" s="2569"/>
      <c r="T471" s="2569"/>
      <c r="U471" s="2570"/>
      <c r="V471" s="2571"/>
      <c r="W471" s="2571"/>
      <c r="X471" s="2571"/>
      <c r="Y471" s="2572"/>
      <c r="Z471" s="2573"/>
      <c r="AA471" s="2573"/>
      <c r="AB471" s="2574"/>
    </row>
    <row r="472" spans="3:35" ht="21" customHeight="1">
      <c r="C472" s="2704"/>
      <c r="D472" s="2705"/>
      <c r="E472" s="2706"/>
      <c r="F472" s="2542"/>
      <c r="G472" s="2542"/>
      <c r="H472" s="2542"/>
      <c r="I472" s="2543"/>
      <c r="J472" s="2544"/>
      <c r="K472" s="2544"/>
      <c r="L472" s="2544"/>
      <c r="M472" s="2544"/>
      <c r="N472" s="2544"/>
      <c r="O472" s="2544"/>
      <c r="P472" s="2545"/>
      <c r="Q472" s="2546"/>
      <c r="R472" s="2546"/>
      <c r="S472" s="2546"/>
      <c r="T472" s="2546"/>
      <c r="U472" s="2547"/>
      <c r="V472" s="2548"/>
      <c r="W472" s="2548"/>
      <c r="X472" s="2548"/>
      <c r="Y472" s="2549"/>
      <c r="Z472" s="2550"/>
      <c r="AA472" s="2550"/>
      <c r="AB472" s="2551"/>
    </row>
    <row r="473" spans="3:35" ht="21" customHeight="1">
      <c r="C473" s="2704"/>
      <c r="D473" s="2705"/>
      <c r="E473" s="2706"/>
      <c r="F473" s="2542"/>
      <c r="G473" s="2542"/>
      <c r="H473" s="2542"/>
      <c r="I473" s="2543"/>
      <c r="J473" s="2544"/>
      <c r="K473" s="2544"/>
      <c r="L473" s="2544"/>
      <c r="M473" s="2544"/>
      <c r="N473" s="2544"/>
      <c r="O473" s="2544"/>
      <c r="P473" s="2545"/>
      <c r="Q473" s="2546"/>
      <c r="R473" s="2546"/>
      <c r="S473" s="2546"/>
      <c r="T473" s="2546"/>
      <c r="U473" s="2547"/>
      <c r="V473" s="2548"/>
      <c r="W473" s="2548"/>
      <c r="X473" s="2548"/>
      <c r="Y473" s="2549"/>
      <c r="Z473" s="2550"/>
      <c r="AA473" s="2550"/>
      <c r="AB473" s="2551"/>
    </row>
    <row r="474" spans="3:35" ht="21" customHeight="1">
      <c r="C474" s="2704"/>
      <c r="D474" s="2705"/>
      <c r="E474" s="2706"/>
      <c r="F474" s="2542"/>
      <c r="G474" s="2542"/>
      <c r="H474" s="2542"/>
      <c r="I474" s="2543"/>
      <c r="J474" s="2544"/>
      <c r="K474" s="2544"/>
      <c r="L474" s="2544"/>
      <c r="M474" s="2544"/>
      <c r="N474" s="2544"/>
      <c r="O474" s="2544"/>
      <c r="P474" s="2545"/>
      <c r="Q474" s="2546"/>
      <c r="R474" s="2546"/>
      <c r="S474" s="2546"/>
      <c r="T474" s="2546"/>
      <c r="U474" s="2547"/>
      <c r="V474" s="2548"/>
      <c r="W474" s="2548"/>
      <c r="X474" s="2548"/>
      <c r="Y474" s="2549"/>
      <c r="Z474" s="2550"/>
      <c r="AA474" s="2550"/>
      <c r="AB474" s="2551"/>
    </row>
    <row r="475" spans="3:35" ht="21" customHeight="1">
      <c r="C475" s="2704"/>
      <c r="D475" s="2705"/>
      <c r="E475" s="2706"/>
      <c r="F475" s="2542"/>
      <c r="G475" s="2542"/>
      <c r="H475" s="2542"/>
      <c r="I475" s="2543"/>
      <c r="J475" s="2544"/>
      <c r="K475" s="2544"/>
      <c r="L475" s="2544"/>
      <c r="M475" s="2544"/>
      <c r="N475" s="2544"/>
      <c r="O475" s="2544"/>
      <c r="P475" s="2545"/>
      <c r="Q475" s="2546"/>
      <c r="R475" s="2546"/>
      <c r="S475" s="2546"/>
      <c r="T475" s="2546"/>
      <c r="U475" s="2547"/>
      <c r="V475" s="2548"/>
      <c r="W475" s="2548"/>
      <c r="X475" s="2548"/>
      <c r="Y475" s="2549"/>
      <c r="Z475" s="2550"/>
      <c r="AA475" s="2550"/>
      <c r="AB475" s="2551"/>
    </row>
    <row r="476" spans="3:35" ht="21" customHeight="1">
      <c r="C476" s="2704"/>
      <c r="D476" s="2705"/>
      <c r="E476" s="2706"/>
      <c r="F476" s="2542"/>
      <c r="G476" s="2542"/>
      <c r="H476" s="2542"/>
      <c r="I476" s="2543"/>
      <c r="J476" s="2544"/>
      <c r="K476" s="2544"/>
      <c r="L476" s="2544"/>
      <c r="M476" s="2544"/>
      <c r="N476" s="2544"/>
      <c r="O476" s="2544"/>
      <c r="P476" s="2545"/>
      <c r="Q476" s="2546"/>
      <c r="R476" s="2546"/>
      <c r="S476" s="2546"/>
      <c r="T476" s="2546"/>
      <c r="U476" s="2547"/>
      <c r="V476" s="2548"/>
      <c r="W476" s="2548"/>
      <c r="X476" s="2548"/>
      <c r="Y476" s="2549"/>
      <c r="Z476" s="2550"/>
      <c r="AA476" s="2550"/>
      <c r="AB476" s="2551"/>
    </row>
    <row r="477" spans="3:35" ht="21" customHeight="1">
      <c r="C477" s="2704"/>
      <c r="D477" s="2705"/>
      <c r="E477" s="2706"/>
      <c r="F477" s="2542"/>
      <c r="G477" s="2542"/>
      <c r="H477" s="2542"/>
      <c r="I477" s="2543"/>
      <c r="J477" s="2544"/>
      <c r="K477" s="2544"/>
      <c r="L477" s="2544"/>
      <c r="M477" s="2544"/>
      <c r="N477" s="2544"/>
      <c r="O477" s="2561"/>
      <c r="P477" s="2545"/>
      <c r="Q477" s="2546"/>
      <c r="R477" s="2546"/>
      <c r="S477" s="2546"/>
      <c r="T477" s="2546"/>
      <c r="U477" s="2547"/>
      <c r="V477" s="2548"/>
      <c r="W477" s="2548"/>
      <c r="X477" s="2548"/>
      <c r="Y477" s="2549"/>
      <c r="Z477" s="2550"/>
      <c r="AA477" s="2550"/>
      <c r="AB477" s="2551"/>
    </row>
    <row r="478" spans="3:35" ht="21" customHeight="1">
      <c r="C478" s="2704"/>
      <c r="D478" s="2705"/>
      <c r="E478" s="2706"/>
      <c r="F478" s="2542"/>
      <c r="G478" s="2542"/>
      <c r="H478" s="2542"/>
      <c r="I478" s="2559"/>
      <c r="J478" s="2560"/>
      <c r="K478" s="2560"/>
      <c r="L478" s="2560"/>
      <c r="M478" s="2560"/>
      <c r="N478" s="2560"/>
      <c r="O478" s="2560"/>
      <c r="P478" s="2545"/>
      <c r="Q478" s="2546"/>
      <c r="R478" s="2546"/>
      <c r="S478" s="2546"/>
      <c r="T478" s="2546"/>
      <c r="U478" s="2547"/>
      <c r="V478" s="2548"/>
      <c r="W478" s="2548"/>
      <c r="X478" s="2548"/>
      <c r="Y478" s="2549"/>
      <c r="Z478" s="2550"/>
      <c r="AA478" s="2550"/>
      <c r="AB478" s="2551"/>
    </row>
    <row r="479" spans="3:35" ht="21" customHeight="1">
      <c r="C479" s="2704"/>
      <c r="D479" s="2705"/>
      <c r="E479" s="2706"/>
      <c r="F479" s="2542"/>
      <c r="G479" s="2542"/>
      <c r="H479" s="2542"/>
      <c r="I479" s="2543"/>
      <c r="J479" s="2544"/>
      <c r="K479" s="2544"/>
      <c r="L479" s="2544"/>
      <c r="M479" s="2544"/>
      <c r="N479" s="2544"/>
      <c r="O479" s="2544"/>
      <c r="P479" s="2545"/>
      <c r="Q479" s="2546"/>
      <c r="R479" s="2546"/>
      <c r="S479" s="2546"/>
      <c r="T479" s="2546"/>
      <c r="U479" s="2547"/>
      <c r="V479" s="2548"/>
      <c r="W479" s="2548"/>
      <c r="X479" s="2548"/>
      <c r="Y479" s="2549"/>
      <c r="Z479" s="2550"/>
      <c r="AA479" s="2550"/>
      <c r="AB479" s="2551"/>
    </row>
    <row r="480" spans="3:35" ht="21" customHeight="1">
      <c r="C480" s="2704"/>
      <c r="D480" s="2705"/>
      <c r="E480" s="2706"/>
      <c r="F480" s="2542"/>
      <c r="G480" s="2542"/>
      <c r="H480" s="2542"/>
      <c r="I480" s="2543"/>
      <c r="J480" s="2544"/>
      <c r="K480" s="2544"/>
      <c r="L480" s="2544"/>
      <c r="M480" s="2544"/>
      <c r="N480" s="2544"/>
      <c r="O480" s="2544"/>
      <c r="P480" s="2545"/>
      <c r="Q480" s="2546"/>
      <c r="R480" s="2546"/>
      <c r="S480" s="2546"/>
      <c r="T480" s="2546"/>
      <c r="U480" s="2547"/>
      <c r="V480" s="2548"/>
      <c r="W480" s="2548"/>
      <c r="X480" s="2548"/>
      <c r="Y480" s="2549"/>
      <c r="Z480" s="2550"/>
      <c r="AA480" s="2550"/>
      <c r="AB480" s="2551"/>
    </row>
    <row r="481" spans="2:31" ht="21" customHeight="1" thickBot="1">
      <c r="B481" s="600"/>
      <c r="C481" s="2523"/>
      <c r="D481" s="2524"/>
      <c r="E481" s="2525"/>
      <c r="F481" s="2526"/>
      <c r="G481" s="2526"/>
      <c r="H481" s="2526"/>
      <c r="I481" s="2527" t="s">
        <v>788</v>
      </c>
      <c r="J481" s="2528"/>
      <c r="K481" s="2528"/>
      <c r="L481" s="2528"/>
      <c r="M481" s="2528"/>
      <c r="N481" s="2528"/>
      <c r="O481" s="2529"/>
      <c r="P481" s="2552">
        <f>SUM(P471:T480)</f>
        <v>0</v>
      </c>
      <c r="Q481" s="2553"/>
      <c r="R481" s="2553"/>
      <c r="S481" s="2553"/>
      <c r="T481" s="2553"/>
      <c r="U481" s="2554">
        <f>SUM(U471:Y480)</f>
        <v>0</v>
      </c>
      <c r="V481" s="2555"/>
      <c r="W481" s="2555"/>
      <c r="X481" s="2555"/>
      <c r="Y481" s="2556"/>
      <c r="Z481" s="2557"/>
      <c r="AA481" s="2557"/>
      <c r="AB481" s="2558"/>
      <c r="AD481" s="512" t="s">
        <v>787</v>
      </c>
    </row>
    <row r="482" spans="2:31" ht="21" customHeight="1" thickBot="1">
      <c r="C482" s="2530" t="s">
        <v>45</v>
      </c>
      <c r="D482" s="2531"/>
      <c r="E482" s="2531"/>
      <c r="F482" s="2531"/>
      <c r="G482" s="2531"/>
      <c r="H482" s="2531"/>
      <c r="I482" s="2531"/>
      <c r="J482" s="2531"/>
      <c r="K482" s="2531"/>
      <c r="L482" s="2531"/>
      <c r="M482" s="2531"/>
      <c r="N482" s="2531"/>
      <c r="O482" s="2532"/>
      <c r="P482" s="2533">
        <f>SUM(P470+P481)</f>
        <v>0</v>
      </c>
      <c r="Q482" s="2534"/>
      <c r="R482" s="2534"/>
      <c r="S482" s="2534"/>
      <c r="T482" s="2534"/>
      <c r="U482" s="2533">
        <f>SUM(U470+U481)</f>
        <v>0</v>
      </c>
      <c r="V482" s="2534"/>
      <c r="W482" s="2534"/>
      <c r="X482" s="2534"/>
      <c r="Y482" s="2534"/>
      <c r="Z482" s="2535"/>
      <c r="AA482" s="2536"/>
      <c r="AB482" s="2537"/>
      <c r="AC482" s="600"/>
      <c r="AD482" s="512" t="s">
        <v>787</v>
      </c>
    </row>
    <row r="483" spans="2:31" ht="10.5" customHeight="1"/>
    <row r="484" spans="2:31" ht="21" customHeight="1">
      <c r="B484" s="2710" t="s">
        <v>400</v>
      </c>
      <c r="C484" s="2710"/>
      <c r="D484" s="518" t="s">
        <v>786</v>
      </c>
    </row>
    <row r="485" spans="2:31" ht="18.75" customHeight="1">
      <c r="D485" s="575" t="s">
        <v>785</v>
      </c>
      <c r="E485" s="575"/>
      <c r="F485" s="575"/>
      <c r="G485" s="575"/>
      <c r="H485" s="575"/>
      <c r="I485" s="575"/>
      <c r="J485" s="575"/>
      <c r="K485" s="575"/>
      <c r="L485" s="575" t="s">
        <v>1166</v>
      </c>
      <c r="M485" s="575"/>
      <c r="N485" s="575"/>
      <c r="O485" s="591"/>
      <c r="P485" s="591"/>
      <c r="Q485" s="591"/>
      <c r="R485" s="591"/>
      <c r="S485" s="591"/>
      <c r="T485" s="591"/>
      <c r="U485" s="591"/>
      <c r="V485" s="591"/>
      <c r="W485" s="591"/>
      <c r="X485" s="591"/>
      <c r="Y485" s="591"/>
      <c r="Z485" s="591"/>
      <c r="AA485" s="591"/>
      <c r="AB485" s="591"/>
    </row>
    <row r="486" spans="2:31" ht="30" customHeight="1">
      <c r="C486" s="537"/>
      <c r="D486" s="2517" t="s">
        <v>784</v>
      </c>
      <c r="E486" s="2517"/>
      <c r="F486" s="2517"/>
      <c r="G486" s="2517"/>
      <c r="H486" s="2517"/>
      <c r="I486" s="2517"/>
      <c r="J486" s="2517"/>
      <c r="K486" s="2517"/>
      <c r="L486" s="2517"/>
      <c r="M486" s="2517"/>
      <c r="N486" s="2517"/>
      <c r="O486" s="2517"/>
      <c r="P486" s="2517"/>
      <c r="Q486" s="2517"/>
      <c r="R486" s="2517"/>
      <c r="S486" s="2517"/>
      <c r="T486" s="2517"/>
      <c r="U486" s="2517"/>
      <c r="V486" s="2517"/>
      <c r="W486" s="2517"/>
      <c r="X486" s="2517"/>
      <c r="Y486" s="2517"/>
      <c r="Z486" s="2517"/>
      <c r="AA486" s="2517"/>
      <c r="AB486" s="2517"/>
    </row>
    <row r="487" spans="2:31" ht="24.75" customHeight="1">
      <c r="C487" s="537"/>
      <c r="D487" s="2517" t="s">
        <v>783</v>
      </c>
      <c r="E487" s="2517"/>
      <c r="F487" s="2517"/>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2517"/>
      <c r="AB487" s="2517"/>
    </row>
    <row r="488" spans="2:31" ht="30" customHeight="1">
      <c r="C488" s="537"/>
      <c r="D488" s="2517" t="s">
        <v>782</v>
      </c>
      <c r="E488" s="2517"/>
      <c r="F488" s="2517"/>
      <c r="G488" s="2517"/>
      <c r="H488" s="2517"/>
      <c r="I488" s="2517"/>
      <c r="J488" s="2517"/>
      <c r="K488" s="2517"/>
      <c r="L488" s="2517"/>
      <c r="M488" s="2517"/>
      <c r="N488" s="2517"/>
      <c r="O488" s="2517"/>
      <c r="P488" s="2517"/>
      <c r="Q488" s="2517"/>
      <c r="R488" s="2517"/>
      <c r="S488" s="2517"/>
      <c r="T488" s="2517"/>
      <c r="U488" s="2517"/>
      <c r="V488" s="2517"/>
      <c r="W488" s="2517"/>
      <c r="X488" s="2517"/>
      <c r="Y488" s="2517"/>
      <c r="Z488" s="2517"/>
      <c r="AA488" s="2517"/>
      <c r="AB488" s="2517"/>
    </row>
    <row r="489" spans="2:31" ht="15.75" customHeight="1">
      <c r="C489" s="519"/>
      <c r="D489" s="606"/>
      <c r="E489" s="606"/>
      <c r="F489" s="606"/>
      <c r="G489" s="606"/>
      <c r="H489" s="606"/>
      <c r="I489" s="606"/>
      <c r="J489" s="606"/>
      <c r="K489" s="606"/>
      <c r="L489" s="606"/>
      <c r="M489" s="606"/>
      <c r="N489" s="606"/>
      <c r="O489" s="606"/>
      <c r="P489" s="606"/>
      <c r="Q489" s="606"/>
      <c r="R489" s="606"/>
      <c r="S489" s="606"/>
      <c r="T489" s="606"/>
      <c r="U489" s="606"/>
      <c r="V489" s="606"/>
      <c r="W489" s="606"/>
      <c r="X489" s="606"/>
      <c r="Y489" s="606"/>
      <c r="Z489" s="606"/>
      <c r="AA489" s="606"/>
      <c r="AB489" s="606"/>
    </row>
    <row r="490" spans="2:31" ht="17.25" customHeight="1">
      <c r="C490" s="277"/>
      <c r="D490" s="278"/>
      <c r="E490" s="279"/>
      <c r="F490" s="279"/>
      <c r="G490" s="280"/>
      <c r="H490" s="280"/>
      <c r="I490" s="280"/>
      <c r="J490" s="168"/>
      <c r="K490" s="281"/>
      <c r="L490" s="281"/>
      <c r="M490" s="282"/>
      <c r="N490" s="282"/>
      <c r="AE490" s="1026" t="s">
        <v>122</v>
      </c>
    </row>
    <row r="491" spans="2:31" ht="21" customHeight="1">
      <c r="B491" s="607" t="s">
        <v>781</v>
      </c>
      <c r="C491" s="607" t="s">
        <v>780</v>
      </c>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559" t="s">
        <v>779</v>
      </c>
    </row>
    <row r="492" spans="2:31" ht="21" customHeight="1">
      <c r="B492" s="1525"/>
      <c r="C492" s="1526"/>
      <c r="D492" s="1457"/>
      <c r="E492" s="1457"/>
      <c r="F492" s="1457"/>
      <c r="G492" s="1457"/>
      <c r="H492" s="1457"/>
      <c r="I492" s="1457"/>
      <c r="J492" s="1457"/>
      <c r="K492" s="1457"/>
      <c r="L492" s="1457"/>
      <c r="M492" s="1457"/>
      <c r="N492" s="1457"/>
      <c r="O492" s="1457"/>
      <c r="P492" s="1457"/>
      <c r="Q492" s="1457"/>
      <c r="R492" s="1457"/>
      <c r="S492" s="1457"/>
      <c r="T492" s="1457"/>
      <c r="U492" s="1457"/>
      <c r="V492" s="1457"/>
      <c r="W492" s="1457"/>
      <c r="X492" s="1457"/>
      <c r="Y492" s="1457"/>
      <c r="Z492" s="1457"/>
      <c r="AA492" s="1457"/>
      <c r="AB492" s="1457"/>
      <c r="AC492" s="1458"/>
      <c r="AD492" s="165" t="s">
        <v>778</v>
      </c>
    </row>
    <row r="493" spans="2:31" ht="21" customHeight="1">
      <c r="B493" s="1459"/>
      <c r="C493" s="1467"/>
      <c r="D493" s="1467"/>
      <c r="E493" s="1467"/>
      <c r="F493" s="1467"/>
      <c r="G493" s="1467"/>
      <c r="H493" s="1467"/>
      <c r="I493" s="1467"/>
      <c r="J493" s="1467"/>
      <c r="K493" s="1467"/>
      <c r="L493" s="1467"/>
      <c r="M493" s="1467"/>
      <c r="N493" s="1467"/>
      <c r="O493" s="1467"/>
      <c r="P493" s="1467"/>
      <c r="Q493" s="1467"/>
      <c r="R493" s="1467"/>
      <c r="S493" s="1467"/>
      <c r="T493" s="1467"/>
      <c r="U493" s="1467"/>
      <c r="V493" s="1467"/>
      <c r="W493" s="1467"/>
      <c r="X493" s="1467"/>
      <c r="Y493" s="1467"/>
      <c r="Z493" s="1467"/>
      <c r="AA493" s="1467"/>
      <c r="AB493" s="1467"/>
      <c r="AC493" s="1468"/>
      <c r="AD493" s="164" t="s">
        <v>1324</v>
      </c>
    </row>
    <row r="494" spans="2:31" ht="21" customHeight="1">
      <c r="B494" s="1459"/>
      <c r="C494" s="1467"/>
      <c r="D494" s="1467"/>
      <c r="E494" s="1467"/>
      <c r="F494" s="1467"/>
      <c r="G494" s="1467"/>
      <c r="H494" s="1467"/>
      <c r="I494" s="1467"/>
      <c r="J494" s="1467"/>
      <c r="K494" s="1528"/>
      <c r="L494" s="1528"/>
      <c r="M494" s="1528"/>
      <c r="N494" s="1528"/>
      <c r="O494" s="1528"/>
      <c r="P494" s="1528"/>
      <c r="Q494" s="1528"/>
      <c r="R494" s="1528"/>
      <c r="S494" s="1528"/>
      <c r="T494" s="1528"/>
      <c r="U494" s="1467"/>
      <c r="V494" s="1467"/>
      <c r="W494" s="1467"/>
      <c r="X494" s="1467"/>
      <c r="Y494" s="1467"/>
      <c r="Z494" s="1467"/>
      <c r="AA494" s="1467"/>
      <c r="AB494" s="1467"/>
      <c r="AC494" s="1468"/>
      <c r="AD494" s="614"/>
    </row>
    <row r="495" spans="2:31" ht="21" customHeight="1">
      <c r="B495" s="1459"/>
      <c r="C495" s="1467"/>
      <c r="D495" s="1467"/>
      <c r="E495" s="1467"/>
      <c r="F495" s="1467"/>
      <c r="G495" s="1467"/>
      <c r="H495" s="1467"/>
      <c r="I495" s="1467"/>
      <c r="J495" s="1467"/>
      <c r="K495" s="1528"/>
      <c r="L495" s="1528"/>
      <c r="M495" s="1528"/>
      <c r="N495" s="1528"/>
      <c r="O495" s="1528"/>
      <c r="P495" s="1528"/>
      <c r="Q495" s="1528"/>
      <c r="R495" s="1528"/>
      <c r="S495" s="1528"/>
      <c r="T495" s="1528"/>
      <c r="U495" s="1467"/>
      <c r="V495" s="1467"/>
      <c r="W495" s="1467"/>
      <c r="X495" s="1467"/>
      <c r="Y495" s="1467"/>
      <c r="Z495" s="1467"/>
      <c r="AA495" s="1467"/>
      <c r="AB495" s="1467"/>
      <c r="AC495" s="1468"/>
      <c r="AD495" s="614"/>
    </row>
    <row r="496" spans="2:31" ht="21" customHeight="1">
      <c r="B496" s="1459"/>
      <c r="C496" s="1467"/>
      <c r="D496" s="1467"/>
      <c r="E496" s="1467"/>
      <c r="F496" s="1467"/>
      <c r="G496" s="1467"/>
      <c r="H496" s="1467"/>
      <c r="I496" s="1467"/>
      <c r="J496" s="1467"/>
      <c r="K496" s="1467"/>
      <c r="L496" s="1467"/>
      <c r="M496" s="1467"/>
      <c r="N496" s="1467"/>
      <c r="O496" s="1467"/>
      <c r="P496" s="1467"/>
      <c r="Q496" s="1467"/>
      <c r="R496" s="1467"/>
      <c r="S496" s="1467"/>
      <c r="T496" s="1467"/>
      <c r="U496" s="1467"/>
      <c r="V496" s="1467"/>
      <c r="W496" s="1467"/>
      <c r="X496" s="1467"/>
      <c r="Y496" s="1467"/>
      <c r="Z496" s="1467"/>
      <c r="AA496" s="1467"/>
      <c r="AB496" s="1467"/>
      <c r="AC496" s="1468"/>
      <c r="AD496" s="614"/>
    </row>
    <row r="497" spans="2:30" ht="21" customHeight="1">
      <c r="B497" s="1459"/>
      <c r="C497" s="1467"/>
      <c r="D497" s="1467"/>
      <c r="E497" s="1467"/>
      <c r="F497" s="1467"/>
      <c r="G497" s="1467"/>
      <c r="H497" s="1467"/>
      <c r="I497" s="1467"/>
      <c r="J497" s="1467"/>
      <c r="K497" s="1467"/>
      <c r="L497" s="1467"/>
      <c r="M497" s="1467"/>
      <c r="N497" s="1467"/>
      <c r="O497" s="1467"/>
      <c r="P497" s="1467"/>
      <c r="Q497" s="1467"/>
      <c r="R497" s="1467"/>
      <c r="S497" s="1467"/>
      <c r="T497" s="1467"/>
      <c r="U497" s="1467"/>
      <c r="V497" s="1467"/>
      <c r="W497" s="1467"/>
      <c r="X497" s="1467"/>
      <c r="Y497" s="1467"/>
      <c r="Z497" s="1467"/>
      <c r="AA497" s="1467"/>
      <c r="AB497" s="1467"/>
      <c r="AC497" s="1468"/>
      <c r="AD497" s="614"/>
    </row>
    <row r="498" spans="2:30" ht="21" customHeight="1">
      <c r="B498" s="1459"/>
      <c r="C498" s="1467"/>
      <c r="D498" s="1467"/>
      <c r="E498" s="1467"/>
      <c r="F498" s="1467"/>
      <c r="G498" s="1467"/>
      <c r="H498" s="1467"/>
      <c r="I498" s="1467"/>
      <c r="J498" s="1467"/>
      <c r="K498" s="1529"/>
      <c r="L498" s="1529"/>
      <c r="M498" s="1529"/>
      <c r="N498" s="1529"/>
      <c r="O498" s="1529"/>
      <c r="P498" s="1529"/>
      <c r="Q498" s="1529"/>
      <c r="R498" s="1529"/>
      <c r="S498" s="1529"/>
      <c r="T498" s="1529"/>
      <c r="U498" s="1467"/>
      <c r="V498" s="1467"/>
      <c r="W498" s="1467"/>
      <c r="X498" s="1467"/>
      <c r="Y498" s="1467"/>
      <c r="Z498" s="1467"/>
      <c r="AA498" s="1467"/>
      <c r="AB498" s="1467"/>
      <c r="AC498" s="1468"/>
      <c r="AD498" s="614"/>
    </row>
    <row r="499" spans="2:30" ht="21" customHeight="1">
      <c r="B499" s="1459"/>
      <c r="C499" s="1467"/>
      <c r="D499" s="1467"/>
      <c r="E499" s="1467"/>
      <c r="F499" s="1467"/>
      <c r="G499" s="1467"/>
      <c r="H499" s="1467"/>
      <c r="I499" s="1467"/>
      <c r="J499" s="1467"/>
      <c r="K499" s="1529"/>
      <c r="L499" s="1529"/>
      <c r="M499" s="1529"/>
      <c r="N499" s="1529"/>
      <c r="O499" s="1529"/>
      <c r="P499" s="1529"/>
      <c r="Q499" s="1529"/>
      <c r="R499" s="1529"/>
      <c r="S499" s="1529"/>
      <c r="T499" s="1529"/>
      <c r="U499" s="1467"/>
      <c r="V499" s="1467"/>
      <c r="W499" s="1467"/>
      <c r="X499" s="1467"/>
      <c r="Y499" s="1467"/>
      <c r="Z499" s="1467"/>
      <c r="AA499" s="1467"/>
      <c r="AB499" s="1467"/>
      <c r="AC499" s="1468"/>
      <c r="AD499" s="614"/>
    </row>
    <row r="500" spans="2:30" ht="21" customHeight="1">
      <c r="B500" s="1459"/>
      <c r="C500" s="1467"/>
      <c r="D500" s="1467"/>
      <c r="E500" s="1467"/>
      <c r="F500" s="1467"/>
      <c r="G500" s="1467"/>
      <c r="H500" s="1467"/>
      <c r="I500" s="1467"/>
      <c r="J500" s="1467"/>
      <c r="K500" s="1529"/>
      <c r="L500" s="1529"/>
      <c r="M500" s="1529"/>
      <c r="N500" s="1529"/>
      <c r="O500" s="1529"/>
      <c r="P500" s="1529"/>
      <c r="Q500" s="1529"/>
      <c r="R500" s="1529"/>
      <c r="S500" s="1529"/>
      <c r="T500" s="1529"/>
      <c r="U500" s="1467"/>
      <c r="V500" s="1467"/>
      <c r="W500" s="1467"/>
      <c r="X500" s="1467"/>
      <c r="Y500" s="1467"/>
      <c r="Z500" s="1467"/>
      <c r="AA500" s="1467"/>
      <c r="AB500" s="1467"/>
      <c r="AC500" s="1468"/>
      <c r="AD500" s="614"/>
    </row>
    <row r="501" spans="2:30" ht="21" customHeight="1">
      <c r="B501" s="1459"/>
      <c r="C501" s="1467"/>
      <c r="D501" s="1467"/>
      <c r="E501" s="1467"/>
      <c r="F501" s="1467"/>
      <c r="G501" s="1467"/>
      <c r="H501" s="1467"/>
      <c r="I501" s="1467"/>
      <c r="J501" s="1467"/>
      <c r="K501" s="1467"/>
      <c r="L501" s="1467"/>
      <c r="M501" s="1467"/>
      <c r="N501" s="1467"/>
      <c r="O501" s="1467"/>
      <c r="P501" s="1467"/>
      <c r="Q501" s="1467"/>
      <c r="R501" s="1467"/>
      <c r="S501" s="1467"/>
      <c r="T501" s="1467"/>
      <c r="U501" s="1467"/>
      <c r="V501" s="1467"/>
      <c r="W501" s="1467"/>
      <c r="X501" s="1467"/>
      <c r="Y501" s="1467"/>
      <c r="Z501" s="1467"/>
      <c r="AA501" s="1467"/>
      <c r="AB501" s="1467"/>
      <c r="AC501" s="1468"/>
      <c r="AD501" s="614"/>
    </row>
    <row r="502" spans="2:30" ht="21" customHeight="1">
      <c r="B502" s="1459"/>
      <c r="C502" s="1467"/>
      <c r="D502" s="1467"/>
      <c r="E502" s="1467"/>
      <c r="F502" s="1467"/>
      <c r="G502" s="1467"/>
      <c r="H502" s="1467"/>
      <c r="I502" s="1467"/>
      <c r="J502" s="1467"/>
      <c r="K502" s="1467"/>
      <c r="L502" s="1467"/>
      <c r="M502" s="1467"/>
      <c r="N502" s="1467"/>
      <c r="O502" s="1467"/>
      <c r="P502" s="1467"/>
      <c r="Q502" s="1467"/>
      <c r="R502" s="1467"/>
      <c r="S502" s="1467"/>
      <c r="T502" s="1467"/>
      <c r="U502" s="1467"/>
      <c r="V502" s="1467"/>
      <c r="W502" s="1467"/>
      <c r="X502" s="1467"/>
      <c r="Y502" s="1467"/>
      <c r="Z502" s="1467"/>
      <c r="AA502" s="1467"/>
      <c r="AB502" s="1467"/>
      <c r="AC502" s="1468"/>
      <c r="AD502" s="614"/>
    </row>
    <row r="503" spans="2:30" ht="21" customHeight="1">
      <c r="B503" s="1459"/>
      <c r="C503" s="1467"/>
      <c r="D503" s="1467"/>
      <c r="E503" s="1467"/>
      <c r="F503" s="1467"/>
      <c r="G503" s="1467"/>
      <c r="H503" s="1467"/>
      <c r="I503" s="1467"/>
      <c r="J503" s="1467"/>
      <c r="K503" s="1467"/>
      <c r="L503" s="1467"/>
      <c r="M503" s="1467"/>
      <c r="N503" s="1467"/>
      <c r="O503" s="1467"/>
      <c r="P503" s="1467"/>
      <c r="Q503" s="1467"/>
      <c r="R503" s="1467"/>
      <c r="S503" s="1467"/>
      <c r="T503" s="1467"/>
      <c r="U503" s="1467"/>
      <c r="V503" s="1467"/>
      <c r="W503" s="1467"/>
      <c r="X503" s="1467"/>
      <c r="Y503" s="1467"/>
      <c r="Z503" s="1467"/>
      <c r="AA503" s="1467"/>
      <c r="AB503" s="1467"/>
      <c r="AC503" s="1468"/>
      <c r="AD503" s="614"/>
    </row>
    <row r="504" spans="2:30" ht="21" customHeight="1">
      <c r="B504" s="1459"/>
      <c r="C504" s="1467"/>
      <c r="D504" s="1529"/>
      <c r="E504" s="1529"/>
      <c r="F504" s="1529"/>
      <c r="G504" s="1529"/>
      <c r="H504" s="1529"/>
      <c r="I504" s="1529"/>
      <c r="J504" s="1529"/>
      <c r="K504" s="1529"/>
      <c r="L504" s="1529"/>
      <c r="M504" s="1529"/>
      <c r="N504" s="1467"/>
      <c r="O504" s="1467"/>
      <c r="P504" s="1467"/>
      <c r="Q504" s="1467"/>
      <c r="R504" s="1529"/>
      <c r="S504" s="1529"/>
      <c r="T504" s="1529"/>
      <c r="U504" s="1529"/>
      <c r="V504" s="1529"/>
      <c r="W504" s="1529"/>
      <c r="X504" s="1529"/>
      <c r="Y504" s="1529"/>
      <c r="Z504" s="1529"/>
      <c r="AA504" s="1529"/>
      <c r="AB504" s="1467"/>
      <c r="AC504" s="1468"/>
      <c r="AD504" s="614"/>
    </row>
    <row r="505" spans="2:30" ht="21" customHeight="1">
      <c r="B505" s="1459"/>
      <c r="C505" s="1467"/>
      <c r="D505" s="1529"/>
      <c r="E505" s="1529"/>
      <c r="F505" s="1529"/>
      <c r="G505" s="1529"/>
      <c r="H505" s="1529"/>
      <c r="I505" s="1529"/>
      <c r="J505" s="1529"/>
      <c r="K505" s="1529"/>
      <c r="L505" s="1529"/>
      <c r="M505" s="1529"/>
      <c r="N505" s="1467"/>
      <c r="O505" s="1467"/>
      <c r="P505" s="1467"/>
      <c r="Q505" s="1467"/>
      <c r="R505" s="1529"/>
      <c r="S505" s="1529"/>
      <c r="T505" s="1529"/>
      <c r="U505" s="1529"/>
      <c r="V505" s="1529"/>
      <c r="W505" s="1529"/>
      <c r="X505" s="1529"/>
      <c r="Y505" s="1529"/>
      <c r="Z505" s="1529"/>
      <c r="AA505" s="1529"/>
      <c r="AB505" s="1467"/>
      <c r="AC505" s="1468"/>
      <c r="AD505" s="614"/>
    </row>
    <row r="506" spans="2:30" ht="21" customHeight="1">
      <c r="B506" s="1459"/>
      <c r="C506" s="1467"/>
      <c r="D506" s="1529"/>
      <c r="E506" s="1529"/>
      <c r="F506" s="1529"/>
      <c r="G506" s="1529"/>
      <c r="H506" s="1529"/>
      <c r="I506" s="1529"/>
      <c r="J506" s="1529"/>
      <c r="K506" s="1529"/>
      <c r="L506" s="1529"/>
      <c r="M506" s="1529"/>
      <c r="N506" s="1467"/>
      <c r="O506" s="1467"/>
      <c r="P506" s="1467"/>
      <c r="Q506" s="1467"/>
      <c r="R506" s="1529"/>
      <c r="S506" s="1529"/>
      <c r="T506" s="1529"/>
      <c r="U506" s="1529"/>
      <c r="V506" s="1529"/>
      <c r="W506" s="1529"/>
      <c r="X506" s="1529"/>
      <c r="Y506" s="1529"/>
      <c r="Z506" s="1529"/>
      <c r="AA506" s="1529"/>
      <c r="AB506" s="1467"/>
      <c r="AC506" s="1468"/>
      <c r="AD506" s="614"/>
    </row>
    <row r="507" spans="2:30" ht="21" customHeight="1">
      <c r="B507" s="1459"/>
      <c r="C507" s="1467"/>
      <c r="D507" s="1529"/>
      <c r="E507" s="1529"/>
      <c r="F507" s="1529"/>
      <c r="G507" s="1529"/>
      <c r="H507" s="1529"/>
      <c r="I507" s="1529"/>
      <c r="J507" s="1529"/>
      <c r="K507" s="1529"/>
      <c r="L507" s="1529"/>
      <c r="M507" s="1529"/>
      <c r="N507" s="1467"/>
      <c r="O507" s="1467"/>
      <c r="P507" s="1467"/>
      <c r="Q507" s="1467"/>
      <c r="R507" s="1529"/>
      <c r="S507" s="1529"/>
      <c r="T507" s="1529"/>
      <c r="U507" s="1529"/>
      <c r="V507" s="1529"/>
      <c r="W507" s="1529"/>
      <c r="X507" s="1529"/>
      <c r="Y507" s="1529"/>
      <c r="Z507" s="1529"/>
      <c r="AA507" s="1529"/>
      <c r="AB507" s="1467"/>
      <c r="AC507" s="1468"/>
      <c r="AD507" s="614"/>
    </row>
    <row r="508" spans="2:30" ht="21" customHeight="1">
      <c r="B508" s="1459"/>
      <c r="C508" s="1467"/>
      <c r="D508" s="1529"/>
      <c r="E508" s="1529"/>
      <c r="F508" s="1529"/>
      <c r="G508" s="1529"/>
      <c r="H508" s="1529"/>
      <c r="I508" s="1529"/>
      <c r="J508" s="1529"/>
      <c r="K508" s="1529"/>
      <c r="L508" s="1529"/>
      <c r="M508" s="1529"/>
      <c r="N508" s="1467"/>
      <c r="O508" s="1467"/>
      <c r="P508" s="1467"/>
      <c r="Q508" s="1467"/>
      <c r="R508" s="1529"/>
      <c r="S508" s="1529"/>
      <c r="T508" s="1529"/>
      <c r="U508" s="1529"/>
      <c r="V508" s="1529"/>
      <c r="W508" s="1529"/>
      <c r="X508" s="1529"/>
      <c r="Y508" s="1529"/>
      <c r="Z508" s="1529"/>
      <c r="AA508" s="1529"/>
      <c r="AB508" s="1467"/>
      <c r="AC508" s="1468"/>
      <c r="AD508" s="614"/>
    </row>
    <row r="509" spans="2:30" ht="21" customHeight="1">
      <c r="B509" s="1459"/>
      <c r="C509" s="1467"/>
      <c r="D509" s="1529"/>
      <c r="E509" s="1529"/>
      <c r="F509" s="1529"/>
      <c r="G509" s="1529"/>
      <c r="H509" s="1529"/>
      <c r="I509" s="1529"/>
      <c r="J509" s="1529"/>
      <c r="K509" s="1529"/>
      <c r="L509" s="1529"/>
      <c r="M509" s="1529"/>
      <c r="N509" s="1467"/>
      <c r="O509" s="1467"/>
      <c r="P509" s="1467"/>
      <c r="Q509" s="1467"/>
      <c r="R509" s="1529"/>
      <c r="S509" s="1529"/>
      <c r="T509" s="1529"/>
      <c r="U509" s="1529"/>
      <c r="V509" s="1529"/>
      <c r="W509" s="1529"/>
      <c r="X509" s="1529"/>
      <c r="Y509" s="1529"/>
      <c r="Z509" s="1529"/>
      <c r="AA509" s="1529"/>
      <c r="AB509" s="1467"/>
      <c r="AC509" s="1468"/>
      <c r="AD509" s="614"/>
    </row>
    <row r="510" spans="2:30" ht="21" customHeight="1">
      <c r="B510" s="1459"/>
      <c r="C510" s="1467"/>
      <c r="D510" s="1467"/>
      <c r="E510" s="1467"/>
      <c r="F510" s="1467"/>
      <c r="G510" s="1467"/>
      <c r="H510" s="1467"/>
      <c r="I510" s="1467"/>
      <c r="J510" s="1467"/>
      <c r="K510" s="1467"/>
      <c r="L510" s="1467"/>
      <c r="M510" s="1467"/>
      <c r="N510" s="1467"/>
      <c r="O510" s="1467"/>
      <c r="P510" s="1467"/>
      <c r="Q510" s="1467"/>
      <c r="R510" s="1467"/>
      <c r="S510" s="1467"/>
      <c r="T510" s="1467"/>
      <c r="U510" s="1467"/>
      <c r="V510" s="1467"/>
      <c r="W510" s="1467"/>
      <c r="X510" s="1467"/>
      <c r="Y510" s="1467"/>
      <c r="Z510" s="1467"/>
      <c r="AA510" s="1467"/>
      <c r="AB510" s="1467"/>
      <c r="AC510" s="1468"/>
      <c r="AD510" s="614"/>
    </row>
    <row r="511" spans="2:30" ht="21" customHeight="1">
      <c r="B511" s="1459"/>
      <c r="C511" s="1467"/>
      <c r="D511" s="1467"/>
      <c r="E511" s="1467"/>
      <c r="F511" s="1467"/>
      <c r="G511" s="1467"/>
      <c r="H511" s="1467"/>
      <c r="I511" s="1467"/>
      <c r="J511" s="1467"/>
      <c r="K511" s="1467"/>
      <c r="L511" s="1467"/>
      <c r="M511" s="1467"/>
      <c r="N511" s="1467"/>
      <c r="O511" s="1467"/>
      <c r="P511" s="1467"/>
      <c r="Q511" s="1467"/>
      <c r="R511" s="1467"/>
      <c r="S511" s="1467"/>
      <c r="T511" s="1467"/>
      <c r="U511" s="1467"/>
      <c r="V511" s="1467"/>
      <c r="W511" s="1467"/>
      <c r="X511" s="1467"/>
      <c r="Y511" s="1467"/>
      <c r="Z511" s="1467"/>
      <c r="AA511" s="1467"/>
      <c r="AB511" s="1467"/>
      <c r="AC511" s="1468"/>
      <c r="AD511" s="614"/>
    </row>
    <row r="512" spans="2:30" ht="21" customHeight="1">
      <c r="B512" s="1459"/>
      <c r="C512" s="1467"/>
      <c r="D512" s="1467"/>
      <c r="E512" s="1467"/>
      <c r="F512" s="1467"/>
      <c r="G512" s="1467"/>
      <c r="H512" s="1467"/>
      <c r="I512" s="1467"/>
      <c r="J512" s="1467"/>
      <c r="K512" s="1467"/>
      <c r="L512" s="1467"/>
      <c r="M512" s="1467"/>
      <c r="N512" s="1467"/>
      <c r="O512" s="1467"/>
      <c r="P512" s="1467"/>
      <c r="Q512" s="1467"/>
      <c r="R512" s="1467"/>
      <c r="S512" s="1467"/>
      <c r="T512" s="1467"/>
      <c r="U512" s="1467"/>
      <c r="V512" s="1467"/>
      <c r="W512" s="1467"/>
      <c r="X512" s="1467"/>
      <c r="Y512" s="1467"/>
      <c r="Z512" s="1467"/>
      <c r="AA512" s="1467"/>
      <c r="AB512" s="1467"/>
      <c r="AC512" s="1468"/>
      <c r="AD512" s="614"/>
    </row>
    <row r="513" spans="2:30" ht="21" customHeight="1">
      <c r="B513" s="1459"/>
      <c r="C513" s="1467"/>
      <c r="D513" s="1467"/>
      <c r="E513" s="1467"/>
      <c r="F513" s="1467"/>
      <c r="G513" s="1467"/>
      <c r="H513" s="1467"/>
      <c r="I513" s="1467"/>
      <c r="J513" s="1467"/>
      <c r="K513" s="1467"/>
      <c r="L513" s="1467"/>
      <c r="M513" s="1467"/>
      <c r="N513" s="1467"/>
      <c r="O513" s="1467"/>
      <c r="P513" s="1467"/>
      <c r="Q513" s="1467"/>
      <c r="R513" s="1467"/>
      <c r="S513" s="1467"/>
      <c r="T513" s="1467"/>
      <c r="U513" s="1467"/>
      <c r="V513" s="1467"/>
      <c r="W513" s="1467"/>
      <c r="X513" s="1467"/>
      <c r="Y513" s="1467"/>
      <c r="Z513" s="1467"/>
      <c r="AA513" s="1467"/>
      <c r="AB513" s="1467"/>
      <c r="AC513" s="1468"/>
      <c r="AD513" s="614"/>
    </row>
    <row r="514" spans="2:30" ht="21" customHeight="1">
      <c r="B514" s="1459"/>
      <c r="C514" s="1467"/>
      <c r="D514" s="1467"/>
      <c r="E514" s="1467"/>
      <c r="F514" s="1467"/>
      <c r="G514" s="1467"/>
      <c r="H514" s="1467"/>
      <c r="I514" s="1467"/>
      <c r="J514" s="1467"/>
      <c r="K514" s="1467"/>
      <c r="L514" s="1467"/>
      <c r="M514" s="1467"/>
      <c r="N514" s="1467"/>
      <c r="O514" s="1467"/>
      <c r="P514" s="1467"/>
      <c r="Q514" s="1467"/>
      <c r="R514" s="1467"/>
      <c r="S514" s="1467"/>
      <c r="T514" s="1467"/>
      <c r="U514" s="1467"/>
      <c r="V514" s="1467"/>
      <c r="W514" s="1467"/>
      <c r="X514" s="1467"/>
      <c r="Y514" s="1467"/>
      <c r="Z514" s="1467"/>
      <c r="AA514" s="1467"/>
      <c r="AB514" s="1467"/>
      <c r="AC514" s="1468"/>
      <c r="AD514" s="614"/>
    </row>
    <row r="515" spans="2:30" ht="21" customHeight="1">
      <c r="B515" s="1459"/>
      <c r="C515" s="1467"/>
      <c r="D515" s="1467"/>
      <c r="E515" s="1467"/>
      <c r="F515" s="1467"/>
      <c r="G515" s="1467"/>
      <c r="H515" s="1467"/>
      <c r="I515" s="1467"/>
      <c r="J515" s="1467"/>
      <c r="K515" s="1467"/>
      <c r="L515" s="1467"/>
      <c r="M515" s="1467"/>
      <c r="N515" s="1467"/>
      <c r="O515" s="1467"/>
      <c r="P515" s="1467"/>
      <c r="Q515" s="1467"/>
      <c r="R515" s="1467"/>
      <c r="S515" s="1467"/>
      <c r="T515" s="1467"/>
      <c r="U515" s="1467"/>
      <c r="V515" s="1467"/>
      <c r="W515" s="1467"/>
      <c r="X515" s="1467"/>
      <c r="Y515" s="1467"/>
      <c r="Z515" s="1467"/>
      <c r="AA515" s="1467"/>
      <c r="AB515" s="1467"/>
      <c r="AC515" s="1468"/>
      <c r="AD515" s="614"/>
    </row>
    <row r="516" spans="2:30" ht="21" customHeight="1">
      <c r="B516" s="1459"/>
      <c r="C516" s="1467"/>
      <c r="D516" s="1467"/>
      <c r="E516" s="1467"/>
      <c r="F516" s="1467"/>
      <c r="G516" s="1467"/>
      <c r="H516" s="1467"/>
      <c r="I516" s="1467"/>
      <c r="J516" s="1467"/>
      <c r="K516" s="1467"/>
      <c r="L516" s="1467"/>
      <c r="M516" s="1467"/>
      <c r="N516" s="1467"/>
      <c r="O516" s="1467"/>
      <c r="P516" s="1467"/>
      <c r="Q516" s="1467"/>
      <c r="R516" s="1467"/>
      <c r="S516" s="1467"/>
      <c r="T516" s="1467"/>
      <c r="U516" s="1467"/>
      <c r="V516" s="1467"/>
      <c r="W516" s="1467"/>
      <c r="X516" s="1467"/>
      <c r="Y516" s="1467"/>
      <c r="Z516" s="1467"/>
      <c r="AA516" s="1467"/>
      <c r="AB516" s="1467"/>
      <c r="AC516" s="1468"/>
      <c r="AD516" s="614"/>
    </row>
    <row r="517" spans="2:30" ht="21" customHeight="1">
      <c r="B517" s="1459"/>
      <c r="C517" s="1467"/>
      <c r="D517" s="1467"/>
      <c r="E517" s="1467"/>
      <c r="F517" s="1467"/>
      <c r="G517" s="1467"/>
      <c r="H517" s="1467"/>
      <c r="I517" s="1467"/>
      <c r="J517" s="1467"/>
      <c r="K517" s="1467"/>
      <c r="L517" s="1467"/>
      <c r="M517" s="1467"/>
      <c r="N517" s="1467"/>
      <c r="O517" s="1467"/>
      <c r="P517" s="1467"/>
      <c r="Q517" s="1467"/>
      <c r="R517" s="1467"/>
      <c r="S517" s="1467"/>
      <c r="T517" s="1467"/>
      <c r="U517" s="1467"/>
      <c r="V517" s="1467"/>
      <c r="W517" s="1467"/>
      <c r="X517" s="1467"/>
      <c r="Y517" s="1467"/>
      <c r="Z517" s="1467"/>
      <c r="AA517" s="1467"/>
      <c r="AB517" s="1467"/>
      <c r="AC517" s="1468"/>
      <c r="AD517" s="614"/>
    </row>
    <row r="518" spans="2:30" ht="21" customHeight="1">
      <c r="B518" s="1459"/>
      <c r="C518" s="1467"/>
      <c r="D518" s="1467"/>
      <c r="E518" s="1467"/>
      <c r="F518" s="1467"/>
      <c r="G518" s="1467"/>
      <c r="H518" s="1467"/>
      <c r="I518" s="1467"/>
      <c r="J518" s="1467"/>
      <c r="K518" s="1467"/>
      <c r="L518" s="1467"/>
      <c r="M518" s="1467"/>
      <c r="N518" s="1467"/>
      <c r="O518" s="1467"/>
      <c r="P518" s="1467"/>
      <c r="Q518" s="1467"/>
      <c r="R518" s="1467"/>
      <c r="S518" s="1467"/>
      <c r="T518" s="1467"/>
      <c r="U518" s="1467"/>
      <c r="V518" s="1467"/>
      <c r="W518" s="1467"/>
      <c r="X518" s="1467"/>
      <c r="Y518" s="1467"/>
      <c r="Z518" s="1467"/>
      <c r="AA518" s="1467"/>
      <c r="AB518" s="1467"/>
      <c r="AC518" s="1468"/>
      <c r="AD518" s="614"/>
    </row>
    <row r="519" spans="2:30" ht="21" customHeight="1">
      <c r="B519" s="1459"/>
      <c r="C519" s="1467"/>
      <c r="D519" s="1467"/>
      <c r="E519" s="1467"/>
      <c r="F519" s="1467"/>
      <c r="G519" s="1467"/>
      <c r="H519" s="1467"/>
      <c r="I519" s="1467"/>
      <c r="J519" s="1467"/>
      <c r="K519" s="1467"/>
      <c r="L519" s="1467"/>
      <c r="M519" s="1467"/>
      <c r="N519" s="1467"/>
      <c r="O519" s="1467"/>
      <c r="P519" s="1467"/>
      <c r="Q519" s="1467"/>
      <c r="R519" s="1467"/>
      <c r="S519" s="1467"/>
      <c r="T519" s="1467"/>
      <c r="U519" s="1467"/>
      <c r="V519" s="1467"/>
      <c r="W519" s="1467"/>
      <c r="X519" s="1467"/>
      <c r="Y519" s="1467"/>
      <c r="Z519" s="1467"/>
      <c r="AA519" s="1467"/>
      <c r="AB519" s="1467"/>
      <c r="AC519" s="1468"/>
      <c r="AD519" s="614"/>
    </row>
    <row r="520" spans="2:30" ht="21" customHeight="1">
      <c r="B520" s="1459"/>
      <c r="C520" s="1467"/>
      <c r="D520" s="1467"/>
      <c r="E520" s="1467"/>
      <c r="F520" s="1467"/>
      <c r="G520" s="1467"/>
      <c r="H520" s="1467"/>
      <c r="I520" s="1467"/>
      <c r="J520" s="1467"/>
      <c r="K520" s="1467"/>
      <c r="L520" s="1467"/>
      <c r="M520" s="1467"/>
      <c r="N520" s="1467"/>
      <c r="O520" s="1467"/>
      <c r="P520" s="1467"/>
      <c r="Q520" s="1467"/>
      <c r="R520" s="1467"/>
      <c r="S520" s="1467"/>
      <c r="T520" s="1467"/>
      <c r="U520" s="1467"/>
      <c r="V520" s="1467"/>
      <c r="W520" s="1467"/>
      <c r="X520" s="1467"/>
      <c r="Y520" s="1467"/>
      <c r="Z520" s="1467"/>
      <c r="AA520" s="1467"/>
      <c r="AB520" s="1467"/>
      <c r="AC520" s="1468"/>
      <c r="AD520" s="614"/>
    </row>
    <row r="521" spans="2:30" ht="21" customHeight="1">
      <c r="B521" s="1459"/>
      <c r="C521" s="1467"/>
      <c r="D521" s="1467"/>
      <c r="E521" s="1470"/>
      <c r="F521" s="1470"/>
      <c r="G521" s="1470"/>
      <c r="H521" s="1470"/>
      <c r="I521" s="1470"/>
      <c r="J521" s="1470"/>
      <c r="K521" s="1470"/>
      <c r="L521" s="1470"/>
      <c r="M521" s="1470"/>
      <c r="N521" s="1470"/>
      <c r="O521" s="1470"/>
      <c r="P521" s="1470"/>
      <c r="Q521" s="1470"/>
      <c r="R521" s="1470"/>
      <c r="S521" s="1470"/>
      <c r="T521" s="1470"/>
      <c r="U521" s="1470"/>
      <c r="V521" s="1470"/>
      <c r="W521" s="1470"/>
      <c r="X521" s="1467"/>
      <c r="Y521" s="1467"/>
      <c r="Z521" s="1467"/>
      <c r="AA521" s="1467"/>
      <c r="AB521" s="1467"/>
      <c r="AC521" s="1468"/>
      <c r="AD521" s="614"/>
    </row>
    <row r="522" spans="2:30" ht="21" customHeight="1">
      <c r="B522" s="1459"/>
      <c r="C522" s="1467"/>
      <c r="D522" s="1467"/>
      <c r="E522" s="1467"/>
      <c r="F522" s="1527"/>
      <c r="G522" s="1467"/>
      <c r="H522" s="1467"/>
      <c r="I522" s="1467"/>
      <c r="J522" s="1467"/>
      <c r="K522" s="1467"/>
      <c r="L522" s="1467"/>
      <c r="M522" s="1467"/>
      <c r="N522" s="1467"/>
      <c r="O522" s="1467"/>
      <c r="P522" s="1467"/>
      <c r="Q522" s="1467"/>
      <c r="R522" s="1467"/>
      <c r="S522" s="1467"/>
      <c r="T522" s="1467"/>
      <c r="U522" s="1467"/>
      <c r="V522" s="1467"/>
      <c r="W522" s="1467"/>
      <c r="X522" s="1467"/>
      <c r="Y522" s="1467"/>
      <c r="Z522" s="1467"/>
      <c r="AA522" s="1467"/>
      <c r="AB522" s="1467"/>
      <c r="AC522" s="1468"/>
      <c r="AD522" s="614"/>
    </row>
    <row r="523" spans="2:30" ht="21" customHeight="1">
      <c r="B523" s="1471"/>
      <c r="C523" s="1479"/>
      <c r="D523" s="1479"/>
      <c r="E523" s="1479"/>
      <c r="F523" s="1479"/>
      <c r="G523" s="1479"/>
      <c r="H523" s="1479"/>
      <c r="I523" s="1479"/>
      <c r="J523" s="1479"/>
      <c r="K523" s="1479"/>
      <c r="L523" s="1479"/>
      <c r="M523" s="1479"/>
      <c r="N523" s="1479"/>
      <c r="O523" s="1479"/>
      <c r="P523" s="1479"/>
      <c r="Q523" s="1479"/>
      <c r="R523" s="1479"/>
      <c r="S523" s="1479"/>
      <c r="T523" s="1479"/>
      <c r="U523" s="1479"/>
      <c r="V523" s="1479"/>
      <c r="W523" s="1479"/>
      <c r="X523" s="1479"/>
      <c r="Y523" s="1479"/>
      <c r="Z523" s="1479"/>
      <c r="AA523" s="1479"/>
      <c r="AB523" s="1479"/>
      <c r="AC523" s="1480"/>
      <c r="AD523" s="614"/>
    </row>
    <row r="524" spans="2:30" ht="12" customHeight="1">
      <c r="C524" s="608"/>
      <c r="D524" s="608"/>
      <c r="E524" s="608"/>
      <c r="F524" s="608"/>
      <c r="G524" s="608"/>
      <c r="H524" s="608"/>
      <c r="I524" s="608"/>
      <c r="J524" s="608"/>
      <c r="K524" s="608"/>
      <c r="L524" s="608"/>
      <c r="M524" s="608"/>
      <c r="N524" s="608"/>
      <c r="O524" s="608"/>
      <c r="P524" s="608"/>
      <c r="Q524" s="608"/>
      <c r="R524" s="608"/>
      <c r="S524" s="608"/>
      <c r="T524" s="608"/>
      <c r="U524" s="608"/>
      <c r="V524" s="608"/>
      <c r="W524" s="608"/>
      <c r="X524" s="608"/>
      <c r="Y524" s="608"/>
      <c r="Z524" s="608"/>
      <c r="AA524" s="608"/>
      <c r="AB524" s="608"/>
      <c r="AC524" s="608"/>
    </row>
    <row r="525" spans="2:30" ht="21" customHeight="1">
      <c r="C525" s="557" t="s">
        <v>400</v>
      </c>
      <c r="D525" s="609" t="s">
        <v>1063</v>
      </c>
    </row>
    <row r="526" spans="2:30" ht="21" customHeight="1">
      <c r="D526" s="609" t="s">
        <v>1064</v>
      </c>
    </row>
    <row r="527" spans="2:30" ht="21" customHeight="1">
      <c r="D527" s="610" t="s">
        <v>1065</v>
      </c>
    </row>
  </sheetData>
  <sheetProtection sheet="1" scenarios="1" formatCells="0"/>
  <protectedRanges>
    <protectedRange password="CC42" sqref="W18:W19 M18:N19" name="範囲1"/>
  </protectedRanges>
  <mergeCells count="1314">
    <mergeCell ref="AD214:AS214"/>
    <mergeCell ref="AD68:AW68"/>
    <mergeCell ref="L44:P44"/>
    <mergeCell ref="Q44:AB44"/>
    <mergeCell ref="H45:AB45"/>
    <mergeCell ref="H44:K44"/>
    <mergeCell ref="AD116:BA116"/>
    <mergeCell ref="C320:E320"/>
    <mergeCell ref="U313:Y313"/>
    <mergeCell ref="Z313:AB313"/>
    <mergeCell ref="P312:T312"/>
    <mergeCell ref="P124:AB124"/>
    <mergeCell ref="P318:T318"/>
    <mergeCell ref="U318:Y318"/>
    <mergeCell ref="Z318:AB318"/>
    <mergeCell ref="D287:H287"/>
    <mergeCell ref="S287:W287"/>
    <mergeCell ref="X287:AB287"/>
    <mergeCell ref="R302:W302"/>
    <mergeCell ref="X302:AB302"/>
    <mergeCell ref="C117:F117"/>
    <mergeCell ref="D47:G47"/>
    <mergeCell ref="D49:G49"/>
    <mergeCell ref="D50:G50"/>
    <mergeCell ref="I315:O315"/>
    <mergeCell ref="P315:T315"/>
    <mergeCell ref="U315:Y315"/>
    <mergeCell ref="Z315:AB315"/>
    <mergeCell ref="C316:E316"/>
    <mergeCell ref="F316:H316"/>
    <mergeCell ref="I116:O116"/>
    <mergeCell ref="AG262:AR264"/>
    <mergeCell ref="D300:Q300"/>
    <mergeCell ref="E302:Q302"/>
    <mergeCell ref="T238:AB238"/>
    <mergeCell ref="N287:R287"/>
    <mergeCell ref="W261:X261"/>
    <mergeCell ref="I279:J279"/>
    <mergeCell ref="K279:L279"/>
    <mergeCell ref="M279:N279"/>
    <mergeCell ref="O279:P279"/>
    <mergeCell ref="I287:M287"/>
    <mergeCell ref="U221:Z221"/>
    <mergeCell ref="U261:V261"/>
    <mergeCell ref="Y265:Z265"/>
    <mergeCell ref="AA265:AB265"/>
    <mergeCell ref="T225:AA225"/>
    <mergeCell ref="W267:X267"/>
    <mergeCell ref="Y267:Z267"/>
    <mergeCell ref="U266:V266"/>
    <mergeCell ref="K265:L265"/>
    <mergeCell ref="M265:N265"/>
    <mergeCell ref="W273:X273"/>
    <mergeCell ref="W244:Y244"/>
    <mergeCell ref="W245:Y245"/>
    <mergeCell ref="T244:V244"/>
    <mergeCell ref="T245:V245"/>
    <mergeCell ref="L238:S238"/>
    <mergeCell ref="L239:S239"/>
    <mergeCell ref="T239:V239"/>
    <mergeCell ref="C265:H265"/>
    <mergeCell ref="C261:H261"/>
    <mergeCell ref="I261:J261"/>
    <mergeCell ref="K261:L261"/>
    <mergeCell ref="I115:O115"/>
    <mergeCell ref="X164:AB164"/>
    <mergeCell ref="D153:AA153"/>
    <mergeCell ref="H168:M168"/>
    <mergeCell ref="P125:AB125"/>
    <mergeCell ref="P118:AB118"/>
    <mergeCell ref="H53:M53"/>
    <mergeCell ref="P115:AB115"/>
    <mergeCell ref="E111:AB111"/>
    <mergeCell ref="C115:F115"/>
    <mergeCell ref="P117:AB117"/>
    <mergeCell ref="E110:AB110"/>
    <mergeCell ref="C110:D110"/>
    <mergeCell ref="P119:AB119"/>
    <mergeCell ref="P120:AB120"/>
    <mergeCell ref="C119:F119"/>
    <mergeCell ref="C118:F118"/>
    <mergeCell ref="P122:AB122"/>
    <mergeCell ref="C137:J137"/>
    <mergeCell ref="K137:AB137"/>
    <mergeCell ref="C138:J138"/>
    <mergeCell ref="C168:G168"/>
    <mergeCell ref="K142:M142"/>
    <mergeCell ref="N142:AA142"/>
    <mergeCell ref="H166:M166"/>
    <mergeCell ref="N166:AB166"/>
    <mergeCell ref="C124:F124"/>
    <mergeCell ref="C122:F122"/>
    <mergeCell ref="C146:J147"/>
    <mergeCell ref="K146:AB147"/>
    <mergeCell ref="C166:G166"/>
    <mergeCell ref="N167:AB167"/>
    <mergeCell ref="T212:AA212"/>
    <mergeCell ref="AD213:AT213"/>
    <mergeCell ref="J34:AB34"/>
    <mergeCell ref="E35:I35"/>
    <mergeCell ref="J35:AB35"/>
    <mergeCell ref="E30:I31"/>
    <mergeCell ref="W234:Y234"/>
    <mergeCell ref="S260:T260"/>
    <mergeCell ref="H189:AB191"/>
    <mergeCell ref="H171:M171"/>
    <mergeCell ref="N170:AB170"/>
    <mergeCell ref="D228:S228"/>
    <mergeCell ref="Z228:AB228"/>
    <mergeCell ref="T228:V228"/>
    <mergeCell ref="W228:Y228"/>
    <mergeCell ref="H192:AB194"/>
    <mergeCell ref="H195:AB197"/>
    <mergeCell ref="C198:G198"/>
    <mergeCell ref="Z213:AB213"/>
    <mergeCell ref="Z214:AB214"/>
    <mergeCell ref="D213:S213"/>
    <mergeCell ref="T237:AA237"/>
    <mergeCell ref="H49:AB49"/>
    <mergeCell ref="P116:AB116"/>
    <mergeCell ref="P123:AB123"/>
    <mergeCell ref="C189:G191"/>
    <mergeCell ref="C120:F120"/>
    <mergeCell ref="Z219:AB219"/>
    <mergeCell ref="C123:F123"/>
    <mergeCell ref="X134:AB134"/>
    <mergeCell ref="C136:J136"/>
    <mergeCell ref="K148:AB149"/>
    <mergeCell ref="M261:N261"/>
    <mergeCell ref="O261:P261"/>
    <mergeCell ref="C264:H264"/>
    <mergeCell ref="I264:J264"/>
    <mergeCell ref="C263:H263"/>
    <mergeCell ref="I263:J263"/>
    <mergeCell ref="K263:L263"/>
    <mergeCell ref="M263:N263"/>
    <mergeCell ref="H172:M172"/>
    <mergeCell ref="I267:J267"/>
    <mergeCell ref="K267:L267"/>
    <mergeCell ref="M267:N267"/>
    <mergeCell ref="C266:H266"/>
    <mergeCell ref="I266:J266"/>
    <mergeCell ref="K266:L266"/>
    <mergeCell ref="M266:N266"/>
    <mergeCell ref="C199:AB208"/>
    <mergeCell ref="Q262:R262"/>
    <mergeCell ref="S262:T262"/>
    <mergeCell ref="U262:V262"/>
    <mergeCell ref="N172:AB172"/>
    <mergeCell ref="O263:P263"/>
    <mergeCell ref="C262:H262"/>
    <mergeCell ref="I262:J262"/>
    <mergeCell ref="K262:L262"/>
    <mergeCell ref="D215:S215"/>
    <mergeCell ref="D216:S216"/>
    <mergeCell ref="D219:S219"/>
    <mergeCell ref="W215:Y215"/>
    <mergeCell ref="W216:Y216"/>
    <mergeCell ref="T219:V219"/>
    <mergeCell ref="W219:Y219"/>
    <mergeCell ref="B2:AC2"/>
    <mergeCell ref="E66:Z66"/>
    <mergeCell ref="Y4:AB4"/>
    <mergeCell ref="Y5:AB5"/>
    <mergeCell ref="E68:AB70"/>
    <mergeCell ref="B7:AC7"/>
    <mergeCell ref="D13:D16"/>
    <mergeCell ref="E13:I13"/>
    <mergeCell ref="J13:AB13"/>
    <mergeCell ref="E14:I14"/>
    <mergeCell ref="J14:AB14"/>
    <mergeCell ref="E15:I16"/>
    <mergeCell ref="J15:L16"/>
    <mergeCell ref="D51:G52"/>
    <mergeCell ref="H51:AB52"/>
    <mergeCell ref="H50:AB50"/>
    <mergeCell ref="D43:G43"/>
    <mergeCell ref="D44:G45"/>
    <mergeCell ref="M46:S46"/>
    <mergeCell ref="T46:AB46"/>
    <mergeCell ref="T53:AB53"/>
    <mergeCell ref="E58:AC58"/>
    <mergeCell ref="D53:G53"/>
    <mergeCell ref="X47:Z47"/>
    <mergeCell ref="E27:I27"/>
    <mergeCell ref="J27:AB27"/>
    <mergeCell ref="E28:I28"/>
    <mergeCell ref="J28:AB28"/>
    <mergeCell ref="E29:I29"/>
    <mergeCell ref="J29:AB29"/>
    <mergeCell ref="D46:G46"/>
    <mergeCell ref="H48:L48"/>
    <mergeCell ref="AE7:AH7"/>
    <mergeCell ref="C116:F116"/>
    <mergeCell ref="E34:I34"/>
    <mergeCell ref="E22:I22"/>
    <mergeCell ref="J22:P22"/>
    <mergeCell ref="Q22:U22"/>
    <mergeCell ref="V22:AB22"/>
    <mergeCell ref="E23:I23"/>
    <mergeCell ref="J23:P23"/>
    <mergeCell ref="Q23:U23"/>
    <mergeCell ref="V23:AB23"/>
    <mergeCell ref="W18:AA18"/>
    <mergeCell ref="E20:I20"/>
    <mergeCell ref="J20:AB20"/>
    <mergeCell ref="E21:I21"/>
    <mergeCell ref="J21:P21"/>
    <mergeCell ref="Q21:U21"/>
    <mergeCell ref="M15:AB16"/>
    <mergeCell ref="J30:L31"/>
    <mergeCell ref="M30:AB31"/>
    <mergeCell ref="E32:I32"/>
    <mergeCell ref="J32:AB32"/>
    <mergeCell ref="D48:G48"/>
    <mergeCell ref="J47:L47"/>
    <mergeCell ref="V21:AB21"/>
    <mergeCell ref="E33:I33"/>
    <mergeCell ref="J33:AB33"/>
    <mergeCell ref="N53:S53"/>
    <mergeCell ref="H46:L46"/>
    <mergeCell ref="Q47:S47"/>
    <mergeCell ref="H43:AB43"/>
    <mergeCell ref="E61:AB64"/>
    <mergeCell ref="C455:D455"/>
    <mergeCell ref="B340:C340"/>
    <mergeCell ref="B376:C376"/>
    <mergeCell ref="D238:K238"/>
    <mergeCell ref="P320:T320"/>
    <mergeCell ref="U320:Y320"/>
    <mergeCell ref="Z320:AB320"/>
    <mergeCell ref="Q261:R261"/>
    <mergeCell ref="AA262:AB262"/>
    <mergeCell ref="S261:T261"/>
    <mergeCell ref="X113:AB113"/>
    <mergeCell ref="Y261:Z261"/>
    <mergeCell ref="AA261:AB261"/>
    <mergeCell ref="I117:O117"/>
    <mergeCell ref="I118:O118"/>
    <mergeCell ref="I119:O119"/>
    <mergeCell ref="I120:O120"/>
    <mergeCell ref="I121:O121"/>
    <mergeCell ref="Z321:AB321"/>
    <mergeCell ref="S263:T263"/>
    <mergeCell ref="U263:V263"/>
    <mergeCell ref="W263:X263"/>
    <mergeCell ref="Y263:Z263"/>
    <mergeCell ref="AA263:AB263"/>
    <mergeCell ref="Q265:R265"/>
    <mergeCell ref="Q264:R264"/>
    <mergeCell ref="S264:T264"/>
    <mergeCell ref="U264:V264"/>
    <mergeCell ref="W264:X264"/>
    <mergeCell ref="D301:Q301"/>
    <mergeCell ref="X300:AB300"/>
    <mergeCell ref="I320:O320"/>
    <mergeCell ref="C322:E322"/>
    <mergeCell ref="W266:X266"/>
    <mergeCell ref="M262:N262"/>
    <mergeCell ref="O262:P262"/>
    <mergeCell ref="K264:L264"/>
    <mergeCell ref="M264:N264"/>
    <mergeCell ref="O264:P264"/>
    <mergeCell ref="U275:V275"/>
    <mergeCell ref="W275:X275"/>
    <mergeCell ref="Q274:R274"/>
    <mergeCell ref="U279:V279"/>
    <mergeCell ref="D245:S245"/>
    <mergeCell ref="Q263:R263"/>
    <mergeCell ref="F322:H322"/>
    <mergeCell ref="I322:O322"/>
    <mergeCell ref="Q275:R275"/>
    <mergeCell ref="S275:T275"/>
    <mergeCell ref="R301:W301"/>
    <mergeCell ref="X301:AB301"/>
    <mergeCell ref="AA266:AB266"/>
    <mergeCell ref="S265:T265"/>
    <mergeCell ref="U265:V265"/>
    <mergeCell ref="Z314:AB314"/>
    <mergeCell ref="C315:E315"/>
    <mergeCell ref="C311:D311"/>
    <mergeCell ref="F319:H319"/>
    <mergeCell ref="I316:O316"/>
    <mergeCell ref="C317:E317"/>
    <mergeCell ref="O265:P265"/>
    <mergeCell ref="P319:T319"/>
    <mergeCell ref="AA267:AB267"/>
    <mergeCell ref="U319:Y319"/>
    <mergeCell ref="Z319:AB319"/>
    <mergeCell ref="C312:E312"/>
    <mergeCell ref="F312:H312"/>
    <mergeCell ref="I312:O312"/>
    <mergeCell ref="U312:Y312"/>
    <mergeCell ref="Z312:AB312"/>
    <mergeCell ref="C313:E313"/>
    <mergeCell ref="F313:H313"/>
    <mergeCell ref="I313:O313"/>
    <mergeCell ref="C314:E314"/>
    <mergeCell ref="F314:H314"/>
    <mergeCell ref="P317:T317"/>
    <mergeCell ref="U317:Y317"/>
    <mergeCell ref="I265:J265"/>
    <mergeCell ref="M274:N274"/>
    <mergeCell ref="C272:H272"/>
    <mergeCell ref="I272:P272"/>
    <mergeCell ref="Q272:X272"/>
    <mergeCell ref="C267:H267"/>
    <mergeCell ref="X288:AB289"/>
    <mergeCell ref="W265:X265"/>
    <mergeCell ref="W277:X277"/>
    <mergeCell ref="S276:T276"/>
    <mergeCell ref="W274:X274"/>
    <mergeCell ref="C275:H275"/>
    <mergeCell ref="I275:J275"/>
    <mergeCell ref="K275:L275"/>
    <mergeCell ref="M275:N275"/>
    <mergeCell ref="C319:E319"/>
    <mergeCell ref="C278:H278"/>
    <mergeCell ref="Y266:Z266"/>
    <mergeCell ref="S274:T274"/>
    <mergeCell ref="P325:T325"/>
    <mergeCell ref="U325:Y325"/>
    <mergeCell ref="Z325:AB325"/>
    <mergeCell ref="C260:H260"/>
    <mergeCell ref="I260:J260"/>
    <mergeCell ref="K260:L260"/>
    <mergeCell ref="M260:N260"/>
    <mergeCell ref="O260:P260"/>
    <mergeCell ref="T243:AA243"/>
    <mergeCell ref="T231:AA231"/>
    <mergeCell ref="D239:K239"/>
    <mergeCell ref="Q260:R260"/>
    <mergeCell ref="U260:V260"/>
    <mergeCell ref="W260:X260"/>
    <mergeCell ref="Y260:Z260"/>
    <mergeCell ref="AA260:AB260"/>
    <mergeCell ref="Y264:Z264"/>
    <mergeCell ref="W262:X262"/>
    <mergeCell ref="Y262:Z262"/>
    <mergeCell ref="AA264:AB264"/>
    <mergeCell ref="Q266:R266"/>
    <mergeCell ref="S266:T266"/>
    <mergeCell ref="S267:T267"/>
    <mergeCell ref="U267:V267"/>
    <mergeCell ref="P323:T323"/>
    <mergeCell ref="U323:Y323"/>
    <mergeCell ref="C325:E325"/>
    <mergeCell ref="F325:H325"/>
    <mergeCell ref="I325:O325"/>
    <mergeCell ref="R300:W300"/>
    <mergeCell ref="I319:O319"/>
    <mergeCell ref="F317:H317"/>
    <mergeCell ref="Z324:AB324"/>
    <mergeCell ref="C321:E321"/>
    <mergeCell ref="F321:H321"/>
    <mergeCell ref="I321:O321"/>
    <mergeCell ref="P321:T321"/>
    <mergeCell ref="U321:Y321"/>
    <mergeCell ref="P322:T322"/>
    <mergeCell ref="U322:Y322"/>
    <mergeCell ref="Z322:AB322"/>
    <mergeCell ref="Z316:AB316"/>
    <mergeCell ref="Z323:AB323"/>
    <mergeCell ref="Z317:AB317"/>
    <mergeCell ref="C318:E318"/>
    <mergeCell ref="F318:H318"/>
    <mergeCell ref="I318:O318"/>
    <mergeCell ref="P313:T313"/>
    <mergeCell ref="F315:H315"/>
    <mergeCell ref="P316:T316"/>
    <mergeCell ref="U316:Y316"/>
    <mergeCell ref="C323:E323"/>
    <mergeCell ref="F323:H323"/>
    <mergeCell ref="I323:O323"/>
    <mergeCell ref="C324:E324"/>
    <mergeCell ref="F324:H324"/>
    <mergeCell ref="I324:O324"/>
    <mergeCell ref="P324:T324"/>
    <mergeCell ref="U324:Y324"/>
    <mergeCell ref="I317:O317"/>
    <mergeCell ref="I314:O314"/>
    <mergeCell ref="P314:T314"/>
    <mergeCell ref="U314:Y314"/>
    <mergeCell ref="F320:H320"/>
    <mergeCell ref="C328:E328"/>
    <mergeCell ref="F328:H328"/>
    <mergeCell ref="I328:O328"/>
    <mergeCell ref="P328:T328"/>
    <mergeCell ref="U328:Y328"/>
    <mergeCell ref="Z328:AB328"/>
    <mergeCell ref="C326:E326"/>
    <mergeCell ref="F326:H326"/>
    <mergeCell ref="I326:O326"/>
    <mergeCell ref="P326:T326"/>
    <mergeCell ref="U326:Y326"/>
    <mergeCell ref="C331:E331"/>
    <mergeCell ref="F331:H331"/>
    <mergeCell ref="I331:O331"/>
    <mergeCell ref="P331:T331"/>
    <mergeCell ref="U331:Y331"/>
    <mergeCell ref="Z331:AB331"/>
    <mergeCell ref="C327:E327"/>
    <mergeCell ref="F327:H327"/>
    <mergeCell ref="I327:O327"/>
    <mergeCell ref="P327:T327"/>
    <mergeCell ref="U327:Y327"/>
    <mergeCell ref="Z327:AB327"/>
    <mergeCell ref="Z326:AB326"/>
    <mergeCell ref="C332:E332"/>
    <mergeCell ref="F332:H332"/>
    <mergeCell ref="I332:O332"/>
    <mergeCell ref="P332:T332"/>
    <mergeCell ref="U332:Y332"/>
    <mergeCell ref="Z332:AB332"/>
    <mergeCell ref="C329:E329"/>
    <mergeCell ref="F329:H329"/>
    <mergeCell ref="I329:O329"/>
    <mergeCell ref="P329:T329"/>
    <mergeCell ref="U329:Y329"/>
    <mergeCell ref="Z329:AB329"/>
    <mergeCell ref="C330:E330"/>
    <mergeCell ref="F330:H330"/>
    <mergeCell ref="I330:O330"/>
    <mergeCell ref="P330:T330"/>
    <mergeCell ref="U330:Y330"/>
    <mergeCell ref="Z330:AB330"/>
    <mergeCell ref="C335:E335"/>
    <mergeCell ref="F335:H335"/>
    <mergeCell ref="I335:O335"/>
    <mergeCell ref="P335:T335"/>
    <mergeCell ref="U335:Y335"/>
    <mergeCell ref="Z335:AB335"/>
    <mergeCell ref="C336:E336"/>
    <mergeCell ref="F336:H336"/>
    <mergeCell ref="I336:O336"/>
    <mergeCell ref="P336:T336"/>
    <mergeCell ref="U336:Y336"/>
    <mergeCell ref="Z336:AB336"/>
    <mergeCell ref="C333:E333"/>
    <mergeCell ref="F333:H333"/>
    <mergeCell ref="I333:O333"/>
    <mergeCell ref="P333:T333"/>
    <mergeCell ref="U333:Y333"/>
    <mergeCell ref="Z333:AB333"/>
    <mergeCell ref="C334:E334"/>
    <mergeCell ref="F334:H334"/>
    <mergeCell ref="I334:O334"/>
    <mergeCell ref="P334:T334"/>
    <mergeCell ref="U334:Y334"/>
    <mergeCell ref="Z334:AB334"/>
    <mergeCell ref="C348:E348"/>
    <mergeCell ref="F348:H348"/>
    <mergeCell ref="I348:O348"/>
    <mergeCell ref="P348:T348"/>
    <mergeCell ref="U348:Y348"/>
    <mergeCell ref="Z348:AB348"/>
    <mergeCell ref="I347:J347"/>
    <mergeCell ref="K347:L347"/>
    <mergeCell ref="M347:P347"/>
    <mergeCell ref="Z347:AB347"/>
    <mergeCell ref="C337:E337"/>
    <mergeCell ref="F337:H337"/>
    <mergeCell ref="I337:O337"/>
    <mergeCell ref="P337:T337"/>
    <mergeCell ref="U337:Y337"/>
    <mergeCell ref="Z337:AB337"/>
    <mergeCell ref="C338:O338"/>
    <mergeCell ref="P338:T338"/>
    <mergeCell ref="U338:Y338"/>
    <mergeCell ref="Z338:AB338"/>
    <mergeCell ref="X341:AA341"/>
    <mergeCell ref="D342:AB342"/>
    <mergeCell ref="D343:AB343"/>
    <mergeCell ref="D344:AB344"/>
    <mergeCell ref="C351:E351"/>
    <mergeCell ref="F351:H351"/>
    <mergeCell ref="I351:O351"/>
    <mergeCell ref="P351:T351"/>
    <mergeCell ref="U351:Y351"/>
    <mergeCell ref="Z351:AB351"/>
    <mergeCell ref="C352:E352"/>
    <mergeCell ref="F352:H352"/>
    <mergeCell ref="I352:O352"/>
    <mergeCell ref="P352:T352"/>
    <mergeCell ref="U352:Y352"/>
    <mergeCell ref="Z352:AB352"/>
    <mergeCell ref="C349:E349"/>
    <mergeCell ref="F349:H349"/>
    <mergeCell ref="I349:O349"/>
    <mergeCell ref="P349:T349"/>
    <mergeCell ref="U349:Y349"/>
    <mergeCell ref="Z349:AB349"/>
    <mergeCell ref="C350:E350"/>
    <mergeCell ref="F350:H350"/>
    <mergeCell ref="I350:O350"/>
    <mergeCell ref="P350:T350"/>
    <mergeCell ref="U350:Y350"/>
    <mergeCell ref="Z350:AB350"/>
    <mergeCell ref="C355:E355"/>
    <mergeCell ref="F355:H355"/>
    <mergeCell ref="I355:O355"/>
    <mergeCell ref="P355:T355"/>
    <mergeCell ref="U355:Y355"/>
    <mergeCell ref="Z355:AB355"/>
    <mergeCell ref="C356:E356"/>
    <mergeCell ref="F356:H356"/>
    <mergeCell ref="I356:O356"/>
    <mergeCell ref="P356:T356"/>
    <mergeCell ref="U356:Y356"/>
    <mergeCell ref="Z356:AB356"/>
    <mergeCell ref="C353:E353"/>
    <mergeCell ref="F353:H353"/>
    <mergeCell ref="I353:O353"/>
    <mergeCell ref="P353:T353"/>
    <mergeCell ref="U353:Y353"/>
    <mergeCell ref="Z353:AB353"/>
    <mergeCell ref="C354:E354"/>
    <mergeCell ref="F354:H354"/>
    <mergeCell ref="I354:O354"/>
    <mergeCell ref="P354:T354"/>
    <mergeCell ref="U354:Y354"/>
    <mergeCell ref="Z354:AB354"/>
    <mergeCell ref="C359:E359"/>
    <mergeCell ref="F359:H359"/>
    <mergeCell ref="I359:O359"/>
    <mergeCell ref="P359:T359"/>
    <mergeCell ref="U359:Y359"/>
    <mergeCell ref="Z359:AB359"/>
    <mergeCell ref="C360:E360"/>
    <mergeCell ref="F360:H360"/>
    <mergeCell ref="I360:O360"/>
    <mergeCell ref="P360:T360"/>
    <mergeCell ref="U360:Y360"/>
    <mergeCell ref="Z360:AB360"/>
    <mergeCell ref="C357:E357"/>
    <mergeCell ref="F357:H357"/>
    <mergeCell ref="I357:O357"/>
    <mergeCell ref="P357:T357"/>
    <mergeCell ref="U357:Y357"/>
    <mergeCell ref="Z357:AB357"/>
    <mergeCell ref="C358:E358"/>
    <mergeCell ref="F358:H358"/>
    <mergeCell ref="I358:O358"/>
    <mergeCell ref="P358:T358"/>
    <mergeCell ref="U358:Y358"/>
    <mergeCell ref="Z358:AB358"/>
    <mergeCell ref="I363:O363"/>
    <mergeCell ref="P363:T363"/>
    <mergeCell ref="U363:Y363"/>
    <mergeCell ref="Z363:AB363"/>
    <mergeCell ref="C364:E364"/>
    <mergeCell ref="F364:H364"/>
    <mergeCell ref="I364:O364"/>
    <mergeCell ref="P364:T364"/>
    <mergeCell ref="U364:Y364"/>
    <mergeCell ref="Z364:AB364"/>
    <mergeCell ref="C361:E361"/>
    <mergeCell ref="F361:H361"/>
    <mergeCell ref="I361:O361"/>
    <mergeCell ref="P361:T361"/>
    <mergeCell ref="U361:Y361"/>
    <mergeCell ref="Z361:AB361"/>
    <mergeCell ref="C362:E362"/>
    <mergeCell ref="F362:H362"/>
    <mergeCell ref="I362:O362"/>
    <mergeCell ref="P362:T362"/>
    <mergeCell ref="U362:Y362"/>
    <mergeCell ref="Z362:AB362"/>
    <mergeCell ref="C363:E363"/>
    <mergeCell ref="F363:H363"/>
    <mergeCell ref="C386:E386"/>
    <mergeCell ref="F386:H386"/>
    <mergeCell ref="I386:O386"/>
    <mergeCell ref="X377:AA377"/>
    <mergeCell ref="X413:AA413"/>
    <mergeCell ref="X449:AA449"/>
    <mergeCell ref="C373:E373"/>
    <mergeCell ref="F373:H373"/>
    <mergeCell ref="C365:E365"/>
    <mergeCell ref="F365:H365"/>
    <mergeCell ref="I365:O365"/>
    <mergeCell ref="P365:T365"/>
    <mergeCell ref="U365:Y365"/>
    <mergeCell ref="Z365:AB365"/>
    <mergeCell ref="C366:E366"/>
    <mergeCell ref="F366:H366"/>
    <mergeCell ref="I366:O366"/>
    <mergeCell ref="P366:T366"/>
    <mergeCell ref="U366:Y366"/>
    <mergeCell ref="Z366:AB366"/>
    <mergeCell ref="Z367:AB367"/>
    <mergeCell ref="C368:E368"/>
    <mergeCell ref="F368:H368"/>
    <mergeCell ref="I368:O368"/>
    <mergeCell ref="P368:T368"/>
    <mergeCell ref="U368:Y368"/>
    <mergeCell ref="Z368:AB368"/>
    <mergeCell ref="D380:AB380"/>
    <mergeCell ref="P386:T386"/>
    <mergeCell ref="U386:Y386"/>
    <mergeCell ref="Z386:AB386"/>
    <mergeCell ref="C389:E389"/>
    <mergeCell ref="U367:Y367"/>
    <mergeCell ref="U372:Y372"/>
    <mergeCell ref="Z372:AB372"/>
    <mergeCell ref="Z456:AB456"/>
    <mergeCell ref="C457:E457"/>
    <mergeCell ref="F457:H457"/>
    <mergeCell ref="C374:O374"/>
    <mergeCell ref="P374:T374"/>
    <mergeCell ref="U374:Y374"/>
    <mergeCell ref="Z374:AB374"/>
    <mergeCell ref="D378:AB378"/>
    <mergeCell ref="D379:AB379"/>
    <mergeCell ref="C456:E456"/>
    <mergeCell ref="F456:H456"/>
    <mergeCell ref="I456:O456"/>
    <mergeCell ref="P456:T456"/>
    <mergeCell ref="Z455:AB455"/>
    <mergeCell ref="C371:E371"/>
    <mergeCell ref="F371:H371"/>
    <mergeCell ref="I371:O371"/>
    <mergeCell ref="P371:T371"/>
    <mergeCell ref="U371:Y371"/>
    <mergeCell ref="Z371:AB371"/>
    <mergeCell ref="C372:E372"/>
    <mergeCell ref="F372:H372"/>
    <mergeCell ref="I372:O372"/>
    <mergeCell ref="P372:T372"/>
    <mergeCell ref="U456:Y456"/>
    <mergeCell ref="I457:O457"/>
    <mergeCell ref="P457:T457"/>
    <mergeCell ref="U457:Y457"/>
    <mergeCell ref="Z385:AB385"/>
    <mergeCell ref="O274:P274"/>
    <mergeCell ref="M277:N277"/>
    <mergeCell ref="O277:P277"/>
    <mergeCell ref="Q277:R277"/>
    <mergeCell ref="S277:T277"/>
    <mergeCell ref="C276:H276"/>
    <mergeCell ref="Q276:R276"/>
    <mergeCell ref="S273:T273"/>
    <mergeCell ref="C274:H274"/>
    <mergeCell ref="I274:J274"/>
    <mergeCell ref="K274:L274"/>
    <mergeCell ref="O275:P275"/>
    <mergeCell ref="I373:O373"/>
    <mergeCell ref="P373:T373"/>
    <mergeCell ref="U373:Y373"/>
    <mergeCell ref="Z373:AB373"/>
    <mergeCell ref="C369:E369"/>
    <mergeCell ref="F369:H369"/>
    <mergeCell ref="I369:O369"/>
    <mergeCell ref="P369:T369"/>
    <mergeCell ref="U369:Y369"/>
    <mergeCell ref="Z369:AB369"/>
    <mergeCell ref="C370:E370"/>
    <mergeCell ref="F370:H370"/>
    <mergeCell ref="I370:O370"/>
    <mergeCell ref="P370:T370"/>
    <mergeCell ref="U370:Y370"/>
    <mergeCell ref="Z370:AB370"/>
    <mergeCell ref="C367:E367"/>
    <mergeCell ref="F367:H367"/>
    <mergeCell ref="I367:O367"/>
    <mergeCell ref="P367:T367"/>
    <mergeCell ref="K277:L277"/>
    <mergeCell ref="Q279:R279"/>
    <mergeCell ref="U278:V278"/>
    <mergeCell ref="U276:V276"/>
    <mergeCell ref="M276:N276"/>
    <mergeCell ref="I389:O389"/>
    <mergeCell ref="P389:T389"/>
    <mergeCell ref="U389:Y389"/>
    <mergeCell ref="I387:O387"/>
    <mergeCell ref="P387:T387"/>
    <mergeCell ref="U387:Y387"/>
    <mergeCell ref="Z387:AB387"/>
    <mergeCell ref="N171:AB171"/>
    <mergeCell ref="T216:V216"/>
    <mergeCell ref="C195:G197"/>
    <mergeCell ref="Z215:AB215"/>
    <mergeCell ref="S278:T278"/>
    <mergeCell ref="I276:J276"/>
    <mergeCell ref="K276:L276"/>
    <mergeCell ref="U277:V277"/>
    <mergeCell ref="I278:J278"/>
    <mergeCell ref="K278:L278"/>
    <mergeCell ref="O267:P267"/>
    <mergeCell ref="Q267:R267"/>
    <mergeCell ref="C273:H273"/>
    <mergeCell ref="I273:J273"/>
    <mergeCell ref="K273:L273"/>
    <mergeCell ref="M273:N273"/>
    <mergeCell ref="O273:P273"/>
    <mergeCell ref="Q273:R273"/>
    <mergeCell ref="U273:V273"/>
    <mergeCell ref="O266:P266"/>
    <mergeCell ref="I388:O388"/>
    <mergeCell ref="P388:T388"/>
    <mergeCell ref="I393:O393"/>
    <mergeCell ref="P393:T393"/>
    <mergeCell ref="U393:Y393"/>
    <mergeCell ref="Z393:AB393"/>
    <mergeCell ref="C394:E394"/>
    <mergeCell ref="F394:H394"/>
    <mergeCell ref="I394:O394"/>
    <mergeCell ref="P394:T394"/>
    <mergeCell ref="U394:Y394"/>
    <mergeCell ref="Z394:AB394"/>
    <mergeCell ref="U274:V274"/>
    <mergeCell ref="Z457:AB457"/>
    <mergeCell ref="C347:D347"/>
    <mergeCell ref="E347:H347"/>
    <mergeCell ref="D290:H291"/>
    <mergeCell ref="I288:M289"/>
    <mergeCell ref="N288:R289"/>
    <mergeCell ref="I290:M291"/>
    <mergeCell ref="D288:H289"/>
    <mergeCell ref="O276:P276"/>
    <mergeCell ref="W279:X279"/>
    <mergeCell ref="W278:X278"/>
    <mergeCell ref="S279:T279"/>
    <mergeCell ref="Q278:R278"/>
    <mergeCell ref="M278:N278"/>
    <mergeCell ref="O278:P278"/>
    <mergeCell ref="C279:H279"/>
    <mergeCell ref="W276:X276"/>
    <mergeCell ref="C277:H277"/>
    <mergeCell ref="I277:J277"/>
    <mergeCell ref="C461:E461"/>
    <mergeCell ref="F461:H461"/>
    <mergeCell ref="I461:O461"/>
    <mergeCell ref="P461:T461"/>
    <mergeCell ref="U461:Y461"/>
    <mergeCell ref="Z461:AB461"/>
    <mergeCell ref="C462:E462"/>
    <mergeCell ref="F462:H462"/>
    <mergeCell ref="I462:O462"/>
    <mergeCell ref="P462:T462"/>
    <mergeCell ref="U462:Y462"/>
    <mergeCell ref="Z462:AB462"/>
    <mergeCell ref="C388:E388"/>
    <mergeCell ref="C459:E459"/>
    <mergeCell ref="F459:H459"/>
    <mergeCell ref="I459:O459"/>
    <mergeCell ref="P459:T459"/>
    <mergeCell ref="U459:Y459"/>
    <mergeCell ref="Z459:AB459"/>
    <mergeCell ref="C460:E460"/>
    <mergeCell ref="F460:H460"/>
    <mergeCell ref="I460:O460"/>
    <mergeCell ref="P460:T460"/>
    <mergeCell ref="U460:Y460"/>
    <mergeCell ref="Z460:AB460"/>
    <mergeCell ref="C458:E458"/>
    <mergeCell ref="F458:H458"/>
    <mergeCell ref="I458:O458"/>
    <mergeCell ref="P458:T458"/>
    <mergeCell ref="U458:Y458"/>
    <mergeCell ref="Z458:AB458"/>
    <mergeCell ref="F388:H388"/>
    <mergeCell ref="C465:E465"/>
    <mergeCell ref="F465:H465"/>
    <mergeCell ref="I465:O465"/>
    <mergeCell ref="P465:T465"/>
    <mergeCell ref="U465:Y465"/>
    <mergeCell ref="Z465:AB465"/>
    <mergeCell ref="C466:E466"/>
    <mergeCell ref="F466:H466"/>
    <mergeCell ref="I466:O466"/>
    <mergeCell ref="P466:T466"/>
    <mergeCell ref="U466:Y466"/>
    <mergeCell ref="Z466:AB466"/>
    <mergeCell ref="C463:E463"/>
    <mergeCell ref="F463:H463"/>
    <mergeCell ref="I463:O463"/>
    <mergeCell ref="P463:T463"/>
    <mergeCell ref="U463:Y463"/>
    <mergeCell ref="Z463:AB463"/>
    <mergeCell ref="C464:E464"/>
    <mergeCell ref="F464:H464"/>
    <mergeCell ref="I464:O464"/>
    <mergeCell ref="P464:T464"/>
    <mergeCell ref="U464:Y464"/>
    <mergeCell ref="Z464:AB464"/>
    <mergeCell ref="C469:E469"/>
    <mergeCell ref="F469:H469"/>
    <mergeCell ref="I469:O469"/>
    <mergeCell ref="P469:T469"/>
    <mergeCell ref="U469:Y469"/>
    <mergeCell ref="Z469:AB469"/>
    <mergeCell ref="C470:E470"/>
    <mergeCell ref="F470:H470"/>
    <mergeCell ref="I470:O470"/>
    <mergeCell ref="P470:T470"/>
    <mergeCell ref="U470:Y470"/>
    <mergeCell ref="Z470:AB470"/>
    <mergeCell ref="C467:E467"/>
    <mergeCell ref="F467:H467"/>
    <mergeCell ref="I467:O467"/>
    <mergeCell ref="P467:T467"/>
    <mergeCell ref="U467:Y467"/>
    <mergeCell ref="Z467:AB467"/>
    <mergeCell ref="C468:E468"/>
    <mergeCell ref="F468:H468"/>
    <mergeCell ref="I468:O468"/>
    <mergeCell ref="P468:T468"/>
    <mergeCell ref="U468:Y468"/>
    <mergeCell ref="Z468:AB468"/>
    <mergeCell ref="Z476:AB476"/>
    <mergeCell ref="C473:E473"/>
    <mergeCell ref="F473:H473"/>
    <mergeCell ref="I473:O473"/>
    <mergeCell ref="P473:T473"/>
    <mergeCell ref="U473:Y473"/>
    <mergeCell ref="Z473:AB473"/>
    <mergeCell ref="C474:E474"/>
    <mergeCell ref="F474:H474"/>
    <mergeCell ref="I474:O474"/>
    <mergeCell ref="P474:T474"/>
    <mergeCell ref="U474:Y474"/>
    <mergeCell ref="Z474:AB474"/>
    <mergeCell ref="C471:E471"/>
    <mergeCell ref="F471:H471"/>
    <mergeCell ref="I471:O471"/>
    <mergeCell ref="P471:T471"/>
    <mergeCell ref="U471:Y471"/>
    <mergeCell ref="Z471:AB471"/>
    <mergeCell ref="C472:E472"/>
    <mergeCell ref="F472:H472"/>
    <mergeCell ref="I472:O472"/>
    <mergeCell ref="P472:T472"/>
    <mergeCell ref="U472:Y472"/>
    <mergeCell ref="Z472:AB472"/>
    <mergeCell ref="C477:E477"/>
    <mergeCell ref="F477:H477"/>
    <mergeCell ref="P398:T398"/>
    <mergeCell ref="U398:Y398"/>
    <mergeCell ref="Z398:AB398"/>
    <mergeCell ref="C395:E395"/>
    <mergeCell ref="F395:H395"/>
    <mergeCell ref="Z388:AB388"/>
    <mergeCell ref="C393:E393"/>
    <mergeCell ref="F393:H393"/>
    <mergeCell ref="I477:O477"/>
    <mergeCell ref="P477:T477"/>
    <mergeCell ref="U477:Y477"/>
    <mergeCell ref="Z477:AB477"/>
    <mergeCell ref="C478:E478"/>
    <mergeCell ref="F478:H478"/>
    <mergeCell ref="I478:O478"/>
    <mergeCell ref="U388:Y388"/>
    <mergeCell ref="P478:T478"/>
    <mergeCell ref="U478:Y478"/>
    <mergeCell ref="Z478:AB478"/>
    <mergeCell ref="C475:E475"/>
    <mergeCell ref="F475:H475"/>
    <mergeCell ref="I475:O475"/>
    <mergeCell ref="P475:T475"/>
    <mergeCell ref="U475:Y475"/>
    <mergeCell ref="Z475:AB475"/>
    <mergeCell ref="C476:E476"/>
    <mergeCell ref="F476:H476"/>
    <mergeCell ref="I476:O476"/>
    <mergeCell ref="P476:T476"/>
    <mergeCell ref="U476:Y476"/>
    <mergeCell ref="D486:AB486"/>
    <mergeCell ref="D487:AB487"/>
    <mergeCell ref="C481:E481"/>
    <mergeCell ref="F481:H481"/>
    <mergeCell ref="I481:O481"/>
    <mergeCell ref="P481:T481"/>
    <mergeCell ref="U481:Y481"/>
    <mergeCell ref="Z481:AB481"/>
    <mergeCell ref="B484:C484"/>
    <mergeCell ref="C482:O482"/>
    <mergeCell ref="P482:T482"/>
    <mergeCell ref="U482:Y482"/>
    <mergeCell ref="Z482:AB482"/>
    <mergeCell ref="C480:E480"/>
    <mergeCell ref="F480:H480"/>
    <mergeCell ref="I480:O480"/>
    <mergeCell ref="U480:Y480"/>
    <mergeCell ref="Z480:AB480"/>
    <mergeCell ref="P480:T480"/>
    <mergeCell ref="D214:S214"/>
    <mergeCell ref="T213:V213"/>
    <mergeCell ref="T214:V214"/>
    <mergeCell ref="D488:AB488"/>
    <mergeCell ref="K252:P252"/>
    <mergeCell ref="K256:P256"/>
    <mergeCell ref="D293:H293"/>
    <mergeCell ref="Z311:AB311"/>
    <mergeCell ref="X290:AB291"/>
    <mergeCell ref="S292:W293"/>
    <mergeCell ref="N290:R291"/>
    <mergeCell ref="D294:H295"/>
    <mergeCell ref="I294:M295"/>
    <mergeCell ref="N294:R295"/>
    <mergeCell ref="S294:W295"/>
    <mergeCell ref="X294:AB295"/>
    <mergeCell ref="X292:AB293"/>
    <mergeCell ref="I292:M293"/>
    <mergeCell ref="N292:R293"/>
    <mergeCell ref="D292:H292"/>
    <mergeCell ref="C479:E479"/>
    <mergeCell ref="F479:H479"/>
    <mergeCell ref="I479:O479"/>
    <mergeCell ref="P479:T479"/>
    <mergeCell ref="S290:W291"/>
    <mergeCell ref="C387:E387"/>
    <mergeCell ref="F387:H387"/>
    <mergeCell ref="W239:Y239"/>
    <mergeCell ref="Z239:AB239"/>
    <mergeCell ref="S288:W289"/>
    <mergeCell ref="U479:Y479"/>
    <mergeCell ref="Z479:AB479"/>
    <mergeCell ref="C125:F125"/>
    <mergeCell ref="D155:AA155"/>
    <mergeCell ref="D156:AB156"/>
    <mergeCell ref="C192:G194"/>
    <mergeCell ref="P121:AB121"/>
    <mergeCell ref="N173:AB173"/>
    <mergeCell ref="C169:G169"/>
    <mergeCell ref="H169:M169"/>
    <mergeCell ref="N169:AB169"/>
    <mergeCell ref="C171:G171"/>
    <mergeCell ref="C121:F121"/>
    <mergeCell ref="C170:G170"/>
    <mergeCell ref="H170:M170"/>
    <mergeCell ref="D154:AA154"/>
    <mergeCell ref="C141:J142"/>
    <mergeCell ref="C176:G176"/>
    <mergeCell ref="H176:M176"/>
    <mergeCell ref="N176:AB176"/>
    <mergeCell ref="C175:G175"/>
    <mergeCell ref="K141:M141"/>
    <mergeCell ref="C172:G172"/>
    <mergeCell ref="C139:J139"/>
    <mergeCell ref="C140:J140"/>
    <mergeCell ref="H175:M175"/>
    <mergeCell ref="N175:AB175"/>
    <mergeCell ref="C174:G174"/>
    <mergeCell ref="H174:M174"/>
    <mergeCell ref="N174:AB174"/>
    <mergeCell ref="C148:J149"/>
    <mergeCell ref="C167:G167"/>
    <mergeCell ref="H167:M167"/>
    <mergeCell ref="C186:G188"/>
    <mergeCell ref="N136:P136"/>
    <mergeCell ref="I122:O122"/>
    <mergeCell ref="I123:O123"/>
    <mergeCell ref="I124:O124"/>
    <mergeCell ref="I125:O125"/>
    <mergeCell ref="H186:AB188"/>
    <mergeCell ref="Z220:AB220"/>
    <mergeCell ref="D226:J226"/>
    <mergeCell ref="D227:S227"/>
    <mergeCell ref="T226:V226"/>
    <mergeCell ref="W226:Y226"/>
    <mergeCell ref="Z226:AB226"/>
    <mergeCell ref="Z227:AB227"/>
    <mergeCell ref="W227:Y227"/>
    <mergeCell ref="T227:V227"/>
    <mergeCell ref="D220:S220"/>
    <mergeCell ref="P226:R226"/>
    <mergeCell ref="W211:Y211"/>
    <mergeCell ref="Z211:AB211"/>
    <mergeCell ref="T210:V211"/>
    <mergeCell ref="W210:AB210"/>
    <mergeCell ref="W213:Y213"/>
    <mergeCell ref="W214:Y214"/>
    <mergeCell ref="Z216:AB216"/>
    <mergeCell ref="C173:G173"/>
    <mergeCell ref="H173:M173"/>
    <mergeCell ref="K138:AB138"/>
    <mergeCell ref="K139:AB139"/>
    <mergeCell ref="K136:M136"/>
    <mergeCell ref="C182:AB184"/>
    <mergeCell ref="N168:AB168"/>
    <mergeCell ref="D244:S244"/>
    <mergeCell ref="D232:S232"/>
    <mergeCell ref="D233:S233"/>
    <mergeCell ref="D234:S234"/>
    <mergeCell ref="T232:V232"/>
    <mergeCell ref="T233:V233"/>
    <mergeCell ref="T234:V234"/>
    <mergeCell ref="T215:V215"/>
    <mergeCell ref="W232:Y232"/>
    <mergeCell ref="W233:Y233"/>
    <mergeCell ref="Z233:AB233"/>
    <mergeCell ref="Z234:AB234"/>
    <mergeCell ref="Z232:AB232"/>
    <mergeCell ref="T220:V220"/>
    <mergeCell ref="W220:Y220"/>
    <mergeCell ref="T218:AA218"/>
    <mergeCell ref="Z245:AB245"/>
    <mergeCell ref="Z244:AB244"/>
    <mergeCell ref="C391:E391"/>
    <mergeCell ref="F391:H391"/>
    <mergeCell ref="I391:O391"/>
    <mergeCell ref="P391:T391"/>
    <mergeCell ref="U391:Y391"/>
    <mergeCell ref="Z391:AB391"/>
    <mergeCell ref="C392:E392"/>
    <mergeCell ref="F392:H392"/>
    <mergeCell ref="I392:O392"/>
    <mergeCell ref="P392:T392"/>
    <mergeCell ref="U392:Y392"/>
    <mergeCell ref="Z392:AB392"/>
    <mergeCell ref="Z389:AB389"/>
    <mergeCell ref="C390:E390"/>
    <mergeCell ref="F390:H390"/>
    <mergeCell ref="I390:O390"/>
    <mergeCell ref="Z390:AB390"/>
    <mergeCell ref="F389:H389"/>
    <mergeCell ref="P390:T390"/>
    <mergeCell ref="U390:Y390"/>
    <mergeCell ref="I395:O395"/>
    <mergeCell ref="P395:T395"/>
    <mergeCell ref="U395:Y395"/>
    <mergeCell ref="Z395:AB395"/>
    <mergeCell ref="C396:E396"/>
    <mergeCell ref="F396:H396"/>
    <mergeCell ref="I396:O396"/>
    <mergeCell ref="P396:T396"/>
    <mergeCell ref="U396:Y396"/>
    <mergeCell ref="Z396:AB396"/>
    <mergeCell ref="C401:E401"/>
    <mergeCell ref="F401:H401"/>
    <mergeCell ref="I401:O401"/>
    <mergeCell ref="P401:T401"/>
    <mergeCell ref="U401:Y401"/>
    <mergeCell ref="Z401:AB401"/>
    <mergeCell ref="C397:E397"/>
    <mergeCell ref="F397:H397"/>
    <mergeCell ref="I397:O397"/>
    <mergeCell ref="P397:T397"/>
    <mergeCell ref="U397:Y397"/>
    <mergeCell ref="Z397:AB397"/>
    <mergeCell ref="C398:E398"/>
    <mergeCell ref="F398:H398"/>
    <mergeCell ref="I398:O398"/>
    <mergeCell ref="C402:E402"/>
    <mergeCell ref="F402:H402"/>
    <mergeCell ref="I402:O402"/>
    <mergeCell ref="P402:T402"/>
    <mergeCell ref="U402:Y402"/>
    <mergeCell ref="Z402:AB402"/>
    <mergeCell ref="C399:E399"/>
    <mergeCell ref="F399:H399"/>
    <mergeCell ref="I399:O399"/>
    <mergeCell ref="P399:T399"/>
    <mergeCell ref="U399:Y399"/>
    <mergeCell ref="Z399:AB399"/>
    <mergeCell ref="C400:E400"/>
    <mergeCell ref="F400:H400"/>
    <mergeCell ref="I400:O400"/>
    <mergeCell ref="P400:T400"/>
    <mergeCell ref="U400:Y400"/>
    <mergeCell ref="Z400:AB400"/>
    <mergeCell ref="C405:E405"/>
    <mergeCell ref="F405:H405"/>
    <mergeCell ref="I405:O405"/>
    <mergeCell ref="P405:T405"/>
    <mergeCell ref="U405:Y405"/>
    <mergeCell ref="Z405:AB405"/>
    <mergeCell ref="C406:E406"/>
    <mergeCell ref="F406:H406"/>
    <mergeCell ref="I406:O406"/>
    <mergeCell ref="P406:T406"/>
    <mergeCell ref="U406:Y406"/>
    <mergeCell ref="Z406:AB406"/>
    <mergeCell ref="C403:E403"/>
    <mergeCell ref="F403:H403"/>
    <mergeCell ref="I403:O403"/>
    <mergeCell ref="P403:T403"/>
    <mergeCell ref="U403:Y403"/>
    <mergeCell ref="Z403:AB403"/>
    <mergeCell ref="C404:E404"/>
    <mergeCell ref="F404:H404"/>
    <mergeCell ref="I404:O404"/>
    <mergeCell ref="P404:T404"/>
    <mergeCell ref="U404:Y404"/>
    <mergeCell ref="Z404:AB404"/>
    <mergeCell ref="B412:C412"/>
    <mergeCell ref="D414:AB414"/>
    <mergeCell ref="C409:E409"/>
    <mergeCell ref="F409:H409"/>
    <mergeCell ref="I409:O409"/>
    <mergeCell ref="P409:T409"/>
    <mergeCell ref="U409:Y409"/>
    <mergeCell ref="Z409:AB409"/>
    <mergeCell ref="P410:T410"/>
    <mergeCell ref="U410:Y410"/>
    <mergeCell ref="Z410:AB410"/>
    <mergeCell ref="C407:E407"/>
    <mergeCell ref="F407:H407"/>
    <mergeCell ref="I407:O407"/>
    <mergeCell ref="P407:T407"/>
    <mergeCell ref="U407:Y407"/>
    <mergeCell ref="Z407:AB407"/>
    <mergeCell ref="C408:E408"/>
    <mergeCell ref="F408:H408"/>
    <mergeCell ref="I408:O408"/>
    <mergeCell ref="P408:T408"/>
    <mergeCell ref="U408:Y408"/>
    <mergeCell ref="Z408:AB408"/>
    <mergeCell ref="C420:E420"/>
    <mergeCell ref="F420:H420"/>
    <mergeCell ref="I420:O420"/>
    <mergeCell ref="P420:T420"/>
    <mergeCell ref="U420:Y420"/>
    <mergeCell ref="Z420:AB420"/>
    <mergeCell ref="C421:E421"/>
    <mergeCell ref="F421:H421"/>
    <mergeCell ref="I421:O421"/>
    <mergeCell ref="P421:T421"/>
    <mergeCell ref="U421:Y421"/>
    <mergeCell ref="Z421:AB421"/>
    <mergeCell ref="D415:AB415"/>
    <mergeCell ref="D416:AB416"/>
    <mergeCell ref="C383:D383"/>
    <mergeCell ref="E383:H383"/>
    <mergeCell ref="I383:J383"/>
    <mergeCell ref="K383:L383"/>
    <mergeCell ref="M383:P383"/>
    <mergeCell ref="Z383:AB383"/>
    <mergeCell ref="C384:E384"/>
    <mergeCell ref="F384:H384"/>
    <mergeCell ref="I384:O384"/>
    <mergeCell ref="P384:T384"/>
    <mergeCell ref="U384:Y384"/>
    <mergeCell ref="Z384:AB384"/>
    <mergeCell ref="C385:E385"/>
    <mergeCell ref="F385:H385"/>
    <mergeCell ref="I385:O385"/>
    <mergeCell ref="P385:T385"/>
    <mergeCell ref="U385:Y385"/>
    <mergeCell ref="C410:O410"/>
    <mergeCell ref="C424:E424"/>
    <mergeCell ref="F424:H424"/>
    <mergeCell ref="I424:O424"/>
    <mergeCell ref="P424:T424"/>
    <mergeCell ref="U424:Y424"/>
    <mergeCell ref="Z424:AB424"/>
    <mergeCell ref="C425:E425"/>
    <mergeCell ref="F425:H425"/>
    <mergeCell ref="I425:O425"/>
    <mergeCell ref="P425:T425"/>
    <mergeCell ref="U425:Y425"/>
    <mergeCell ref="Z425:AB425"/>
    <mergeCell ref="C422:E422"/>
    <mergeCell ref="F422:H422"/>
    <mergeCell ref="I422:O422"/>
    <mergeCell ref="P422:T422"/>
    <mergeCell ref="U422:Y422"/>
    <mergeCell ref="Z422:AB422"/>
    <mergeCell ref="C423:E423"/>
    <mergeCell ref="F423:H423"/>
    <mergeCell ref="I423:O423"/>
    <mergeCell ref="P423:T423"/>
    <mergeCell ref="U423:Y423"/>
    <mergeCell ref="Z423:AB423"/>
    <mergeCell ref="C428:E428"/>
    <mergeCell ref="F428:H428"/>
    <mergeCell ref="I428:O428"/>
    <mergeCell ref="P428:T428"/>
    <mergeCell ref="U428:Y428"/>
    <mergeCell ref="Z428:AB428"/>
    <mergeCell ref="C429:E429"/>
    <mergeCell ref="F429:H429"/>
    <mergeCell ref="I429:O429"/>
    <mergeCell ref="P429:T429"/>
    <mergeCell ref="U429:Y429"/>
    <mergeCell ref="Z429:AB429"/>
    <mergeCell ref="C426:E426"/>
    <mergeCell ref="F426:H426"/>
    <mergeCell ref="I426:O426"/>
    <mergeCell ref="P426:T426"/>
    <mergeCell ref="U426:Y426"/>
    <mergeCell ref="Z426:AB426"/>
    <mergeCell ref="C427:E427"/>
    <mergeCell ref="F427:H427"/>
    <mergeCell ref="I427:O427"/>
    <mergeCell ref="P427:T427"/>
    <mergeCell ref="U427:Y427"/>
    <mergeCell ref="Z427:AB427"/>
    <mergeCell ref="C432:E432"/>
    <mergeCell ref="F432:H432"/>
    <mergeCell ref="I432:O432"/>
    <mergeCell ref="P432:T432"/>
    <mergeCell ref="U432:Y432"/>
    <mergeCell ref="Z432:AB432"/>
    <mergeCell ref="C433:E433"/>
    <mergeCell ref="F433:H433"/>
    <mergeCell ref="I433:O433"/>
    <mergeCell ref="P433:T433"/>
    <mergeCell ref="U433:Y433"/>
    <mergeCell ref="Z433:AB433"/>
    <mergeCell ref="C430:E430"/>
    <mergeCell ref="F430:H430"/>
    <mergeCell ref="I430:O430"/>
    <mergeCell ref="P430:T430"/>
    <mergeCell ref="U430:Y430"/>
    <mergeCell ref="Z430:AB430"/>
    <mergeCell ref="C431:E431"/>
    <mergeCell ref="F431:H431"/>
    <mergeCell ref="I431:O431"/>
    <mergeCell ref="P431:T431"/>
    <mergeCell ref="U431:Y431"/>
    <mergeCell ref="Z431:AB431"/>
    <mergeCell ref="C436:E436"/>
    <mergeCell ref="F436:H436"/>
    <mergeCell ref="I436:O436"/>
    <mergeCell ref="P436:T436"/>
    <mergeCell ref="U436:Y436"/>
    <mergeCell ref="Z436:AB436"/>
    <mergeCell ref="C437:E437"/>
    <mergeCell ref="F437:H437"/>
    <mergeCell ref="I437:O437"/>
    <mergeCell ref="P437:T437"/>
    <mergeCell ref="U437:Y437"/>
    <mergeCell ref="Z437:AB437"/>
    <mergeCell ref="C434:E434"/>
    <mergeCell ref="F434:H434"/>
    <mergeCell ref="I434:O434"/>
    <mergeCell ref="P434:T434"/>
    <mergeCell ref="U434:Y434"/>
    <mergeCell ref="Z434:AB434"/>
    <mergeCell ref="C435:E435"/>
    <mergeCell ref="F435:H435"/>
    <mergeCell ref="I435:O435"/>
    <mergeCell ref="P435:T435"/>
    <mergeCell ref="U435:Y435"/>
    <mergeCell ref="Z435:AB435"/>
    <mergeCell ref="C440:E440"/>
    <mergeCell ref="F440:H440"/>
    <mergeCell ref="I440:O440"/>
    <mergeCell ref="P440:T440"/>
    <mergeCell ref="U440:Y440"/>
    <mergeCell ref="Z440:AB440"/>
    <mergeCell ref="C441:E441"/>
    <mergeCell ref="F441:H441"/>
    <mergeCell ref="I441:O441"/>
    <mergeCell ref="P441:T441"/>
    <mergeCell ref="U441:Y441"/>
    <mergeCell ref="Z441:AB441"/>
    <mergeCell ref="C438:E438"/>
    <mergeCell ref="F438:H438"/>
    <mergeCell ref="I438:O438"/>
    <mergeCell ref="P438:T438"/>
    <mergeCell ref="U438:Y438"/>
    <mergeCell ref="Z438:AB438"/>
    <mergeCell ref="C439:E439"/>
    <mergeCell ref="F439:H439"/>
    <mergeCell ref="I439:O439"/>
    <mergeCell ref="P439:T439"/>
    <mergeCell ref="U439:Y439"/>
    <mergeCell ref="Z439:AB439"/>
    <mergeCell ref="C444:E444"/>
    <mergeCell ref="F444:H444"/>
    <mergeCell ref="I444:O444"/>
    <mergeCell ref="P444:T444"/>
    <mergeCell ref="U444:Y444"/>
    <mergeCell ref="Z444:AB444"/>
    <mergeCell ref="P445:T445"/>
    <mergeCell ref="U445:Y445"/>
    <mergeCell ref="Z445:AB445"/>
    <mergeCell ref="C442:E442"/>
    <mergeCell ref="F442:H442"/>
    <mergeCell ref="I442:O442"/>
    <mergeCell ref="P442:T442"/>
    <mergeCell ref="U442:Y442"/>
    <mergeCell ref="Z442:AB442"/>
    <mergeCell ref="C443:E443"/>
    <mergeCell ref="F443:H443"/>
    <mergeCell ref="I443:O443"/>
    <mergeCell ref="P443:T443"/>
    <mergeCell ref="U443:Y443"/>
    <mergeCell ref="Z443:AB443"/>
    <mergeCell ref="AU213:BE213"/>
    <mergeCell ref="BF213:BP213"/>
    <mergeCell ref="AU214:BE214"/>
    <mergeCell ref="BF214:BP214"/>
    <mergeCell ref="AU215:BE215"/>
    <mergeCell ref="BF215:BP215"/>
    <mergeCell ref="AD341:AR344"/>
    <mergeCell ref="AD377:AR380"/>
    <mergeCell ref="AD413:AR416"/>
    <mergeCell ref="AD449:AR452"/>
    <mergeCell ref="AF203:AS205"/>
    <mergeCell ref="AH207:AN207"/>
    <mergeCell ref="AH210:AN210"/>
    <mergeCell ref="AO207:AR207"/>
    <mergeCell ref="AO210:AR210"/>
    <mergeCell ref="D452:AB452"/>
    <mergeCell ref="D450:AB450"/>
    <mergeCell ref="D451:AB451"/>
    <mergeCell ref="C419:D419"/>
    <mergeCell ref="E419:H419"/>
    <mergeCell ref="I419:J419"/>
    <mergeCell ref="K419:L419"/>
    <mergeCell ref="M419:P419"/>
    <mergeCell ref="Z419:AB419"/>
    <mergeCell ref="C445:E445"/>
    <mergeCell ref="F445:H445"/>
    <mergeCell ref="I445:O445"/>
    <mergeCell ref="C446:O446"/>
    <mergeCell ref="P446:T446"/>
    <mergeCell ref="U446:Y446"/>
    <mergeCell ref="Z446:AB446"/>
    <mergeCell ref="B448:C448"/>
  </mergeCells>
  <phoneticPr fontId="3"/>
  <dataValidations count="23">
    <dataValidation type="list" showInputMessage="1" showErrorMessage="1" sqref="H116:H125 JD116:JD125 SZ116:SZ125 ACV116:ACV125 AMR116:AMR125 AWN116:AWN125 BGJ116:BGJ125 BQF116:BQF125 CAB116:CAB125 CJX116:CJX125 CTT116:CTT125 DDP116:DDP125 DNL116:DNL125 DXH116:DXH125 EHD116:EHD125 EQZ116:EQZ125 FAV116:FAV125 FKR116:FKR125 FUN116:FUN125 GEJ116:GEJ125 GOF116:GOF125 GYB116:GYB125 HHX116:HHX125 HRT116:HRT125 IBP116:IBP125 ILL116:ILL125 IVH116:IVH125 JFD116:JFD125 JOZ116:JOZ125 JYV116:JYV125 KIR116:KIR125 KSN116:KSN125 LCJ116:LCJ125 LMF116:LMF125 LWB116:LWB125 MFX116:MFX125 MPT116:MPT125 MZP116:MZP125 NJL116:NJL125 NTH116:NTH125 ODD116:ODD125 OMZ116:OMZ125 OWV116:OWV125 PGR116:PGR125 PQN116:PQN125 QAJ116:QAJ125 QKF116:QKF125 QUB116:QUB125 RDX116:RDX125 RNT116:RNT125 RXP116:RXP125 SHL116:SHL125 SRH116:SRH125 TBD116:TBD125 TKZ116:TKZ125 TUV116:TUV125 UER116:UER125 UON116:UON125 UYJ116:UYJ125 VIF116:VIF125 VSB116:VSB125 WBX116:WBX125 WLT116:WLT125 WVP116:WVP125 H65727:H65736 JD65727:JD65736 SZ65727:SZ65736 ACV65727:ACV65736 AMR65727:AMR65736 AWN65727:AWN65736 BGJ65727:BGJ65736 BQF65727:BQF65736 CAB65727:CAB65736 CJX65727:CJX65736 CTT65727:CTT65736 DDP65727:DDP65736 DNL65727:DNL65736 DXH65727:DXH65736 EHD65727:EHD65736 EQZ65727:EQZ65736 FAV65727:FAV65736 FKR65727:FKR65736 FUN65727:FUN65736 GEJ65727:GEJ65736 GOF65727:GOF65736 GYB65727:GYB65736 HHX65727:HHX65736 HRT65727:HRT65736 IBP65727:IBP65736 ILL65727:ILL65736 IVH65727:IVH65736 JFD65727:JFD65736 JOZ65727:JOZ65736 JYV65727:JYV65736 KIR65727:KIR65736 KSN65727:KSN65736 LCJ65727:LCJ65736 LMF65727:LMF65736 LWB65727:LWB65736 MFX65727:MFX65736 MPT65727:MPT65736 MZP65727:MZP65736 NJL65727:NJL65736 NTH65727:NTH65736 ODD65727:ODD65736 OMZ65727:OMZ65736 OWV65727:OWV65736 PGR65727:PGR65736 PQN65727:PQN65736 QAJ65727:QAJ65736 QKF65727:QKF65736 QUB65727:QUB65736 RDX65727:RDX65736 RNT65727:RNT65736 RXP65727:RXP65736 SHL65727:SHL65736 SRH65727:SRH65736 TBD65727:TBD65736 TKZ65727:TKZ65736 TUV65727:TUV65736 UER65727:UER65736 UON65727:UON65736 UYJ65727:UYJ65736 VIF65727:VIF65736 VSB65727:VSB65736 WBX65727:WBX65736 WLT65727:WLT65736 WVP65727:WVP65736 H131263:H131272 JD131263:JD131272 SZ131263:SZ131272 ACV131263:ACV131272 AMR131263:AMR131272 AWN131263:AWN131272 BGJ131263:BGJ131272 BQF131263:BQF131272 CAB131263:CAB131272 CJX131263:CJX131272 CTT131263:CTT131272 DDP131263:DDP131272 DNL131263:DNL131272 DXH131263:DXH131272 EHD131263:EHD131272 EQZ131263:EQZ131272 FAV131263:FAV131272 FKR131263:FKR131272 FUN131263:FUN131272 GEJ131263:GEJ131272 GOF131263:GOF131272 GYB131263:GYB131272 HHX131263:HHX131272 HRT131263:HRT131272 IBP131263:IBP131272 ILL131263:ILL131272 IVH131263:IVH131272 JFD131263:JFD131272 JOZ131263:JOZ131272 JYV131263:JYV131272 KIR131263:KIR131272 KSN131263:KSN131272 LCJ131263:LCJ131272 LMF131263:LMF131272 LWB131263:LWB131272 MFX131263:MFX131272 MPT131263:MPT131272 MZP131263:MZP131272 NJL131263:NJL131272 NTH131263:NTH131272 ODD131263:ODD131272 OMZ131263:OMZ131272 OWV131263:OWV131272 PGR131263:PGR131272 PQN131263:PQN131272 QAJ131263:QAJ131272 QKF131263:QKF131272 QUB131263:QUB131272 RDX131263:RDX131272 RNT131263:RNT131272 RXP131263:RXP131272 SHL131263:SHL131272 SRH131263:SRH131272 TBD131263:TBD131272 TKZ131263:TKZ131272 TUV131263:TUV131272 UER131263:UER131272 UON131263:UON131272 UYJ131263:UYJ131272 VIF131263:VIF131272 VSB131263:VSB131272 WBX131263:WBX131272 WLT131263:WLT131272 WVP131263:WVP131272 H196799:H196808 JD196799:JD196808 SZ196799:SZ196808 ACV196799:ACV196808 AMR196799:AMR196808 AWN196799:AWN196808 BGJ196799:BGJ196808 BQF196799:BQF196808 CAB196799:CAB196808 CJX196799:CJX196808 CTT196799:CTT196808 DDP196799:DDP196808 DNL196799:DNL196808 DXH196799:DXH196808 EHD196799:EHD196808 EQZ196799:EQZ196808 FAV196799:FAV196808 FKR196799:FKR196808 FUN196799:FUN196808 GEJ196799:GEJ196808 GOF196799:GOF196808 GYB196799:GYB196808 HHX196799:HHX196808 HRT196799:HRT196808 IBP196799:IBP196808 ILL196799:ILL196808 IVH196799:IVH196808 JFD196799:JFD196808 JOZ196799:JOZ196808 JYV196799:JYV196808 KIR196799:KIR196808 KSN196799:KSN196808 LCJ196799:LCJ196808 LMF196799:LMF196808 LWB196799:LWB196808 MFX196799:MFX196808 MPT196799:MPT196808 MZP196799:MZP196808 NJL196799:NJL196808 NTH196799:NTH196808 ODD196799:ODD196808 OMZ196799:OMZ196808 OWV196799:OWV196808 PGR196799:PGR196808 PQN196799:PQN196808 QAJ196799:QAJ196808 QKF196799:QKF196808 QUB196799:QUB196808 RDX196799:RDX196808 RNT196799:RNT196808 RXP196799:RXP196808 SHL196799:SHL196808 SRH196799:SRH196808 TBD196799:TBD196808 TKZ196799:TKZ196808 TUV196799:TUV196808 UER196799:UER196808 UON196799:UON196808 UYJ196799:UYJ196808 VIF196799:VIF196808 VSB196799:VSB196808 WBX196799:WBX196808 WLT196799:WLT196808 WVP196799:WVP196808 H262335:H262344 JD262335:JD262344 SZ262335:SZ262344 ACV262335:ACV262344 AMR262335:AMR262344 AWN262335:AWN262344 BGJ262335:BGJ262344 BQF262335:BQF262344 CAB262335:CAB262344 CJX262335:CJX262344 CTT262335:CTT262344 DDP262335:DDP262344 DNL262335:DNL262344 DXH262335:DXH262344 EHD262335:EHD262344 EQZ262335:EQZ262344 FAV262335:FAV262344 FKR262335:FKR262344 FUN262335:FUN262344 GEJ262335:GEJ262344 GOF262335:GOF262344 GYB262335:GYB262344 HHX262335:HHX262344 HRT262335:HRT262344 IBP262335:IBP262344 ILL262335:ILL262344 IVH262335:IVH262344 JFD262335:JFD262344 JOZ262335:JOZ262344 JYV262335:JYV262344 KIR262335:KIR262344 KSN262335:KSN262344 LCJ262335:LCJ262344 LMF262335:LMF262344 LWB262335:LWB262344 MFX262335:MFX262344 MPT262335:MPT262344 MZP262335:MZP262344 NJL262335:NJL262344 NTH262335:NTH262344 ODD262335:ODD262344 OMZ262335:OMZ262344 OWV262335:OWV262344 PGR262335:PGR262344 PQN262335:PQN262344 QAJ262335:QAJ262344 QKF262335:QKF262344 QUB262335:QUB262344 RDX262335:RDX262344 RNT262335:RNT262344 RXP262335:RXP262344 SHL262335:SHL262344 SRH262335:SRH262344 TBD262335:TBD262344 TKZ262335:TKZ262344 TUV262335:TUV262344 UER262335:UER262344 UON262335:UON262344 UYJ262335:UYJ262344 VIF262335:VIF262344 VSB262335:VSB262344 WBX262335:WBX262344 WLT262335:WLT262344 WVP262335:WVP262344 H327871:H327880 JD327871:JD327880 SZ327871:SZ327880 ACV327871:ACV327880 AMR327871:AMR327880 AWN327871:AWN327880 BGJ327871:BGJ327880 BQF327871:BQF327880 CAB327871:CAB327880 CJX327871:CJX327880 CTT327871:CTT327880 DDP327871:DDP327880 DNL327871:DNL327880 DXH327871:DXH327880 EHD327871:EHD327880 EQZ327871:EQZ327880 FAV327871:FAV327880 FKR327871:FKR327880 FUN327871:FUN327880 GEJ327871:GEJ327880 GOF327871:GOF327880 GYB327871:GYB327880 HHX327871:HHX327880 HRT327871:HRT327880 IBP327871:IBP327880 ILL327871:ILL327880 IVH327871:IVH327880 JFD327871:JFD327880 JOZ327871:JOZ327880 JYV327871:JYV327880 KIR327871:KIR327880 KSN327871:KSN327880 LCJ327871:LCJ327880 LMF327871:LMF327880 LWB327871:LWB327880 MFX327871:MFX327880 MPT327871:MPT327880 MZP327871:MZP327880 NJL327871:NJL327880 NTH327871:NTH327880 ODD327871:ODD327880 OMZ327871:OMZ327880 OWV327871:OWV327880 PGR327871:PGR327880 PQN327871:PQN327880 QAJ327871:QAJ327880 QKF327871:QKF327880 QUB327871:QUB327880 RDX327871:RDX327880 RNT327871:RNT327880 RXP327871:RXP327880 SHL327871:SHL327880 SRH327871:SRH327880 TBD327871:TBD327880 TKZ327871:TKZ327880 TUV327871:TUV327880 UER327871:UER327880 UON327871:UON327880 UYJ327871:UYJ327880 VIF327871:VIF327880 VSB327871:VSB327880 WBX327871:WBX327880 WLT327871:WLT327880 WVP327871:WVP327880 H393407:H393416 JD393407:JD393416 SZ393407:SZ393416 ACV393407:ACV393416 AMR393407:AMR393416 AWN393407:AWN393416 BGJ393407:BGJ393416 BQF393407:BQF393416 CAB393407:CAB393416 CJX393407:CJX393416 CTT393407:CTT393416 DDP393407:DDP393416 DNL393407:DNL393416 DXH393407:DXH393416 EHD393407:EHD393416 EQZ393407:EQZ393416 FAV393407:FAV393416 FKR393407:FKR393416 FUN393407:FUN393416 GEJ393407:GEJ393416 GOF393407:GOF393416 GYB393407:GYB393416 HHX393407:HHX393416 HRT393407:HRT393416 IBP393407:IBP393416 ILL393407:ILL393416 IVH393407:IVH393416 JFD393407:JFD393416 JOZ393407:JOZ393416 JYV393407:JYV393416 KIR393407:KIR393416 KSN393407:KSN393416 LCJ393407:LCJ393416 LMF393407:LMF393416 LWB393407:LWB393416 MFX393407:MFX393416 MPT393407:MPT393416 MZP393407:MZP393416 NJL393407:NJL393416 NTH393407:NTH393416 ODD393407:ODD393416 OMZ393407:OMZ393416 OWV393407:OWV393416 PGR393407:PGR393416 PQN393407:PQN393416 QAJ393407:QAJ393416 QKF393407:QKF393416 QUB393407:QUB393416 RDX393407:RDX393416 RNT393407:RNT393416 RXP393407:RXP393416 SHL393407:SHL393416 SRH393407:SRH393416 TBD393407:TBD393416 TKZ393407:TKZ393416 TUV393407:TUV393416 UER393407:UER393416 UON393407:UON393416 UYJ393407:UYJ393416 VIF393407:VIF393416 VSB393407:VSB393416 WBX393407:WBX393416 WLT393407:WLT393416 WVP393407:WVP393416 H458943:H458952 JD458943:JD458952 SZ458943:SZ458952 ACV458943:ACV458952 AMR458943:AMR458952 AWN458943:AWN458952 BGJ458943:BGJ458952 BQF458943:BQF458952 CAB458943:CAB458952 CJX458943:CJX458952 CTT458943:CTT458952 DDP458943:DDP458952 DNL458943:DNL458952 DXH458943:DXH458952 EHD458943:EHD458952 EQZ458943:EQZ458952 FAV458943:FAV458952 FKR458943:FKR458952 FUN458943:FUN458952 GEJ458943:GEJ458952 GOF458943:GOF458952 GYB458943:GYB458952 HHX458943:HHX458952 HRT458943:HRT458952 IBP458943:IBP458952 ILL458943:ILL458952 IVH458943:IVH458952 JFD458943:JFD458952 JOZ458943:JOZ458952 JYV458943:JYV458952 KIR458943:KIR458952 KSN458943:KSN458952 LCJ458943:LCJ458952 LMF458943:LMF458952 LWB458943:LWB458952 MFX458943:MFX458952 MPT458943:MPT458952 MZP458943:MZP458952 NJL458943:NJL458952 NTH458943:NTH458952 ODD458943:ODD458952 OMZ458943:OMZ458952 OWV458943:OWV458952 PGR458943:PGR458952 PQN458943:PQN458952 QAJ458943:QAJ458952 QKF458943:QKF458952 QUB458943:QUB458952 RDX458943:RDX458952 RNT458943:RNT458952 RXP458943:RXP458952 SHL458943:SHL458952 SRH458943:SRH458952 TBD458943:TBD458952 TKZ458943:TKZ458952 TUV458943:TUV458952 UER458943:UER458952 UON458943:UON458952 UYJ458943:UYJ458952 VIF458943:VIF458952 VSB458943:VSB458952 WBX458943:WBX458952 WLT458943:WLT458952 WVP458943:WVP458952 H524479:H524488 JD524479:JD524488 SZ524479:SZ524488 ACV524479:ACV524488 AMR524479:AMR524488 AWN524479:AWN524488 BGJ524479:BGJ524488 BQF524479:BQF524488 CAB524479:CAB524488 CJX524479:CJX524488 CTT524479:CTT524488 DDP524479:DDP524488 DNL524479:DNL524488 DXH524479:DXH524488 EHD524479:EHD524488 EQZ524479:EQZ524488 FAV524479:FAV524488 FKR524479:FKR524488 FUN524479:FUN524488 GEJ524479:GEJ524488 GOF524479:GOF524488 GYB524479:GYB524488 HHX524479:HHX524488 HRT524479:HRT524488 IBP524479:IBP524488 ILL524479:ILL524488 IVH524479:IVH524488 JFD524479:JFD524488 JOZ524479:JOZ524488 JYV524479:JYV524488 KIR524479:KIR524488 KSN524479:KSN524488 LCJ524479:LCJ524488 LMF524479:LMF524488 LWB524479:LWB524488 MFX524479:MFX524488 MPT524479:MPT524488 MZP524479:MZP524488 NJL524479:NJL524488 NTH524479:NTH524488 ODD524479:ODD524488 OMZ524479:OMZ524488 OWV524479:OWV524488 PGR524479:PGR524488 PQN524479:PQN524488 QAJ524479:QAJ524488 QKF524479:QKF524488 QUB524479:QUB524488 RDX524479:RDX524488 RNT524479:RNT524488 RXP524479:RXP524488 SHL524479:SHL524488 SRH524479:SRH524488 TBD524479:TBD524488 TKZ524479:TKZ524488 TUV524479:TUV524488 UER524479:UER524488 UON524479:UON524488 UYJ524479:UYJ524488 VIF524479:VIF524488 VSB524479:VSB524488 WBX524479:WBX524488 WLT524479:WLT524488 WVP524479:WVP524488 H590015:H590024 JD590015:JD590024 SZ590015:SZ590024 ACV590015:ACV590024 AMR590015:AMR590024 AWN590015:AWN590024 BGJ590015:BGJ590024 BQF590015:BQF590024 CAB590015:CAB590024 CJX590015:CJX590024 CTT590015:CTT590024 DDP590015:DDP590024 DNL590015:DNL590024 DXH590015:DXH590024 EHD590015:EHD590024 EQZ590015:EQZ590024 FAV590015:FAV590024 FKR590015:FKR590024 FUN590015:FUN590024 GEJ590015:GEJ590024 GOF590015:GOF590024 GYB590015:GYB590024 HHX590015:HHX590024 HRT590015:HRT590024 IBP590015:IBP590024 ILL590015:ILL590024 IVH590015:IVH590024 JFD590015:JFD590024 JOZ590015:JOZ590024 JYV590015:JYV590024 KIR590015:KIR590024 KSN590015:KSN590024 LCJ590015:LCJ590024 LMF590015:LMF590024 LWB590015:LWB590024 MFX590015:MFX590024 MPT590015:MPT590024 MZP590015:MZP590024 NJL590015:NJL590024 NTH590015:NTH590024 ODD590015:ODD590024 OMZ590015:OMZ590024 OWV590015:OWV590024 PGR590015:PGR590024 PQN590015:PQN590024 QAJ590015:QAJ590024 QKF590015:QKF590024 QUB590015:QUB590024 RDX590015:RDX590024 RNT590015:RNT590024 RXP590015:RXP590024 SHL590015:SHL590024 SRH590015:SRH590024 TBD590015:TBD590024 TKZ590015:TKZ590024 TUV590015:TUV590024 UER590015:UER590024 UON590015:UON590024 UYJ590015:UYJ590024 VIF590015:VIF590024 VSB590015:VSB590024 WBX590015:WBX590024 WLT590015:WLT590024 WVP590015:WVP590024 H655551:H655560 JD655551:JD655560 SZ655551:SZ655560 ACV655551:ACV655560 AMR655551:AMR655560 AWN655551:AWN655560 BGJ655551:BGJ655560 BQF655551:BQF655560 CAB655551:CAB655560 CJX655551:CJX655560 CTT655551:CTT655560 DDP655551:DDP655560 DNL655551:DNL655560 DXH655551:DXH655560 EHD655551:EHD655560 EQZ655551:EQZ655560 FAV655551:FAV655560 FKR655551:FKR655560 FUN655551:FUN655560 GEJ655551:GEJ655560 GOF655551:GOF655560 GYB655551:GYB655560 HHX655551:HHX655560 HRT655551:HRT655560 IBP655551:IBP655560 ILL655551:ILL655560 IVH655551:IVH655560 JFD655551:JFD655560 JOZ655551:JOZ655560 JYV655551:JYV655560 KIR655551:KIR655560 KSN655551:KSN655560 LCJ655551:LCJ655560 LMF655551:LMF655560 LWB655551:LWB655560 MFX655551:MFX655560 MPT655551:MPT655560 MZP655551:MZP655560 NJL655551:NJL655560 NTH655551:NTH655560 ODD655551:ODD655560 OMZ655551:OMZ655560 OWV655551:OWV655560 PGR655551:PGR655560 PQN655551:PQN655560 QAJ655551:QAJ655560 QKF655551:QKF655560 QUB655551:QUB655560 RDX655551:RDX655560 RNT655551:RNT655560 RXP655551:RXP655560 SHL655551:SHL655560 SRH655551:SRH655560 TBD655551:TBD655560 TKZ655551:TKZ655560 TUV655551:TUV655560 UER655551:UER655560 UON655551:UON655560 UYJ655551:UYJ655560 VIF655551:VIF655560 VSB655551:VSB655560 WBX655551:WBX655560 WLT655551:WLT655560 WVP655551:WVP655560 H721087:H721096 JD721087:JD721096 SZ721087:SZ721096 ACV721087:ACV721096 AMR721087:AMR721096 AWN721087:AWN721096 BGJ721087:BGJ721096 BQF721087:BQF721096 CAB721087:CAB721096 CJX721087:CJX721096 CTT721087:CTT721096 DDP721087:DDP721096 DNL721087:DNL721096 DXH721087:DXH721096 EHD721087:EHD721096 EQZ721087:EQZ721096 FAV721087:FAV721096 FKR721087:FKR721096 FUN721087:FUN721096 GEJ721087:GEJ721096 GOF721087:GOF721096 GYB721087:GYB721096 HHX721087:HHX721096 HRT721087:HRT721096 IBP721087:IBP721096 ILL721087:ILL721096 IVH721087:IVH721096 JFD721087:JFD721096 JOZ721087:JOZ721096 JYV721087:JYV721096 KIR721087:KIR721096 KSN721087:KSN721096 LCJ721087:LCJ721096 LMF721087:LMF721096 LWB721087:LWB721096 MFX721087:MFX721096 MPT721087:MPT721096 MZP721087:MZP721096 NJL721087:NJL721096 NTH721087:NTH721096 ODD721087:ODD721096 OMZ721087:OMZ721096 OWV721087:OWV721096 PGR721087:PGR721096 PQN721087:PQN721096 QAJ721087:QAJ721096 QKF721087:QKF721096 QUB721087:QUB721096 RDX721087:RDX721096 RNT721087:RNT721096 RXP721087:RXP721096 SHL721087:SHL721096 SRH721087:SRH721096 TBD721087:TBD721096 TKZ721087:TKZ721096 TUV721087:TUV721096 UER721087:UER721096 UON721087:UON721096 UYJ721087:UYJ721096 VIF721087:VIF721096 VSB721087:VSB721096 WBX721087:WBX721096 WLT721087:WLT721096 WVP721087:WVP721096 H786623:H786632 JD786623:JD786632 SZ786623:SZ786632 ACV786623:ACV786632 AMR786623:AMR786632 AWN786623:AWN786632 BGJ786623:BGJ786632 BQF786623:BQF786632 CAB786623:CAB786632 CJX786623:CJX786632 CTT786623:CTT786632 DDP786623:DDP786632 DNL786623:DNL786632 DXH786623:DXH786632 EHD786623:EHD786632 EQZ786623:EQZ786632 FAV786623:FAV786632 FKR786623:FKR786632 FUN786623:FUN786632 GEJ786623:GEJ786632 GOF786623:GOF786632 GYB786623:GYB786632 HHX786623:HHX786632 HRT786623:HRT786632 IBP786623:IBP786632 ILL786623:ILL786632 IVH786623:IVH786632 JFD786623:JFD786632 JOZ786623:JOZ786632 JYV786623:JYV786632 KIR786623:KIR786632 KSN786623:KSN786632 LCJ786623:LCJ786632 LMF786623:LMF786632 LWB786623:LWB786632 MFX786623:MFX786632 MPT786623:MPT786632 MZP786623:MZP786632 NJL786623:NJL786632 NTH786623:NTH786632 ODD786623:ODD786632 OMZ786623:OMZ786632 OWV786623:OWV786632 PGR786623:PGR786632 PQN786623:PQN786632 QAJ786623:QAJ786632 QKF786623:QKF786632 QUB786623:QUB786632 RDX786623:RDX786632 RNT786623:RNT786632 RXP786623:RXP786632 SHL786623:SHL786632 SRH786623:SRH786632 TBD786623:TBD786632 TKZ786623:TKZ786632 TUV786623:TUV786632 UER786623:UER786632 UON786623:UON786632 UYJ786623:UYJ786632 VIF786623:VIF786632 VSB786623:VSB786632 WBX786623:WBX786632 WLT786623:WLT786632 WVP786623:WVP786632 H852159:H852168 JD852159:JD852168 SZ852159:SZ852168 ACV852159:ACV852168 AMR852159:AMR852168 AWN852159:AWN852168 BGJ852159:BGJ852168 BQF852159:BQF852168 CAB852159:CAB852168 CJX852159:CJX852168 CTT852159:CTT852168 DDP852159:DDP852168 DNL852159:DNL852168 DXH852159:DXH852168 EHD852159:EHD852168 EQZ852159:EQZ852168 FAV852159:FAV852168 FKR852159:FKR852168 FUN852159:FUN852168 GEJ852159:GEJ852168 GOF852159:GOF852168 GYB852159:GYB852168 HHX852159:HHX852168 HRT852159:HRT852168 IBP852159:IBP852168 ILL852159:ILL852168 IVH852159:IVH852168 JFD852159:JFD852168 JOZ852159:JOZ852168 JYV852159:JYV852168 KIR852159:KIR852168 KSN852159:KSN852168 LCJ852159:LCJ852168 LMF852159:LMF852168 LWB852159:LWB852168 MFX852159:MFX852168 MPT852159:MPT852168 MZP852159:MZP852168 NJL852159:NJL852168 NTH852159:NTH852168 ODD852159:ODD852168 OMZ852159:OMZ852168 OWV852159:OWV852168 PGR852159:PGR852168 PQN852159:PQN852168 QAJ852159:QAJ852168 QKF852159:QKF852168 QUB852159:QUB852168 RDX852159:RDX852168 RNT852159:RNT852168 RXP852159:RXP852168 SHL852159:SHL852168 SRH852159:SRH852168 TBD852159:TBD852168 TKZ852159:TKZ852168 TUV852159:TUV852168 UER852159:UER852168 UON852159:UON852168 UYJ852159:UYJ852168 VIF852159:VIF852168 VSB852159:VSB852168 WBX852159:WBX852168 WLT852159:WLT852168 WVP852159:WVP852168 H917695:H917704 JD917695:JD917704 SZ917695:SZ917704 ACV917695:ACV917704 AMR917695:AMR917704 AWN917695:AWN917704 BGJ917695:BGJ917704 BQF917695:BQF917704 CAB917695:CAB917704 CJX917695:CJX917704 CTT917695:CTT917704 DDP917695:DDP917704 DNL917695:DNL917704 DXH917695:DXH917704 EHD917695:EHD917704 EQZ917695:EQZ917704 FAV917695:FAV917704 FKR917695:FKR917704 FUN917695:FUN917704 GEJ917695:GEJ917704 GOF917695:GOF917704 GYB917695:GYB917704 HHX917695:HHX917704 HRT917695:HRT917704 IBP917695:IBP917704 ILL917695:ILL917704 IVH917695:IVH917704 JFD917695:JFD917704 JOZ917695:JOZ917704 JYV917695:JYV917704 KIR917695:KIR917704 KSN917695:KSN917704 LCJ917695:LCJ917704 LMF917695:LMF917704 LWB917695:LWB917704 MFX917695:MFX917704 MPT917695:MPT917704 MZP917695:MZP917704 NJL917695:NJL917704 NTH917695:NTH917704 ODD917695:ODD917704 OMZ917695:OMZ917704 OWV917695:OWV917704 PGR917695:PGR917704 PQN917695:PQN917704 QAJ917695:QAJ917704 QKF917695:QKF917704 QUB917695:QUB917704 RDX917695:RDX917704 RNT917695:RNT917704 RXP917695:RXP917704 SHL917695:SHL917704 SRH917695:SRH917704 TBD917695:TBD917704 TKZ917695:TKZ917704 TUV917695:TUV917704 UER917695:UER917704 UON917695:UON917704 UYJ917695:UYJ917704 VIF917695:VIF917704 VSB917695:VSB917704 WBX917695:WBX917704 WLT917695:WLT917704 WVP917695:WVP917704 H983231:H983240 JD983231:JD983240 SZ983231:SZ983240 ACV983231:ACV983240 AMR983231:AMR983240 AWN983231:AWN983240 BGJ983231:BGJ983240 BQF983231:BQF983240 CAB983231:CAB983240 CJX983231:CJX983240 CTT983231:CTT983240 DDP983231:DDP983240 DNL983231:DNL983240 DXH983231:DXH983240 EHD983231:EHD983240 EQZ983231:EQZ983240 FAV983231:FAV983240 FKR983231:FKR983240 FUN983231:FUN983240 GEJ983231:GEJ983240 GOF983231:GOF983240 GYB983231:GYB983240 HHX983231:HHX983240 HRT983231:HRT983240 IBP983231:IBP983240 ILL983231:ILL983240 IVH983231:IVH983240 JFD983231:JFD983240 JOZ983231:JOZ983240 JYV983231:JYV983240 KIR983231:KIR983240 KSN983231:KSN983240 LCJ983231:LCJ983240 LMF983231:LMF983240 LWB983231:LWB983240 MFX983231:MFX983240 MPT983231:MPT983240 MZP983231:MZP983240 NJL983231:NJL983240 NTH983231:NTH983240 ODD983231:ODD983240 OMZ983231:OMZ983240 OWV983231:OWV983240 PGR983231:PGR983240 PQN983231:PQN983240 QAJ983231:QAJ983240 QKF983231:QKF983240 QUB983231:QUB983240 RDX983231:RDX983240 RNT983231:RNT983240 RXP983231:RXP983240 SHL983231:SHL983240 SRH983231:SRH983240 TBD983231:TBD983240 TKZ983231:TKZ983240 TUV983231:TUV983240 UER983231:UER983240 UON983231:UON983240 UYJ983231:UYJ983240 VIF983231:VIF983240 VSB983231:VSB983240 WBX983231:WBX983240 WLT983231:WLT983240 WVP983231:WVP983240">
      <formula1>$BE$112:$BE$114</formula1>
    </dataValidation>
    <dataValidation type="list" allowBlank="1" showInputMessage="1" showErrorMessage="1" sqref="C311:D311 C419:D419 C383:D383 IY311:IZ311 SU311:SV311 ACQ311:ACR311 AMM311:AMN311 AWI311:AWJ311 BGE311:BGF311 BQA311:BQB311 BZW311:BZX311 CJS311:CJT311 CTO311:CTP311 DDK311:DDL311 DNG311:DNH311 DXC311:DXD311 EGY311:EGZ311 EQU311:EQV311 FAQ311:FAR311 FKM311:FKN311 FUI311:FUJ311 GEE311:GEF311 GOA311:GOB311 GXW311:GXX311 HHS311:HHT311 HRO311:HRP311 IBK311:IBL311 ILG311:ILH311 IVC311:IVD311 JEY311:JEZ311 JOU311:JOV311 JYQ311:JYR311 KIM311:KIN311 KSI311:KSJ311 LCE311:LCF311 LMA311:LMB311 LVW311:LVX311 MFS311:MFT311 MPO311:MPP311 MZK311:MZL311 NJG311:NJH311 NTC311:NTD311 OCY311:OCZ311 OMU311:OMV311 OWQ311:OWR311 PGM311:PGN311 PQI311:PQJ311 QAE311:QAF311 QKA311:QKB311 QTW311:QTX311 RDS311:RDT311 RNO311:RNP311 RXK311:RXL311 SHG311:SHH311 SRC311:SRD311 TAY311:TAZ311 TKU311:TKV311 TUQ311:TUR311 UEM311:UEN311 UOI311:UOJ311 UYE311:UYF311 VIA311:VIB311 VRW311:VRX311 WBS311:WBT311 WLO311:WLP311 WVK311:WVL311 C65919:D65919 IY65919:IZ65919 SU65919:SV65919 ACQ65919:ACR65919 AMM65919:AMN65919 AWI65919:AWJ65919 BGE65919:BGF65919 BQA65919:BQB65919 BZW65919:BZX65919 CJS65919:CJT65919 CTO65919:CTP65919 DDK65919:DDL65919 DNG65919:DNH65919 DXC65919:DXD65919 EGY65919:EGZ65919 EQU65919:EQV65919 FAQ65919:FAR65919 FKM65919:FKN65919 FUI65919:FUJ65919 GEE65919:GEF65919 GOA65919:GOB65919 GXW65919:GXX65919 HHS65919:HHT65919 HRO65919:HRP65919 IBK65919:IBL65919 ILG65919:ILH65919 IVC65919:IVD65919 JEY65919:JEZ65919 JOU65919:JOV65919 JYQ65919:JYR65919 KIM65919:KIN65919 KSI65919:KSJ65919 LCE65919:LCF65919 LMA65919:LMB65919 LVW65919:LVX65919 MFS65919:MFT65919 MPO65919:MPP65919 MZK65919:MZL65919 NJG65919:NJH65919 NTC65919:NTD65919 OCY65919:OCZ65919 OMU65919:OMV65919 OWQ65919:OWR65919 PGM65919:PGN65919 PQI65919:PQJ65919 QAE65919:QAF65919 QKA65919:QKB65919 QTW65919:QTX65919 RDS65919:RDT65919 RNO65919:RNP65919 RXK65919:RXL65919 SHG65919:SHH65919 SRC65919:SRD65919 TAY65919:TAZ65919 TKU65919:TKV65919 TUQ65919:TUR65919 UEM65919:UEN65919 UOI65919:UOJ65919 UYE65919:UYF65919 VIA65919:VIB65919 VRW65919:VRX65919 WBS65919:WBT65919 WLO65919:WLP65919 WVK65919:WVL65919 C131455:D131455 IY131455:IZ131455 SU131455:SV131455 ACQ131455:ACR131455 AMM131455:AMN131455 AWI131455:AWJ131455 BGE131455:BGF131455 BQA131455:BQB131455 BZW131455:BZX131455 CJS131455:CJT131455 CTO131455:CTP131455 DDK131455:DDL131455 DNG131455:DNH131455 DXC131455:DXD131455 EGY131455:EGZ131455 EQU131455:EQV131455 FAQ131455:FAR131455 FKM131455:FKN131455 FUI131455:FUJ131455 GEE131455:GEF131455 GOA131455:GOB131455 GXW131455:GXX131455 HHS131455:HHT131455 HRO131455:HRP131455 IBK131455:IBL131455 ILG131455:ILH131455 IVC131455:IVD131455 JEY131455:JEZ131455 JOU131455:JOV131455 JYQ131455:JYR131455 KIM131455:KIN131455 KSI131455:KSJ131455 LCE131455:LCF131455 LMA131455:LMB131455 LVW131455:LVX131455 MFS131455:MFT131455 MPO131455:MPP131455 MZK131455:MZL131455 NJG131455:NJH131455 NTC131455:NTD131455 OCY131455:OCZ131455 OMU131455:OMV131455 OWQ131455:OWR131455 PGM131455:PGN131455 PQI131455:PQJ131455 QAE131455:QAF131455 QKA131455:QKB131455 QTW131455:QTX131455 RDS131455:RDT131455 RNO131455:RNP131455 RXK131455:RXL131455 SHG131455:SHH131455 SRC131455:SRD131455 TAY131455:TAZ131455 TKU131455:TKV131455 TUQ131455:TUR131455 UEM131455:UEN131455 UOI131455:UOJ131455 UYE131455:UYF131455 VIA131455:VIB131455 VRW131455:VRX131455 WBS131455:WBT131455 WLO131455:WLP131455 WVK131455:WVL131455 C196991:D196991 IY196991:IZ196991 SU196991:SV196991 ACQ196991:ACR196991 AMM196991:AMN196991 AWI196991:AWJ196991 BGE196991:BGF196991 BQA196991:BQB196991 BZW196991:BZX196991 CJS196991:CJT196991 CTO196991:CTP196991 DDK196991:DDL196991 DNG196991:DNH196991 DXC196991:DXD196991 EGY196991:EGZ196991 EQU196991:EQV196991 FAQ196991:FAR196991 FKM196991:FKN196991 FUI196991:FUJ196991 GEE196991:GEF196991 GOA196991:GOB196991 GXW196991:GXX196991 HHS196991:HHT196991 HRO196991:HRP196991 IBK196991:IBL196991 ILG196991:ILH196991 IVC196991:IVD196991 JEY196991:JEZ196991 JOU196991:JOV196991 JYQ196991:JYR196991 KIM196991:KIN196991 KSI196991:KSJ196991 LCE196991:LCF196991 LMA196991:LMB196991 LVW196991:LVX196991 MFS196991:MFT196991 MPO196991:MPP196991 MZK196991:MZL196991 NJG196991:NJH196991 NTC196991:NTD196991 OCY196991:OCZ196991 OMU196991:OMV196991 OWQ196991:OWR196991 PGM196991:PGN196991 PQI196991:PQJ196991 QAE196991:QAF196991 QKA196991:QKB196991 QTW196991:QTX196991 RDS196991:RDT196991 RNO196991:RNP196991 RXK196991:RXL196991 SHG196991:SHH196991 SRC196991:SRD196991 TAY196991:TAZ196991 TKU196991:TKV196991 TUQ196991:TUR196991 UEM196991:UEN196991 UOI196991:UOJ196991 UYE196991:UYF196991 VIA196991:VIB196991 VRW196991:VRX196991 WBS196991:WBT196991 WLO196991:WLP196991 WVK196991:WVL196991 C262527:D262527 IY262527:IZ262527 SU262527:SV262527 ACQ262527:ACR262527 AMM262527:AMN262527 AWI262527:AWJ262527 BGE262527:BGF262527 BQA262527:BQB262527 BZW262527:BZX262527 CJS262527:CJT262527 CTO262527:CTP262527 DDK262527:DDL262527 DNG262527:DNH262527 DXC262527:DXD262527 EGY262527:EGZ262527 EQU262527:EQV262527 FAQ262527:FAR262527 FKM262527:FKN262527 FUI262527:FUJ262527 GEE262527:GEF262527 GOA262527:GOB262527 GXW262527:GXX262527 HHS262527:HHT262527 HRO262527:HRP262527 IBK262527:IBL262527 ILG262527:ILH262527 IVC262527:IVD262527 JEY262527:JEZ262527 JOU262527:JOV262527 JYQ262527:JYR262527 KIM262527:KIN262527 KSI262527:KSJ262527 LCE262527:LCF262527 LMA262527:LMB262527 LVW262527:LVX262527 MFS262527:MFT262527 MPO262527:MPP262527 MZK262527:MZL262527 NJG262527:NJH262527 NTC262527:NTD262527 OCY262527:OCZ262527 OMU262527:OMV262527 OWQ262527:OWR262527 PGM262527:PGN262527 PQI262527:PQJ262527 QAE262527:QAF262527 QKA262527:QKB262527 QTW262527:QTX262527 RDS262527:RDT262527 RNO262527:RNP262527 RXK262527:RXL262527 SHG262527:SHH262527 SRC262527:SRD262527 TAY262527:TAZ262527 TKU262527:TKV262527 TUQ262527:TUR262527 UEM262527:UEN262527 UOI262527:UOJ262527 UYE262527:UYF262527 VIA262527:VIB262527 VRW262527:VRX262527 WBS262527:WBT262527 WLO262527:WLP262527 WVK262527:WVL262527 C328063:D328063 IY328063:IZ328063 SU328063:SV328063 ACQ328063:ACR328063 AMM328063:AMN328063 AWI328063:AWJ328063 BGE328063:BGF328063 BQA328063:BQB328063 BZW328063:BZX328063 CJS328063:CJT328063 CTO328063:CTP328063 DDK328063:DDL328063 DNG328063:DNH328063 DXC328063:DXD328063 EGY328063:EGZ328063 EQU328063:EQV328063 FAQ328063:FAR328063 FKM328063:FKN328063 FUI328063:FUJ328063 GEE328063:GEF328063 GOA328063:GOB328063 GXW328063:GXX328063 HHS328063:HHT328063 HRO328063:HRP328063 IBK328063:IBL328063 ILG328063:ILH328063 IVC328063:IVD328063 JEY328063:JEZ328063 JOU328063:JOV328063 JYQ328063:JYR328063 KIM328063:KIN328063 KSI328063:KSJ328063 LCE328063:LCF328063 LMA328063:LMB328063 LVW328063:LVX328063 MFS328063:MFT328063 MPO328063:MPP328063 MZK328063:MZL328063 NJG328063:NJH328063 NTC328063:NTD328063 OCY328063:OCZ328063 OMU328063:OMV328063 OWQ328063:OWR328063 PGM328063:PGN328063 PQI328063:PQJ328063 QAE328063:QAF328063 QKA328063:QKB328063 QTW328063:QTX328063 RDS328063:RDT328063 RNO328063:RNP328063 RXK328063:RXL328063 SHG328063:SHH328063 SRC328063:SRD328063 TAY328063:TAZ328063 TKU328063:TKV328063 TUQ328063:TUR328063 UEM328063:UEN328063 UOI328063:UOJ328063 UYE328063:UYF328063 VIA328063:VIB328063 VRW328063:VRX328063 WBS328063:WBT328063 WLO328063:WLP328063 WVK328063:WVL328063 C393599:D393599 IY393599:IZ393599 SU393599:SV393599 ACQ393599:ACR393599 AMM393599:AMN393599 AWI393599:AWJ393599 BGE393599:BGF393599 BQA393599:BQB393599 BZW393599:BZX393599 CJS393599:CJT393599 CTO393599:CTP393599 DDK393599:DDL393599 DNG393599:DNH393599 DXC393599:DXD393599 EGY393599:EGZ393599 EQU393599:EQV393599 FAQ393599:FAR393599 FKM393599:FKN393599 FUI393599:FUJ393599 GEE393599:GEF393599 GOA393599:GOB393599 GXW393599:GXX393599 HHS393599:HHT393599 HRO393599:HRP393599 IBK393599:IBL393599 ILG393599:ILH393599 IVC393599:IVD393599 JEY393599:JEZ393599 JOU393599:JOV393599 JYQ393599:JYR393599 KIM393599:KIN393599 KSI393599:KSJ393599 LCE393599:LCF393599 LMA393599:LMB393599 LVW393599:LVX393599 MFS393599:MFT393599 MPO393599:MPP393599 MZK393599:MZL393599 NJG393599:NJH393599 NTC393599:NTD393599 OCY393599:OCZ393599 OMU393599:OMV393599 OWQ393599:OWR393599 PGM393599:PGN393599 PQI393599:PQJ393599 QAE393599:QAF393599 QKA393599:QKB393599 QTW393599:QTX393599 RDS393599:RDT393599 RNO393599:RNP393599 RXK393599:RXL393599 SHG393599:SHH393599 SRC393599:SRD393599 TAY393599:TAZ393599 TKU393599:TKV393599 TUQ393599:TUR393599 UEM393599:UEN393599 UOI393599:UOJ393599 UYE393599:UYF393599 VIA393599:VIB393599 VRW393599:VRX393599 WBS393599:WBT393599 WLO393599:WLP393599 WVK393599:WVL393599 C459135:D459135 IY459135:IZ459135 SU459135:SV459135 ACQ459135:ACR459135 AMM459135:AMN459135 AWI459135:AWJ459135 BGE459135:BGF459135 BQA459135:BQB459135 BZW459135:BZX459135 CJS459135:CJT459135 CTO459135:CTP459135 DDK459135:DDL459135 DNG459135:DNH459135 DXC459135:DXD459135 EGY459135:EGZ459135 EQU459135:EQV459135 FAQ459135:FAR459135 FKM459135:FKN459135 FUI459135:FUJ459135 GEE459135:GEF459135 GOA459135:GOB459135 GXW459135:GXX459135 HHS459135:HHT459135 HRO459135:HRP459135 IBK459135:IBL459135 ILG459135:ILH459135 IVC459135:IVD459135 JEY459135:JEZ459135 JOU459135:JOV459135 JYQ459135:JYR459135 KIM459135:KIN459135 KSI459135:KSJ459135 LCE459135:LCF459135 LMA459135:LMB459135 LVW459135:LVX459135 MFS459135:MFT459135 MPO459135:MPP459135 MZK459135:MZL459135 NJG459135:NJH459135 NTC459135:NTD459135 OCY459135:OCZ459135 OMU459135:OMV459135 OWQ459135:OWR459135 PGM459135:PGN459135 PQI459135:PQJ459135 QAE459135:QAF459135 QKA459135:QKB459135 QTW459135:QTX459135 RDS459135:RDT459135 RNO459135:RNP459135 RXK459135:RXL459135 SHG459135:SHH459135 SRC459135:SRD459135 TAY459135:TAZ459135 TKU459135:TKV459135 TUQ459135:TUR459135 UEM459135:UEN459135 UOI459135:UOJ459135 UYE459135:UYF459135 VIA459135:VIB459135 VRW459135:VRX459135 WBS459135:WBT459135 WLO459135:WLP459135 WVK459135:WVL459135 C524671:D524671 IY524671:IZ524671 SU524671:SV524671 ACQ524671:ACR524671 AMM524671:AMN524671 AWI524671:AWJ524671 BGE524671:BGF524671 BQA524671:BQB524671 BZW524671:BZX524671 CJS524671:CJT524671 CTO524671:CTP524671 DDK524671:DDL524671 DNG524671:DNH524671 DXC524671:DXD524671 EGY524671:EGZ524671 EQU524671:EQV524671 FAQ524671:FAR524671 FKM524671:FKN524671 FUI524671:FUJ524671 GEE524671:GEF524671 GOA524671:GOB524671 GXW524671:GXX524671 HHS524671:HHT524671 HRO524671:HRP524671 IBK524671:IBL524671 ILG524671:ILH524671 IVC524671:IVD524671 JEY524671:JEZ524671 JOU524671:JOV524671 JYQ524671:JYR524671 KIM524671:KIN524671 KSI524671:KSJ524671 LCE524671:LCF524671 LMA524671:LMB524671 LVW524671:LVX524671 MFS524671:MFT524671 MPO524671:MPP524671 MZK524671:MZL524671 NJG524671:NJH524671 NTC524671:NTD524671 OCY524671:OCZ524671 OMU524671:OMV524671 OWQ524671:OWR524671 PGM524671:PGN524671 PQI524671:PQJ524671 QAE524671:QAF524671 QKA524671:QKB524671 QTW524671:QTX524671 RDS524671:RDT524671 RNO524671:RNP524671 RXK524671:RXL524671 SHG524671:SHH524671 SRC524671:SRD524671 TAY524671:TAZ524671 TKU524671:TKV524671 TUQ524671:TUR524671 UEM524671:UEN524671 UOI524671:UOJ524671 UYE524671:UYF524671 VIA524671:VIB524671 VRW524671:VRX524671 WBS524671:WBT524671 WLO524671:WLP524671 WVK524671:WVL524671 C590207:D590207 IY590207:IZ590207 SU590207:SV590207 ACQ590207:ACR590207 AMM590207:AMN590207 AWI590207:AWJ590207 BGE590207:BGF590207 BQA590207:BQB590207 BZW590207:BZX590207 CJS590207:CJT590207 CTO590207:CTP590207 DDK590207:DDL590207 DNG590207:DNH590207 DXC590207:DXD590207 EGY590207:EGZ590207 EQU590207:EQV590207 FAQ590207:FAR590207 FKM590207:FKN590207 FUI590207:FUJ590207 GEE590207:GEF590207 GOA590207:GOB590207 GXW590207:GXX590207 HHS590207:HHT590207 HRO590207:HRP590207 IBK590207:IBL590207 ILG590207:ILH590207 IVC590207:IVD590207 JEY590207:JEZ590207 JOU590207:JOV590207 JYQ590207:JYR590207 KIM590207:KIN590207 KSI590207:KSJ590207 LCE590207:LCF590207 LMA590207:LMB590207 LVW590207:LVX590207 MFS590207:MFT590207 MPO590207:MPP590207 MZK590207:MZL590207 NJG590207:NJH590207 NTC590207:NTD590207 OCY590207:OCZ590207 OMU590207:OMV590207 OWQ590207:OWR590207 PGM590207:PGN590207 PQI590207:PQJ590207 QAE590207:QAF590207 QKA590207:QKB590207 QTW590207:QTX590207 RDS590207:RDT590207 RNO590207:RNP590207 RXK590207:RXL590207 SHG590207:SHH590207 SRC590207:SRD590207 TAY590207:TAZ590207 TKU590207:TKV590207 TUQ590207:TUR590207 UEM590207:UEN590207 UOI590207:UOJ590207 UYE590207:UYF590207 VIA590207:VIB590207 VRW590207:VRX590207 WBS590207:WBT590207 WLO590207:WLP590207 WVK590207:WVL590207 C655743:D655743 IY655743:IZ655743 SU655743:SV655743 ACQ655743:ACR655743 AMM655743:AMN655743 AWI655743:AWJ655743 BGE655743:BGF655743 BQA655743:BQB655743 BZW655743:BZX655743 CJS655743:CJT655743 CTO655743:CTP655743 DDK655743:DDL655743 DNG655743:DNH655743 DXC655743:DXD655743 EGY655743:EGZ655743 EQU655743:EQV655743 FAQ655743:FAR655743 FKM655743:FKN655743 FUI655743:FUJ655743 GEE655743:GEF655743 GOA655743:GOB655743 GXW655743:GXX655743 HHS655743:HHT655743 HRO655743:HRP655743 IBK655743:IBL655743 ILG655743:ILH655743 IVC655743:IVD655743 JEY655743:JEZ655743 JOU655743:JOV655743 JYQ655743:JYR655743 KIM655743:KIN655743 KSI655743:KSJ655743 LCE655743:LCF655743 LMA655743:LMB655743 LVW655743:LVX655743 MFS655743:MFT655743 MPO655743:MPP655743 MZK655743:MZL655743 NJG655743:NJH655743 NTC655743:NTD655743 OCY655743:OCZ655743 OMU655743:OMV655743 OWQ655743:OWR655743 PGM655743:PGN655743 PQI655743:PQJ655743 QAE655743:QAF655743 QKA655743:QKB655743 QTW655743:QTX655743 RDS655743:RDT655743 RNO655743:RNP655743 RXK655743:RXL655743 SHG655743:SHH655743 SRC655743:SRD655743 TAY655743:TAZ655743 TKU655743:TKV655743 TUQ655743:TUR655743 UEM655743:UEN655743 UOI655743:UOJ655743 UYE655743:UYF655743 VIA655743:VIB655743 VRW655743:VRX655743 WBS655743:WBT655743 WLO655743:WLP655743 WVK655743:WVL655743 C721279:D721279 IY721279:IZ721279 SU721279:SV721279 ACQ721279:ACR721279 AMM721279:AMN721279 AWI721279:AWJ721279 BGE721279:BGF721279 BQA721279:BQB721279 BZW721279:BZX721279 CJS721279:CJT721279 CTO721279:CTP721279 DDK721279:DDL721279 DNG721279:DNH721279 DXC721279:DXD721279 EGY721279:EGZ721279 EQU721279:EQV721279 FAQ721279:FAR721279 FKM721279:FKN721279 FUI721279:FUJ721279 GEE721279:GEF721279 GOA721279:GOB721279 GXW721279:GXX721279 HHS721279:HHT721279 HRO721279:HRP721279 IBK721279:IBL721279 ILG721279:ILH721279 IVC721279:IVD721279 JEY721279:JEZ721279 JOU721279:JOV721279 JYQ721279:JYR721279 KIM721279:KIN721279 KSI721279:KSJ721279 LCE721279:LCF721279 LMA721279:LMB721279 LVW721279:LVX721279 MFS721279:MFT721279 MPO721279:MPP721279 MZK721279:MZL721279 NJG721279:NJH721279 NTC721279:NTD721279 OCY721279:OCZ721279 OMU721279:OMV721279 OWQ721279:OWR721279 PGM721279:PGN721279 PQI721279:PQJ721279 QAE721279:QAF721279 QKA721279:QKB721279 QTW721279:QTX721279 RDS721279:RDT721279 RNO721279:RNP721279 RXK721279:RXL721279 SHG721279:SHH721279 SRC721279:SRD721279 TAY721279:TAZ721279 TKU721279:TKV721279 TUQ721279:TUR721279 UEM721279:UEN721279 UOI721279:UOJ721279 UYE721279:UYF721279 VIA721279:VIB721279 VRW721279:VRX721279 WBS721279:WBT721279 WLO721279:WLP721279 WVK721279:WVL721279 C786815:D786815 IY786815:IZ786815 SU786815:SV786815 ACQ786815:ACR786815 AMM786815:AMN786815 AWI786815:AWJ786815 BGE786815:BGF786815 BQA786815:BQB786815 BZW786815:BZX786815 CJS786815:CJT786815 CTO786815:CTP786815 DDK786815:DDL786815 DNG786815:DNH786815 DXC786815:DXD786815 EGY786815:EGZ786815 EQU786815:EQV786815 FAQ786815:FAR786815 FKM786815:FKN786815 FUI786815:FUJ786815 GEE786815:GEF786815 GOA786815:GOB786815 GXW786815:GXX786815 HHS786815:HHT786815 HRO786815:HRP786815 IBK786815:IBL786815 ILG786815:ILH786815 IVC786815:IVD786815 JEY786815:JEZ786815 JOU786815:JOV786815 JYQ786815:JYR786815 KIM786815:KIN786815 KSI786815:KSJ786815 LCE786815:LCF786815 LMA786815:LMB786815 LVW786815:LVX786815 MFS786815:MFT786815 MPO786815:MPP786815 MZK786815:MZL786815 NJG786815:NJH786815 NTC786815:NTD786815 OCY786815:OCZ786815 OMU786815:OMV786815 OWQ786815:OWR786815 PGM786815:PGN786815 PQI786815:PQJ786815 QAE786815:QAF786815 QKA786815:QKB786815 QTW786815:QTX786815 RDS786815:RDT786815 RNO786815:RNP786815 RXK786815:RXL786815 SHG786815:SHH786815 SRC786815:SRD786815 TAY786815:TAZ786815 TKU786815:TKV786815 TUQ786815:TUR786815 UEM786815:UEN786815 UOI786815:UOJ786815 UYE786815:UYF786815 VIA786815:VIB786815 VRW786815:VRX786815 WBS786815:WBT786815 WLO786815:WLP786815 WVK786815:WVL786815 C852351:D852351 IY852351:IZ852351 SU852351:SV852351 ACQ852351:ACR852351 AMM852351:AMN852351 AWI852351:AWJ852351 BGE852351:BGF852351 BQA852351:BQB852351 BZW852351:BZX852351 CJS852351:CJT852351 CTO852351:CTP852351 DDK852351:DDL852351 DNG852351:DNH852351 DXC852351:DXD852351 EGY852351:EGZ852351 EQU852351:EQV852351 FAQ852351:FAR852351 FKM852351:FKN852351 FUI852351:FUJ852351 GEE852351:GEF852351 GOA852351:GOB852351 GXW852351:GXX852351 HHS852351:HHT852351 HRO852351:HRP852351 IBK852351:IBL852351 ILG852351:ILH852351 IVC852351:IVD852351 JEY852351:JEZ852351 JOU852351:JOV852351 JYQ852351:JYR852351 KIM852351:KIN852351 KSI852351:KSJ852351 LCE852351:LCF852351 LMA852351:LMB852351 LVW852351:LVX852351 MFS852351:MFT852351 MPO852351:MPP852351 MZK852351:MZL852351 NJG852351:NJH852351 NTC852351:NTD852351 OCY852351:OCZ852351 OMU852351:OMV852351 OWQ852351:OWR852351 PGM852351:PGN852351 PQI852351:PQJ852351 QAE852351:QAF852351 QKA852351:QKB852351 QTW852351:QTX852351 RDS852351:RDT852351 RNO852351:RNP852351 RXK852351:RXL852351 SHG852351:SHH852351 SRC852351:SRD852351 TAY852351:TAZ852351 TKU852351:TKV852351 TUQ852351:TUR852351 UEM852351:UEN852351 UOI852351:UOJ852351 UYE852351:UYF852351 VIA852351:VIB852351 VRW852351:VRX852351 WBS852351:WBT852351 WLO852351:WLP852351 WVK852351:WVL852351 C917887:D917887 IY917887:IZ917887 SU917887:SV917887 ACQ917887:ACR917887 AMM917887:AMN917887 AWI917887:AWJ917887 BGE917887:BGF917887 BQA917887:BQB917887 BZW917887:BZX917887 CJS917887:CJT917887 CTO917887:CTP917887 DDK917887:DDL917887 DNG917887:DNH917887 DXC917887:DXD917887 EGY917887:EGZ917887 EQU917887:EQV917887 FAQ917887:FAR917887 FKM917887:FKN917887 FUI917887:FUJ917887 GEE917887:GEF917887 GOA917887:GOB917887 GXW917887:GXX917887 HHS917887:HHT917887 HRO917887:HRP917887 IBK917887:IBL917887 ILG917887:ILH917887 IVC917887:IVD917887 JEY917887:JEZ917887 JOU917887:JOV917887 JYQ917887:JYR917887 KIM917887:KIN917887 KSI917887:KSJ917887 LCE917887:LCF917887 LMA917887:LMB917887 LVW917887:LVX917887 MFS917887:MFT917887 MPO917887:MPP917887 MZK917887:MZL917887 NJG917887:NJH917887 NTC917887:NTD917887 OCY917887:OCZ917887 OMU917887:OMV917887 OWQ917887:OWR917887 PGM917887:PGN917887 PQI917887:PQJ917887 QAE917887:QAF917887 QKA917887:QKB917887 QTW917887:QTX917887 RDS917887:RDT917887 RNO917887:RNP917887 RXK917887:RXL917887 SHG917887:SHH917887 SRC917887:SRD917887 TAY917887:TAZ917887 TKU917887:TKV917887 TUQ917887:TUR917887 UEM917887:UEN917887 UOI917887:UOJ917887 UYE917887:UYF917887 VIA917887:VIB917887 VRW917887:VRX917887 WBS917887:WBT917887 WLO917887:WLP917887 WVK917887:WVL917887 C983423:D983423 IY983423:IZ983423 SU983423:SV983423 ACQ983423:ACR983423 AMM983423:AMN983423 AWI983423:AWJ983423 BGE983423:BGF983423 BQA983423:BQB983423 BZW983423:BZX983423 CJS983423:CJT983423 CTO983423:CTP983423 DDK983423:DDL983423 DNG983423:DNH983423 DXC983423:DXD983423 EGY983423:EGZ983423 EQU983423:EQV983423 FAQ983423:FAR983423 FKM983423:FKN983423 FUI983423:FUJ983423 GEE983423:GEF983423 GOA983423:GOB983423 GXW983423:GXX983423 HHS983423:HHT983423 HRO983423:HRP983423 IBK983423:IBL983423 ILG983423:ILH983423 IVC983423:IVD983423 JEY983423:JEZ983423 JOU983423:JOV983423 JYQ983423:JYR983423 KIM983423:KIN983423 KSI983423:KSJ983423 LCE983423:LCF983423 LMA983423:LMB983423 LVW983423:LVX983423 MFS983423:MFT983423 MPO983423:MPP983423 MZK983423:MZL983423 NJG983423:NJH983423 NTC983423:NTD983423 OCY983423:OCZ983423 OMU983423:OMV983423 OWQ983423:OWR983423 PGM983423:PGN983423 PQI983423:PQJ983423 QAE983423:QAF983423 QKA983423:QKB983423 QTW983423:QTX983423 RDS983423:RDT983423 RNO983423:RNP983423 RXK983423:RXL983423 SHG983423:SHH983423 SRC983423:SRD983423 TAY983423:TAZ983423 TKU983423:TKV983423 TUQ983423:TUR983423 UEM983423:UEN983423 UOI983423:UOJ983423 UYE983423:UYF983423 VIA983423:VIB983423 VRW983423:VRX983423 WBS983423:WBT983423 WLO983423:WLP983423 WVK983423:WVL983423 C347:D347 IY347:IZ347 SU347:SV347 ACQ347:ACR347 AMM347:AMN347 AWI347:AWJ347 BGE347:BGF347 BQA347:BQB347 BZW347:BZX347 CJS347:CJT347 CTO347:CTP347 DDK347:DDL347 DNG347:DNH347 DXC347:DXD347 EGY347:EGZ347 EQU347:EQV347 FAQ347:FAR347 FKM347:FKN347 FUI347:FUJ347 GEE347:GEF347 GOA347:GOB347 GXW347:GXX347 HHS347:HHT347 HRO347:HRP347 IBK347:IBL347 ILG347:ILH347 IVC347:IVD347 JEY347:JEZ347 JOU347:JOV347 JYQ347:JYR347 KIM347:KIN347 KSI347:KSJ347 LCE347:LCF347 LMA347:LMB347 LVW347:LVX347 MFS347:MFT347 MPO347:MPP347 MZK347:MZL347 NJG347:NJH347 NTC347:NTD347 OCY347:OCZ347 OMU347:OMV347 OWQ347:OWR347 PGM347:PGN347 PQI347:PQJ347 QAE347:QAF347 QKA347:QKB347 QTW347:QTX347 RDS347:RDT347 RNO347:RNP347 RXK347:RXL347 SHG347:SHH347 SRC347:SRD347 TAY347:TAZ347 TKU347:TKV347 TUQ347:TUR347 UEM347:UEN347 UOI347:UOJ347 UYE347:UYF347 VIA347:VIB347 VRW347:VRX347 WBS347:WBT347 WLO347:WLP347 WVK347:WVL347 C65955:D65955 IY65955:IZ65955 SU65955:SV65955 ACQ65955:ACR65955 AMM65955:AMN65955 AWI65955:AWJ65955 BGE65955:BGF65955 BQA65955:BQB65955 BZW65955:BZX65955 CJS65955:CJT65955 CTO65955:CTP65955 DDK65955:DDL65955 DNG65955:DNH65955 DXC65955:DXD65955 EGY65955:EGZ65955 EQU65955:EQV65955 FAQ65955:FAR65955 FKM65955:FKN65955 FUI65955:FUJ65955 GEE65955:GEF65955 GOA65955:GOB65955 GXW65955:GXX65955 HHS65955:HHT65955 HRO65955:HRP65955 IBK65955:IBL65955 ILG65955:ILH65955 IVC65955:IVD65955 JEY65955:JEZ65955 JOU65955:JOV65955 JYQ65955:JYR65955 KIM65955:KIN65955 KSI65955:KSJ65955 LCE65955:LCF65955 LMA65955:LMB65955 LVW65955:LVX65955 MFS65955:MFT65955 MPO65955:MPP65955 MZK65955:MZL65955 NJG65955:NJH65955 NTC65955:NTD65955 OCY65955:OCZ65955 OMU65955:OMV65955 OWQ65955:OWR65955 PGM65955:PGN65955 PQI65955:PQJ65955 QAE65955:QAF65955 QKA65955:QKB65955 QTW65955:QTX65955 RDS65955:RDT65955 RNO65955:RNP65955 RXK65955:RXL65955 SHG65955:SHH65955 SRC65955:SRD65955 TAY65955:TAZ65955 TKU65955:TKV65955 TUQ65955:TUR65955 UEM65955:UEN65955 UOI65955:UOJ65955 UYE65955:UYF65955 VIA65955:VIB65955 VRW65955:VRX65955 WBS65955:WBT65955 WLO65955:WLP65955 WVK65955:WVL65955 C131491:D131491 IY131491:IZ131491 SU131491:SV131491 ACQ131491:ACR131491 AMM131491:AMN131491 AWI131491:AWJ131491 BGE131491:BGF131491 BQA131491:BQB131491 BZW131491:BZX131491 CJS131491:CJT131491 CTO131491:CTP131491 DDK131491:DDL131491 DNG131491:DNH131491 DXC131491:DXD131491 EGY131491:EGZ131491 EQU131491:EQV131491 FAQ131491:FAR131491 FKM131491:FKN131491 FUI131491:FUJ131491 GEE131491:GEF131491 GOA131491:GOB131491 GXW131491:GXX131491 HHS131491:HHT131491 HRO131491:HRP131491 IBK131491:IBL131491 ILG131491:ILH131491 IVC131491:IVD131491 JEY131491:JEZ131491 JOU131491:JOV131491 JYQ131491:JYR131491 KIM131491:KIN131491 KSI131491:KSJ131491 LCE131491:LCF131491 LMA131491:LMB131491 LVW131491:LVX131491 MFS131491:MFT131491 MPO131491:MPP131491 MZK131491:MZL131491 NJG131491:NJH131491 NTC131491:NTD131491 OCY131491:OCZ131491 OMU131491:OMV131491 OWQ131491:OWR131491 PGM131491:PGN131491 PQI131491:PQJ131491 QAE131491:QAF131491 QKA131491:QKB131491 QTW131491:QTX131491 RDS131491:RDT131491 RNO131491:RNP131491 RXK131491:RXL131491 SHG131491:SHH131491 SRC131491:SRD131491 TAY131491:TAZ131491 TKU131491:TKV131491 TUQ131491:TUR131491 UEM131491:UEN131491 UOI131491:UOJ131491 UYE131491:UYF131491 VIA131491:VIB131491 VRW131491:VRX131491 WBS131491:WBT131491 WLO131491:WLP131491 WVK131491:WVL131491 C197027:D197027 IY197027:IZ197027 SU197027:SV197027 ACQ197027:ACR197027 AMM197027:AMN197027 AWI197027:AWJ197027 BGE197027:BGF197027 BQA197027:BQB197027 BZW197027:BZX197027 CJS197027:CJT197027 CTO197027:CTP197027 DDK197027:DDL197027 DNG197027:DNH197027 DXC197027:DXD197027 EGY197027:EGZ197027 EQU197027:EQV197027 FAQ197027:FAR197027 FKM197027:FKN197027 FUI197027:FUJ197027 GEE197027:GEF197027 GOA197027:GOB197027 GXW197027:GXX197027 HHS197027:HHT197027 HRO197027:HRP197027 IBK197027:IBL197027 ILG197027:ILH197027 IVC197027:IVD197027 JEY197027:JEZ197027 JOU197027:JOV197027 JYQ197027:JYR197027 KIM197027:KIN197027 KSI197027:KSJ197027 LCE197027:LCF197027 LMA197027:LMB197027 LVW197027:LVX197027 MFS197027:MFT197027 MPO197027:MPP197027 MZK197027:MZL197027 NJG197027:NJH197027 NTC197027:NTD197027 OCY197027:OCZ197027 OMU197027:OMV197027 OWQ197027:OWR197027 PGM197027:PGN197027 PQI197027:PQJ197027 QAE197027:QAF197027 QKA197027:QKB197027 QTW197027:QTX197027 RDS197027:RDT197027 RNO197027:RNP197027 RXK197027:RXL197027 SHG197027:SHH197027 SRC197027:SRD197027 TAY197027:TAZ197027 TKU197027:TKV197027 TUQ197027:TUR197027 UEM197027:UEN197027 UOI197027:UOJ197027 UYE197027:UYF197027 VIA197027:VIB197027 VRW197027:VRX197027 WBS197027:WBT197027 WLO197027:WLP197027 WVK197027:WVL197027 C262563:D262563 IY262563:IZ262563 SU262563:SV262563 ACQ262563:ACR262563 AMM262563:AMN262563 AWI262563:AWJ262563 BGE262563:BGF262563 BQA262563:BQB262563 BZW262563:BZX262563 CJS262563:CJT262563 CTO262563:CTP262563 DDK262563:DDL262563 DNG262563:DNH262563 DXC262563:DXD262563 EGY262563:EGZ262563 EQU262563:EQV262563 FAQ262563:FAR262563 FKM262563:FKN262563 FUI262563:FUJ262563 GEE262563:GEF262563 GOA262563:GOB262563 GXW262563:GXX262563 HHS262563:HHT262563 HRO262563:HRP262563 IBK262563:IBL262563 ILG262563:ILH262563 IVC262563:IVD262563 JEY262563:JEZ262563 JOU262563:JOV262563 JYQ262563:JYR262563 KIM262563:KIN262563 KSI262563:KSJ262563 LCE262563:LCF262563 LMA262563:LMB262563 LVW262563:LVX262563 MFS262563:MFT262563 MPO262563:MPP262563 MZK262563:MZL262563 NJG262563:NJH262563 NTC262563:NTD262563 OCY262563:OCZ262563 OMU262563:OMV262563 OWQ262563:OWR262563 PGM262563:PGN262563 PQI262563:PQJ262563 QAE262563:QAF262563 QKA262563:QKB262563 QTW262563:QTX262563 RDS262563:RDT262563 RNO262563:RNP262563 RXK262563:RXL262563 SHG262563:SHH262563 SRC262563:SRD262563 TAY262563:TAZ262563 TKU262563:TKV262563 TUQ262563:TUR262563 UEM262563:UEN262563 UOI262563:UOJ262563 UYE262563:UYF262563 VIA262563:VIB262563 VRW262563:VRX262563 WBS262563:WBT262563 WLO262563:WLP262563 WVK262563:WVL262563 C328099:D328099 IY328099:IZ328099 SU328099:SV328099 ACQ328099:ACR328099 AMM328099:AMN328099 AWI328099:AWJ328099 BGE328099:BGF328099 BQA328099:BQB328099 BZW328099:BZX328099 CJS328099:CJT328099 CTO328099:CTP328099 DDK328099:DDL328099 DNG328099:DNH328099 DXC328099:DXD328099 EGY328099:EGZ328099 EQU328099:EQV328099 FAQ328099:FAR328099 FKM328099:FKN328099 FUI328099:FUJ328099 GEE328099:GEF328099 GOA328099:GOB328099 GXW328099:GXX328099 HHS328099:HHT328099 HRO328099:HRP328099 IBK328099:IBL328099 ILG328099:ILH328099 IVC328099:IVD328099 JEY328099:JEZ328099 JOU328099:JOV328099 JYQ328099:JYR328099 KIM328099:KIN328099 KSI328099:KSJ328099 LCE328099:LCF328099 LMA328099:LMB328099 LVW328099:LVX328099 MFS328099:MFT328099 MPO328099:MPP328099 MZK328099:MZL328099 NJG328099:NJH328099 NTC328099:NTD328099 OCY328099:OCZ328099 OMU328099:OMV328099 OWQ328099:OWR328099 PGM328099:PGN328099 PQI328099:PQJ328099 QAE328099:QAF328099 QKA328099:QKB328099 QTW328099:QTX328099 RDS328099:RDT328099 RNO328099:RNP328099 RXK328099:RXL328099 SHG328099:SHH328099 SRC328099:SRD328099 TAY328099:TAZ328099 TKU328099:TKV328099 TUQ328099:TUR328099 UEM328099:UEN328099 UOI328099:UOJ328099 UYE328099:UYF328099 VIA328099:VIB328099 VRW328099:VRX328099 WBS328099:WBT328099 WLO328099:WLP328099 WVK328099:WVL328099 C393635:D393635 IY393635:IZ393635 SU393635:SV393635 ACQ393635:ACR393635 AMM393635:AMN393635 AWI393635:AWJ393635 BGE393635:BGF393635 BQA393635:BQB393635 BZW393635:BZX393635 CJS393635:CJT393635 CTO393635:CTP393635 DDK393635:DDL393635 DNG393635:DNH393635 DXC393635:DXD393635 EGY393635:EGZ393635 EQU393635:EQV393635 FAQ393635:FAR393635 FKM393635:FKN393635 FUI393635:FUJ393635 GEE393635:GEF393635 GOA393635:GOB393635 GXW393635:GXX393635 HHS393635:HHT393635 HRO393635:HRP393635 IBK393635:IBL393635 ILG393635:ILH393635 IVC393635:IVD393635 JEY393635:JEZ393635 JOU393635:JOV393635 JYQ393635:JYR393635 KIM393635:KIN393635 KSI393635:KSJ393635 LCE393635:LCF393635 LMA393635:LMB393635 LVW393635:LVX393635 MFS393635:MFT393635 MPO393635:MPP393635 MZK393635:MZL393635 NJG393635:NJH393635 NTC393635:NTD393635 OCY393635:OCZ393635 OMU393635:OMV393635 OWQ393635:OWR393635 PGM393635:PGN393635 PQI393635:PQJ393635 QAE393635:QAF393635 QKA393635:QKB393635 QTW393635:QTX393635 RDS393635:RDT393635 RNO393635:RNP393635 RXK393635:RXL393635 SHG393635:SHH393635 SRC393635:SRD393635 TAY393635:TAZ393635 TKU393635:TKV393635 TUQ393635:TUR393635 UEM393635:UEN393635 UOI393635:UOJ393635 UYE393635:UYF393635 VIA393635:VIB393635 VRW393635:VRX393635 WBS393635:WBT393635 WLO393635:WLP393635 WVK393635:WVL393635 C459171:D459171 IY459171:IZ459171 SU459171:SV459171 ACQ459171:ACR459171 AMM459171:AMN459171 AWI459171:AWJ459171 BGE459171:BGF459171 BQA459171:BQB459171 BZW459171:BZX459171 CJS459171:CJT459171 CTO459171:CTP459171 DDK459171:DDL459171 DNG459171:DNH459171 DXC459171:DXD459171 EGY459171:EGZ459171 EQU459171:EQV459171 FAQ459171:FAR459171 FKM459171:FKN459171 FUI459171:FUJ459171 GEE459171:GEF459171 GOA459171:GOB459171 GXW459171:GXX459171 HHS459171:HHT459171 HRO459171:HRP459171 IBK459171:IBL459171 ILG459171:ILH459171 IVC459171:IVD459171 JEY459171:JEZ459171 JOU459171:JOV459171 JYQ459171:JYR459171 KIM459171:KIN459171 KSI459171:KSJ459171 LCE459171:LCF459171 LMA459171:LMB459171 LVW459171:LVX459171 MFS459171:MFT459171 MPO459171:MPP459171 MZK459171:MZL459171 NJG459171:NJH459171 NTC459171:NTD459171 OCY459171:OCZ459171 OMU459171:OMV459171 OWQ459171:OWR459171 PGM459171:PGN459171 PQI459171:PQJ459171 QAE459171:QAF459171 QKA459171:QKB459171 QTW459171:QTX459171 RDS459171:RDT459171 RNO459171:RNP459171 RXK459171:RXL459171 SHG459171:SHH459171 SRC459171:SRD459171 TAY459171:TAZ459171 TKU459171:TKV459171 TUQ459171:TUR459171 UEM459171:UEN459171 UOI459171:UOJ459171 UYE459171:UYF459171 VIA459171:VIB459171 VRW459171:VRX459171 WBS459171:WBT459171 WLO459171:WLP459171 WVK459171:WVL459171 C524707:D524707 IY524707:IZ524707 SU524707:SV524707 ACQ524707:ACR524707 AMM524707:AMN524707 AWI524707:AWJ524707 BGE524707:BGF524707 BQA524707:BQB524707 BZW524707:BZX524707 CJS524707:CJT524707 CTO524707:CTP524707 DDK524707:DDL524707 DNG524707:DNH524707 DXC524707:DXD524707 EGY524707:EGZ524707 EQU524707:EQV524707 FAQ524707:FAR524707 FKM524707:FKN524707 FUI524707:FUJ524707 GEE524707:GEF524707 GOA524707:GOB524707 GXW524707:GXX524707 HHS524707:HHT524707 HRO524707:HRP524707 IBK524707:IBL524707 ILG524707:ILH524707 IVC524707:IVD524707 JEY524707:JEZ524707 JOU524707:JOV524707 JYQ524707:JYR524707 KIM524707:KIN524707 KSI524707:KSJ524707 LCE524707:LCF524707 LMA524707:LMB524707 LVW524707:LVX524707 MFS524707:MFT524707 MPO524707:MPP524707 MZK524707:MZL524707 NJG524707:NJH524707 NTC524707:NTD524707 OCY524707:OCZ524707 OMU524707:OMV524707 OWQ524707:OWR524707 PGM524707:PGN524707 PQI524707:PQJ524707 QAE524707:QAF524707 QKA524707:QKB524707 QTW524707:QTX524707 RDS524707:RDT524707 RNO524707:RNP524707 RXK524707:RXL524707 SHG524707:SHH524707 SRC524707:SRD524707 TAY524707:TAZ524707 TKU524707:TKV524707 TUQ524707:TUR524707 UEM524707:UEN524707 UOI524707:UOJ524707 UYE524707:UYF524707 VIA524707:VIB524707 VRW524707:VRX524707 WBS524707:WBT524707 WLO524707:WLP524707 WVK524707:WVL524707 C590243:D590243 IY590243:IZ590243 SU590243:SV590243 ACQ590243:ACR590243 AMM590243:AMN590243 AWI590243:AWJ590243 BGE590243:BGF590243 BQA590243:BQB590243 BZW590243:BZX590243 CJS590243:CJT590243 CTO590243:CTP590243 DDK590243:DDL590243 DNG590243:DNH590243 DXC590243:DXD590243 EGY590243:EGZ590243 EQU590243:EQV590243 FAQ590243:FAR590243 FKM590243:FKN590243 FUI590243:FUJ590243 GEE590243:GEF590243 GOA590243:GOB590243 GXW590243:GXX590243 HHS590243:HHT590243 HRO590243:HRP590243 IBK590243:IBL590243 ILG590243:ILH590243 IVC590243:IVD590243 JEY590243:JEZ590243 JOU590243:JOV590243 JYQ590243:JYR590243 KIM590243:KIN590243 KSI590243:KSJ590243 LCE590243:LCF590243 LMA590243:LMB590243 LVW590243:LVX590243 MFS590243:MFT590243 MPO590243:MPP590243 MZK590243:MZL590243 NJG590243:NJH590243 NTC590243:NTD590243 OCY590243:OCZ590243 OMU590243:OMV590243 OWQ590243:OWR590243 PGM590243:PGN590243 PQI590243:PQJ590243 QAE590243:QAF590243 QKA590243:QKB590243 QTW590243:QTX590243 RDS590243:RDT590243 RNO590243:RNP590243 RXK590243:RXL590243 SHG590243:SHH590243 SRC590243:SRD590243 TAY590243:TAZ590243 TKU590243:TKV590243 TUQ590243:TUR590243 UEM590243:UEN590243 UOI590243:UOJ590243 UYE590243:UYF590243 VIA590243:VIB590243 VRW590243:VRX590243 WBS590243:WBT590243 WLO590243:WLP590243 WVK590243:WVL590243 C655779:D655779 IY655779:IZ655779 SU655779:SV655779 ACQ655779:ACR655779 AMM655779:AMN655779 AWI655779:AWJ655779 BGE655779:BGF655779 BQA655779:BQB655779 BZW655779:BZX655779 CJS655779:CJT655779 CTO655779:CTP655779 DDK655779:DDL655779 DNG655779:DNH655779 DXC655779:DXD655779 EGY655779:EGZ655779 EQU655779:EQV655779 FAQ655779:FAR655779 FKM655779:FKN655779 FUI655779:FUJ655779 GEE655779:GEF655779 GOA655779:GOB655779 GXW655779:GXX655779 HHS655779:HHT655779 HRO655779:HRP655779 IBK655779:IBL655779 ILG655779:ILH655779 IVC655779:IVD655779 JEY655779:JEZ655779 JOU655779:JOV655779 JYQ655779:JYR655779 KIM655779:KIN655779 KSI655779:KSJ655779 LCE655779:LCF655779 LMA655779:LMB655779 LVW655779:LVX655779 MFS655779:MFT655779 MPO655779:MPP655779 MZK655779:MZL655779 NJG655779:NJH655779 NTC655779:NTD655779 OCY655779:OCZ655779 OMU655779:OMV655779 OWQ655779:OWR655779 PGM655779:PGN655779 PQI655779:PQJ655779 QAE655779:QAF655779 QKA655779:QKB655779 QTW655779:QTX655779 RDS655779:RDT655779 RNO655779:RNP655779 RXK655779:RXL655779 SHG655779:SHH655779 SRC655779:SRD655779 TAY655779:TAZ655779 TKU655779:TKV655779 TUQ655779:TUR655779 UEM655779:UEN655779 UOI655779:UOJ655779 UYE655779:UYF655779 VIA655779:VIB655779 VRW655779:VRX655779 WBS655779:WBT655779 WLO655779:WLP655779 WVK655779:WVL655779 C721315:D721315 IY721315:IZ721315 SU721315:SV721315 ACQ721315:ACR721315 AMM721315:AMN721315 AWI721315:AWJ721315 BGE721315:BGF721315 BQA721315:BQB721315 BZW721315:BZX721315 CJS721315:CJT721315 CTO721315:CTP721315 DDK721315:DDL721315 DNG721315:DNH721315 DXC721315:DXD721315 EGY721315:EGZ721315 EQU721315:EQV721315 FAQ721315:FAR721315 FKM721315:FKN721315 FUI721315:FUJ721315 GEE721315:GEF721315 GOA721315:GOB721315 GXW721315:GXX721315 HHS721315:HHT721315 HRO721315:HRP721315 IBK721315:IBL721315 ILG721315:ILH721315 IVC721315:IVD721315 JEY721315:JEZ721315 JOU721315:JOV721315 JYQ721315:JYR721315 KIM721315:KIN721315 KSI721315:KSJ721315 LCE721315:LCF721315 LMA721315:LMB721315 LVW721315:LVX721315 MFS721315:MFT721315 MPO721315:MPP721315 MZK721315:MZL721315 NJG721315:NJH721315 NTC721315:NTD721315 OCY721315:OCZ721315 OMU721315:OMV721315 OWQ721315:OWR721315 PGM721315:PGN721315 PQI721315:PQJ721315 QAE721315:QAF721315 QKA721315:QKB721315 QTW721315:QTX721315 RDS721315:RDT721315 RNO721315:RNP721315 RXK721315:RXL721315 SHG721315:SHH721315 SRC721315:SRD721315 TAY721315:TAZ721315 TKU721315:TKV721315 TUQ721315:TUR721315 UEM721315:UEN721315 UOI721315:UOJ721315 UYE721315:UYF721315 VIA721315:VIB721315 VRW721315:VRX721315 WBS721315:WBT721315 WLO721315:WLP721315 WVK721315:WVL721315 C786851:D786851 IY786851:IZ786851 SU786851:SV786851 ACQ786851:ACR786851 AMM786851:AMN786851 AWI786851:AWJ786851 BGE786851:BGF786851 BQA786851:BQB786851 BZW786851:BZX786851 CJS786851:CJT786851 CTO786851:CTP786851 DDK786851:DDL786851 DNG786851:DNH786851 DXC786851:DXD786851 EGY786851:EGZ786851 EQU786851:EQV786851 FAQ786851:FAR786851 FKM786851:FKN786851 FUI786851:FUJ786851 GEE786851:GEF786851 GOA786851:GOB786851 GXW786851:GXX786851 HHS786851:HHT786851 HRO786851:HRP786851 IBK786851:IBL786851 ILG786851:ILH786851 IVC786851:IVD786851 JEY786851:JEZ786851 JOU786851:JOV786851 JYQ786851:JYR786851 KIM786851:KIN786851 KSI786851:KSJ786851 LCE786851:LCF786851 LMA786851:LMB786851 LVW786851:LVX786851 MFS786851:MFT786851 MPO786851:MPP786851 MZK786851:MZL786851 NJG786851:NJH786851 NTC786851:NTD786851 OCY786851:OCZ786851 OMU786851:OMV786851 OWQ786851:OWR786851 PGM786851:PGN786851 PQI786851:PQJ786851 QAE786851:QAF786851 QKA786851:QKB786851 QTW786851:QTX786851 RDS786851:RDT786851 RNO786851:RNP786851 RXK786851:RXL786851 SHG786851:SHH786851 SRC786851:SRD786851 TAY786851:TAZ786851 TKU786851:TKV786851 TUQ786851:TUR786851 UEM786851:UEN786851 UOI786851:UOJ786851 UYE786851:UYF786851 VIA786851:VIB786851 VRW786851:VRX786851 WBS786851:WBT786851 WLO786851:WLP786851 WVK786851:WVL786851 C852387:D852387 IY852387:IZ852387 SU852387:SV852387 ACQ852387:ACR852387 AMM852387:AMN852387 AWI852387:AWJ852387 BGE852387:BGF852387 BQA852387:BQB852387 BZW852387:BZX852387 CJS852387:CJT852387 CTO852387:CTP852387 DDK852387:DDL852387 DNG852387:DNH852387 DXC852387:DXD852387 EGY852387:EGZ852387 EQU852387:EQV852387 FAQ852387:FAR852387 FKM852387:FKN852387 FUI852387:FUJ852387 GEE852387:GEF852387 GOA852387:GOB852387 GXW852387:GXX852387 HHS852387:HHT852387 HRO852387:HRP852387 IBK852387:IBL852387 ILG852387:ILH852387 IVC852387:IVD852387 JEY852387:JEZ852387 JOU852387:JOV852387 JYQ852387:JYR852387 KIM852387:KIN852387 KSI852387:KSJ852387 LCE852387:LCF852387 LMA852387:LMB852387 LVW852387:LVX852387 MFS852387:MFT852387 MPO852387:MPP852387 MZK852387:MZL852387 NJG852387:NJH852387 NTC852387:NTD852387 OCY852387:OCZ852387 OMU852387:OMV852387 OWQ852387:OWR852387 PGM852387:PGN852387 PQI852387:PQJ852387 QAE852387:QAF852387 QKA852387:QKB852387 QTW852387:QTX852387 RDS852387:RDT852387 RNO852387:RNP852387 RXK852387:RXL852387 SHG852387:SHH852387 SRC852387:SRD852387 TAY852387:TAZ852387 TKU852387:TKV852387 TUQ852387:TUR852387 UEM852387:UEN852387 UOI852387:UOJ852387 UYE852387:UYF852387 VIA852387:VIB852387 VRW852387:VRX852387 WBS852387:WBT852387 WLO852387:WLP852387 WVK852387:WVL852387 C917923:D917923 IY917923:IZ917923 SU917923:SV917923 ACQ917923:ACR917923 AMM917923:AMN917923 AWI917923:AWJ917923 BGE917923:BGF917923 BQA917923:BQB917923 BZW917923:BZX917923 CJS917923:CJT917923 CTO917923:CTP917923 DDK917923:DDL917923 DNG917923:DNH917923 DXC917923:DXD917923 EGY917923:EGZ917923 EQU917923:EQV917923 FAQ917923:FAR917923 FKM917923:FKN917923 FUI917923:FUJ917923 GEE917923:GEF917923 GOA917923:GOB917923 GXW917923:GXX917923 HHS917923:HHT917923 HRO917923:HRP917923 IBK917923:IBL917923 ILG917923:ILH917923 IVC917923:IVD917923 JEY917923:JEZ917923 JOU917923:JOV917923 JYQ917923:JYR917923 KIM917923:KIN917923 KSI917923:KSJ917923 LCE917923:LCF917923 LMA917923:LMB917923 LVW917923:LVX917923 MFS917923:MFT917923 MPO917923:MPP917923 MZK917923:MZL917923 NJG917923:NJH917923 NTC917923:NTD917923 OCY917923:OCZ917923 OMU917923:OMV917923 OWQ917923:OWR917923 PGM917923:PGN917923 PQI917923:PQJ917923 QAE917923:QAF917923 QKA917923:QKB917923 QTW917923:QTX917923 RDS917923:RDT917923 RNO917923:RNP917923 RXK917923:RXL917923 SHG917923:SHH917923 SRC917923:SRD917923 TAY917923:TAZ917923 TKU917923:TKV917923 TUQ917923:TUR917923 UEM917923:UEN917923 UOI917923:UOJ917923 UYE917923:UYF917923 VIA917923:VIB917923 VRW917923:VRX917923 WBS917923:WBT917923 WLO917923:WLP917923 WVK917923:WVL917923 C983459:D983459 IY983459:IZ983459 SU983459:SV983459 ACQ983459:ACR983459 AMM983459:AMN983459 AWI983459:AWJ983459 BGE983459:BGF983459 BQA983459:BQB983459 BZW983459:BZX983459 CJS983459:CJT983459 CTO983459:CTP983459 DDK983459:DDL983459 DNG983459:DNH983459 DXC983459:DXD983459 EGY983459:EGZ983459 EQU983459:EQV983459 FAQ983459:FAR983459 FKM983459:FKN983459 FUI983459:FUJ983459 GEE983459:GEF983459 GOA983459:GOB983459 GXW983459:GXX983459 HHS983459:HHT983459 HRO983459:HRP983459 IBK983459:IBL983459 ILG983459:ILH983459 IVC983459:IVD983459 JEY983459:JEZ983459 JOU983459:JOV983459 JYQ983459:JYR983459 KIM983459:KIN983459 KSI983459:KSJ983459 LCE983459:LCF983459 LMA983459:LMB983459 LVW983459:LVX983459 MFS983459:MFT983459 MPO983459:MPP983459 MZK983459:MZL983459 NJG983459:NJH983459 NTC983459:NTD983459 OCY983459:OCZ983459 OMU983459:OMV983459 OWQ983459:OWR983459 PGM983459:PGN983459 PQI983459:PQJ983459 QAE983459:QAF983459 QKA983459:QKB983459 QTW983459:QTX983459 RDS983459:RDT983459 RNO983459:RNP983459 RXK983459:RXL983459 SHG983459:SHH983459 SRC983459:SRD983459 TAY983459:TAZ983459 TKU983459:TKV983459 TUQ983459:TUR983459 UEM983459:UEN983459 UOI983459:UOJ983459 UYE983459:UYF983459 VIA983459:VIB983459 VRW983459:VRX983459 WBS983459:WBT983459 WLO983459:WLP983459 WVK983459:WVL983459 C455:D455 IY455:IZ455 SU455:SV455 ACQ455:ACR455 AMM455:AMN455 AWI455:AWJ455 BGE455:BGF455 BQA455:BQB455 BZW455:BZX455 CJS455:CJT455 CTO455:CTP455 DDK455:DDL455 DNG455:DNH455 DXC455:DXD455 EGY455:EGZ455 EQU455:EQV455 FAQ455:FAR455 FKM455:FKN455 FUI455:FUJ455 GEE455:GEF455 GOA455:GOB455 GXW455:GXX455 HHS455:HHT455 HRO455:HRP455 IBK455:IBL455 ILG455:ILH455 IVC455:IVD455 JEY455:JEZ455 JOU455:JOV455 JYQ455:JYR455 KIM455:KIN455 KSI455:KSJ455 LCE455:LCF455 LMA455:LMB455 LVW455:LVX455 MFS455:MFT455 MPO455:MPP455 MZK455:MZL455 NJG455:NJH455 NTC455:NTD455 OCY455:OCZ455 OMU455:OMV455 OWQ455:OWR455 PGM455:PGN455 PQI455:PQJ455 QAE455:QAF455 QKA455:QKB455 QTW455:QTX455 RDS455:RDT455 RNO455:RNP455 RXK455:RXL455 SHG455:SHH455 SRC455:SRD455 TAY455:TAZ455 TKU455:TKV455 TUQ455:TUR455 UEM455:UEN455 UOI455:UOJ455 UYE455:UYF455 VIA455:VIB455 VRW455:VRX455 WBS455:WBT455 WLO455:WLP455 WVK455:WVL455 C65991:D65991 IY65991:IZ65991 SU65991:SV65991 ACQ65991:ACR65991 AMM65991:AMN65991 AWI65991:AWJ65991 BGE65991:BGF65991 BQA65991:BQB65991 BZW65991:BZX65991 CJS65991:CJT65991 CTO65991:CTP65991 DDK65991:DDL65991 DNG65991:DNH65991 DXC65991:DXD65991 EGY65991:EGZ65991 EQU65991:EQV65991 FAQ65991:FAR65991 FKM65991:FKN65991 FUI65991:FUJ65991 GEE65991:GEF65991 GOA65991:GOB65991 GXW65991:GXX65991 HHS65991:HHT65991 HRO65991:HRP65991 IBK65991:IBL65991 ILG65991:ILH65991 IVC65991:IVD65991 JEY65991:JEZ65991 JOU65991:JOV65991 JYQ65991:JYR65991 KIM65991:KIN65991 KSI65991:KSJ65991 LCE65991:LCF65991 LMA65991:LMB65991 LVW65991:LVX65991 MFS65991:MFT65991 MPO65991:MPP65991 MZK65991:MZL65991 NJG65991:NJH65991 NTC65991:NTD65991 OCY65991:OCZ65991 OMU65991:OMV65991 OWQ65991:OWR65991 PGM65991:PGN65991 PQI65991:PQJ65991 QAE65991:QAF65991 QKA65991:QKB65991 QTW65991:QTX65991 RDS65991:RDT65991 RNO65991:RNP65991 RXK65991:RXL65991 SHG65991:SHH65991 SRC65991:SRD65991 TAY65991:TAZ65991 TKU65991:TKV65991 TUQ65991:TUR65991 UEM65991:UEN65991 UOI65991:UOJ65991 UYE65991:UYF65991 VIA65991:VIB65991 VRW65991:VRX65991 WBS65991:WBT65991 WLO65991:WLP65991 WVK65991:WVL65991 C131527:D131527 IY131527:IZ131527 SU131527:SV131527 ACQ131527:ACR131527 AMM131527:AMN131527 AWI131527:AWJ131527 BGE131527:BGF131527 BQA131527:BQB131527 BZW131527:BZX131527 CJS131527:CJT131527 CTO131527:CTP131527 DDK131527:DDL131527 DNG131527:DNH131527 DXC131527:DXD131527 EGY131527:EGZ131527 EQU131527:EQV131527 FAQ131527:FAR131527 FKM131527:FKN131527 FUI131527:FUJ131527 GEE131527:GEF131527 GOA131527:GOB131527 GXW131527:GXX131527 HHS131527:HHT131527 HRO131527:HRP131527 IBK131527:IBL131527 ILG131527:ILH131527 IVC131527:IVD131527 JEY131527:JEZ131527 JOU131527:JOV131527 JYQ131527:JYR131527 KIM131527:KIN131527 KSI131527:KSJ131527 LCE131527:LCF131527 LMA131527:LMB131527 LVW131527:LVX131527 MFS131527:MFT131527 MPO131527:MPP131527 MZK131527:MZL131527 NJG131527:NJH131527 NTC131527:NTD131527 OCY131527:OCZ131527 OMU131527:OMV131527 OWQ131527:OWR131527 PGM131527:PGN131527 PQI131527:PQJ131527 QAE131527:QAF131527 QKA131527:QKB131527 QTW131527:QTX131527 RDS131527:RDT131527 RNO131527:RNP131527 RXK131527:RXL131527 SHG131527:SHH131527 SRC131527:SRD131527 TAY131527:TAZ131527 TKU131527:TKV131527 TUQ131527:TUR131527 UEM131527:UEN131527 UOI131527:UOJ131527 UYE131527:UYF131527 VIA131527:VIB131527 VRW131527:VRX131527 WBS131527:WBT131527 WLO131527:WLP131527 WVK131527:WVL131527 C197063:D197063 IY197063:IZ197063 SU197063:SV197063 ACQ197063:ACR197063 AMM197063:AMN197063 AWI197063:AWJ197063 BGE197063:BGF197063 BQA197063:BQB197063 BZW197063:BZX197063 CJS197063:CJT197063 CTO197063:CTP197063 DDK197063:DDL197063 DNG197063:DNH197063 DXC197063:DXD197063 EGY197063:EGZ197063 EQU197063:EQV197063 FAQ197063:FAR197063 FKM197063:FKN197063 FUI197063:FUJ197063 GEE197063:GEF197063 GOA197063:GOB197063 GXW197063:GXX197063 HHS197063:HHT197063 HRO197063:HRP197063 IBK197063:IBL197063 ILG197063:ILH197063 IVC197063:IVD197063 JEY197063:JEZ197063 JOU197063:JOV197063 JYQ197063:JYR197063 KIM197063:KIN197063 KSI197063:KSJ197063 LCE197063:LCF197063 LMA197063:LMB197063 LVW197063:LVX197063 MFS197063:MFT197063 MPO197063:MPP197063 MZK197063:MZL197063 NJG197063:NJH197063 NTC197063:NTD197063 OCY197063:OCZ197063 OMU197063:OMV197063 OWQ197063:OWR197063 PGM197063:PGN197063 PQI197063:PQJ197063 QAE197063:QAF197063 QKA197063:QKB197063 QTW197063:QTX197063 RDS197063:RDT197063 RNO197063:RNP197063 RXK197063:RXL197063 SHG197063:SHH197063 SRC197063:SRD197063 TAY197063:TAZ197063 TKU197063:TKV197063 TUQ197063:TUR197063 UEM197063:UEN197063 UOI197063:UOJ197063 UYE197063:UYF197063 VIA197063:VIB197063 VRW197063:VRX197063 WBS197063:WBT197063 WLO197063:WLP197063 WVK197063:WVL197063 C262599:D262599 IY262599:IZ262599 SU262599:SV262599 ACQ262599:ACR262599 AMM262599:AMN262599 AWI262599:AWJ262599 BGE262599:BGF262599 BQA262599:BQB262599 BZW262599:BZX262599 CJS262599:CJT262599 CTO262599:CTP262599 DDK262599:DDL262599 DNG262599:DNH262599 DXC262599:DXD262599 EGY262599:EGZ262599 EQU262599:EQV262599 FAQ262599:FAR262599 FKM262599:FKN262599 FUI262599:FUJ262599 GEE262599:GEF262599 GOA262599:GOB262599 GXW262599:GXX262599 HHS262599:HHT262599 HRO262599:HRP262599 IBK262599:IBL262599 ILG262599:ILH262599 IVC262599:IVD262599 JEY262599:JEZ262599 JOU262599:JOV262599 JYQ262599:JYR262599 KIM262599:KIN262599 KSI262599:KSJ262599 LCE262599:LCF262599 LMA262599:LMB262599 LVW262599:LVX262599 MFS262599:MFT262599 MPO262599:MPP262599 MZK262599:MZL262599 NJG262599:NJH262599 NTC262599:NTD262599 OCY262599:OCZ262599 OMU262599:OMV262599 OWQ262599:OWR262599 PGM262599:PGN262599 PQI262599:PQJ262599 QAE262599:QAF262599 QKA262599:QKB262599 QTW262599:QTX262599 RDS262599:RDT262599 RNO262599:RNP262599 RXK262599:RXL262599 SHG262599:SHH262599 SRC262599:SRD262599 TAY262599:TAZ262599 TKU262599:TKV262599 TUQ262599:TUR262599 UEM262599:UEN262599 UOI262599:UOJ262599 UYE262599:UYF262599 VIA262599:VIB262599 VRW262599:VRX262599 WBS262599:WBT262599 WLO262599:WLP262599 WVK262599:WVL262599 C328135:D328135 IY328135:IZ328135 SU328135:SV328135 ACQ328135:ACR328135 AMM328135:AMN328135 AWI328135:AWJ328135 BGE328135:BGF328135 BQA328135:BQB328135 BZW328135:BZX328135 CJS328135:CJT328135 CTO328135:CTP328135 DDK328135:DDL328135 DNG328135:DNH328135 DXC328135:DXD328135 EGY328135:EGZ328135 EQU328135:EQV328135 FAQ328135:FAR328135 FKM328135:FKN328135 FUI328135:FUJ328135 GEE328135:GEF328135 GOA328135:GOB328135 GXW328135:GXX328135 HHS328135:HHT328135 HRO328135:HRP328135 IBK328135:IBL328135 ILG328135:ILH328135 IVC328135:IVD328135 JEY328135:JEZ328135 JOU328135:JOV328135 JYQ328135:JYR328135 KIM328135:KIN328135 KSI328135:KSJ328135 LCE328135:LCF328135 LMA328135:LMB328135 LVW328135:LVX328135 MFS328135:MFT328135 MPO328135:MPP328135 MZK328135:MZL328135 NJG328135:NJH328135 NTC328135:NTD328135 OCY328135:OCZ328135 OMU328135:OMV328135 OWQ328135:OWR328135 PGM328135:PGN328135 PQI328135:PQJ328135 QAE328135:QAF328135 QKA328135:QKB328135 QTW328135:QTX328135 RDS328135:RDT328135 RNO328135:RNP328135 RXK328135:RXL328135 SHG328135:SHH328135 SRC328135:SRD328135 TAY328135:TAZ328135 TKU328135:TKV328135 TUQ328135:TUR328135 UEM328135:UEN328135 UOI328135:UOJ328135 UYE328135:UYF328135 VIA328135:VIB328135 VRW328135:VRX328135 WBS328135:WBT328135 WLO328135:WLP328135 WVK328135:WVL328135 C393671:D393671 IY393671:IZ393671 SU393671:SV393671 ACQ393671:ACR393671 AMM393671:AMN393671 AWI393671:AWJ393671 BGE393671:BGF393671 BQA393671:BQB393671 BZW393671:BZX393671 CJS393671:CJT393671 CTO393671:CTP393671 DDK393671:DDL393671 DNG393671:DNH393671 DXC393671:DXD393671 EGY393671:EGZ393671 EQU393671:EQV393671 FAQ393671:FAR393671 FKM393671:FKN393671 FUI393671:FUJ393671 GEE393671:GEF393671 GOA393671:GOB393671 GXW393671:GXX393671 HHS393671:HHT393671 HRO393671:HRP393671 IBK393671:IBL393671 ILG393671:ILH393671 IVC393671:IVD393671 JEY393671:JEZ393671 JOU393671:JOV393671 JYQ393671:JYR393671 KIM393671:KIN393671 KSI393671:KSJ393671 LCE393671:LCF393671 LMA393671:LMB393671 LVW393671:LVX393671 MFS393671:MFT393671 MPO393671:MPP393671 MZK393671:MZL393671 NJG393671:NJH393671 NTC393671:NTD393671 OCY393671:OCZ393671 OMU393671:OMV393671 OWQ393671:OWR393671 PGM393671:PGN393671 PQI393671:PQJ393671 QAE393671:QAF393671 QKA393671:QKB393671 QTW393671:QTX393671 RDS393671:RDT393671 RNO393671:RNP393671 RXK393671:RXL393671 SHG393671:SHH393671 SRC393671:SRD393671 TAY393671:TAZ393671 TKU393671:TKV393671 TUQ393671:TUR393671 UEM393671:UEN393671 UOI393671:UOJ393671 UYE393671:UYF393671 VIA393671:VIB393671 VRW393671:VRX393671 WBS393671:WBT393671 WLO393671:WLP393671 WVK393671:WVL393671 C459207:D459207 IY459207:IZ459207 SU459207:SV459207 ACQ459207:ACR459207 AMM459207:AMN459207 AWI459207:AWJ459207 BGE459207:BGF459207 BQA459207:BQB459207 BZW459207:BZX459207 CJS459207:CJT459207 CTO459207:CTP459207 DDK459207:DDL459207 DNG459207:DNH459207 DXC459207:DXD459207 EGY459207:EGZ459207 EQU459207:EQV459207 FAQ459207:FAR459207 FKM459207:FKN459207 FUI459207:FUJ459207 GEE459207:GEF459207 GOA459207:GOB459207 GXW459207:GXX459207 HHS459207:HHT459207 HRO459207:HRP459207 IBK459207:IBL459207 ILG459207:ILH459207 IVC459207:IVD459207 JEY459207:JEZ459207 JOU459207:JOV459207 JYQ459207:JYR459207 KIM459207:KIN459207 KSI459207:KSJ459207 LCE459207:LCF459207 LMA459207:LMB459207 LVW459207:LVX459207 MFS459207:MFT459207 MPO459207:MPP459207 MZK459207:MZL459207 NJG459207:NJH459207 NTC459207:NTD459207 OCY459207:OCZ459207 OMU459207:OMV459207 OWQ459207:OWR459207 PGM459207:PGN459207 PQI459207:PQJ459207 QAE459207:QAF459207 QKA459207:QKB459207 QTW459207:QTX459207 RDS459207:RDT459207 RNO459207:RNP459207 RXK459207:RXL459207 SHG459207:SHH459207 SRC459207:SRD459207 TAY459207:TAZ459207 TKU459207:TKV459207 TUQ459207:TUR459207 UEM459207:UEN459207 UOI459207:UOJ459207 UYE459207:UYF459207 VIA459207:VIB459207 VRW459207:VRX459207 WBS459207:WBT459207 WLO459207:WLP459207 WVK459207:WVL459207 C524743:D524743 IY524743:IZ524743 SU524743:SV524743 ACQ524743:ACR524743 AMM524743:AMN524743 AWI524743:AWJ524743 BGE524743:BGF524743 BQA524743:BQB524743 BZW524743:BZX524743 CJS524743:CJT524743 CTO524743:CTP524743 DDK524743:DDL524743 DNG524743:DNH524743 DXC524743:DXD524743 EGY524743:EGZ524743 EQU524743:EQV524743 FAQ524743:FAR524743 FKM524743:FKN524743 FUI524743:FUJ524743 GEE524743:GEF524743 GOA524743:GOB524743 GXW524743:GXX524743 HHS524743:HHT524743 HRO524743:HRP524743 IBK524743:IBL524743 ILG524743:ILH524743 IVC524743:IVD524743 JEY524743:JEZ524743 JOU524743:JOV524743 JYQ524743:JYR524743 KIM524743:KIN524743 KSI524743:KSJ524743 LCE524743:LCF524743 LMA524743:LMB524743 LVW524743:LVX524743 MFS524743:MFT524743 MPO524743:MPP524743 MZK524743:MZL524743 NJG524743:NJH524743 NTC524743:NTD524743 OCY524743:OCZ524743 OMU524743:OMV524743 OWQ524743:OWR524743 PGM524743:PGN524743 PQI524743:PQJ524743 QAE524743:QAF524743 QKA524743:QKB524743 QTW524743:QTX524743 RDS524743:RDT524743 RNO524743:RNP524743 RXK524743:RXL524743 SHG524743:SHH524743 SRC524743:SRD524743 TAY524743:TAZ524743 TKU524743:TKV524743 TUQ524743:TUR524743 UEM524743:UEN524743 UOI524743:UOJ524743 UYE524743:UYF524743 VIA524743:VIB524743 VRW524743:VRX524743 WBS524743:WBT524743 WLO524743:WLP524743 WVK524743:WVL524743 C590279:D590279 IY590279:IZ590279 SU590279:SV590279 ACQ590279:ACR590279 AMM590279:AMN590279 AWI590279:AWJ590279 BGE590279:BGF590279 BQA590279:BQB590279 BZW590279:BZX590279 CJS590279:CJT590279 CTO590279:CTP590279 DDK590279:DDL590279 DNG590279:DNH590279 DXC590279:DXD590279 EGY590279:EGZ590279 EQU590279:EQV590279 FAQ590279:FAR590279 FKM590279:FKN590279 FUI590279:FUJ590279 GEE590279:GEF590279 GOA590279:GOB590279 GXW590279:GXX590279 HHS590279:HHT590279 HRO590279:HRP590279 IBK590279:IBL590279 ILG590279:ILH590279 IVC590279:IVD590279 JEY590279:JEZ590279 JOU590279:JOV590279 JYQ590279:JYR590279 KIM590279:KIN590279 KSI590279:KSJ590279 LCE590279:LCF590279 LMA590279:LMB590279 LVW590279:LVX590279 MFS590279:MFT590279 MPO590279:MPP590279 MZK590279:MZL590279 NJG590279:NJH590279 NTC590279:NTD590279 OCY590279:OCZ590279 OMU590279:OMV590279 OWQ590279:OWR590279 PGM590279:PGN590279 PQI590279:PQJ590279 QAE590279:QAF590279 QKA590279:QKB590279 QTW590279:QTX590279 RDS590279:RDT590279 RNO590279:RNP590279 RXK590279:RXL590279 SHG590279:SHH590279 SRC590279:SRD590279 TAY590279:TAZ590279 TKU590279:TKV590279 TUQ590279:TUR590279 UEM590279:UEN590279 UOI590279:UOJ590279 UYE590279:UYF590279 VIA590279:VIB590279 VRW590279:VRX590279 WBS590279:WBT590279 WLO590279:WLP590279 WVK590279:WVL590279 C655815:D655815 IY655815:IZ655815 SU655815:SV655815 ACQ655815:ACR655815 AMM655815:AMN655815 AWI655815:AWJ655815 BGE655815:BGF655815 BQA655815:BQB655815 BZW655815:BZX655815 CJS655815:CJT655815 CTO655815:CTP655815 DDK655815:DDL655815 DNG655815:DNH655815 DXC655815:DXD655815 EGY655815:EGZ655815 EQU655815:EQV655815 FAQ655815:FAR655815 FKM655815:FKN655815 FUI655815:FUJ655815 GEE655815:GEF655815 GOA655815:GOB655815 GXW655815:GXX655815 HHS655815:HHT655815 HRO655815:HRP655815 IBK655815:IBL655815 ILG655815:ILH655815 IVC655815:IVD655815 JEY655815:JEZ655815 JOU655815:JOV655815 JYQ655815:JYR655815 KIM655815:KIN655815 KSI655815:KSJ655815 LCE655815:LCF655815 LMA655815:LMB655815 LVW655815:LVX655815 MFS655815:MFT655815 MPO655815:MPP655815 MZK655815:MZL655815 NJG655815:NJH655815 NTC655815:NTD655815 OCY655815:OCZ655815 OMU655815:OMV655815 OWQ655815:OWR655815 PGM655815:PGN655815 PQI655815:PQJ655815 QAE655815:QAF655815 QKA655815:QKB655815 QTW655815:QTX655815 RDS655815:RDT655815 RNO655815:RNP655815 RXK655815:RXL655815 SHG655815:SHH655815 SRC655815:SRD655815 TAY655815:TAZ655815 TKU655815:TKV655815 TUQ655815:TUR655815 UEM655815:UEN655815 UOI655815:UOJ655815 UYE655815:UYF655815 VIA655815:VIB655815 VRW655815:VRX655815 WBS655815:WBT655815 WLO655815:WLP655815 WVK655815:WVL655815 C721351:D721351 IY721351:IZ721351 SU721351:SV721351 ACQ721351:ACR721351 AMM721351:AMN721351 AWI721351:AWJ721351 BGE721351:BGF721351 BQA721351:BQB721351 BZW721351:BZX721351 CJS721351:CJT721351 CTO721351:CTP721351 DDK721351:DDL721351 DNG721351:DNH721351 DXC721351:DXD721351 EGY721351:EGZ721351 EQU721351:EQV721351 FAQ721351:FAR721351 FKM721351:FKN721351 FUI721351:FUJ721351 GEE721351:GEF721351 GOA721351:GOB721351 GXW721351:GXX721351 HHS721351:HHT721351 HRO721351:HRP721351 IBK721351:IBL721351 ILG721351:ILH721351 IVC721351:IVD721351 JEY721351:JEZ721351 JOU721351:JOV721351 JYQ721351:JYR721351 KIM721351:KIN721351 KSI721351:KSJ721351 LCE721351:LCF721351 LMA721351:LMB721351 LVW721351:LVX721351 MFS721351:MFT721351 MPO721351:MPP721351 MZK721351:MZL721351 NJG721351:NJH721351 NTC721351:NTD721351 OCY721351:OCZ721351 OMU721351:OMV721351 OWQ721351:OWR721351 PGM721351:PGN721351 PQI721351:PQJ721351 QAE721351:QAF721351 QKA721351:QKB721351 QTW721351:QTX721351 RDS721351:RDT721351 RNO721351:RNP721351 RXK721351:RXL721351 SHG721351:SHH721351 SRC721351:SRD721351 TAY721351:TAZ721351 TKU721351:TKV721351 TUQ721351:TUR721351 UEM721351:UEN721351 UOI721351:UOJ721351 UYE721351:UYF721351 VIA721351:VIB721351 VRW721351:VRX721351 WBS721351:WBT721351 WLO721351:WLP721351 WVK721351:WVL721351 C786887:D786887 IY786887:IZ786887 SU786887:SV786887 ACQ786887:ACR786887 AMM786887:AMN786887 AWI786887:AWJ786887 BGE786887:BGF786887 BQA786887:BQB786887 BZW786887:BZX786887 CJS786887:CJT786887 CTO786887:CTP786887 DDK786887:DDL786887 DNG786887:DNH786887 DXC786887:DXD786887 EGY786887:EGZ786887 EQU786887:EQV786887 FAQ786887:FAR786887 FKM786887:FKN786887 FUI786887:FUJ786887 GEE786887:GEF786887 GOA786887:GOB786887 GXW786887:GXX786887 HHS786887:HHT786887 HRO786887:HRP786887 IBK786887:IBL786887 ILG786887:ILH786887 IVC786887:IVD786887 JEY786887:JEZ786887 JOU786887:JOV786887 JYQ786887:JYR786887 KIM786887:KIN786887 KSI786887:KSJ786887 LCE786887:LCF786887 LMA786887:LMB786887 LVW786887:LVX786887 MFS786887:MFT786887 MPO786887:MPP786887 MZK786887:MZL786887 NJG786887:NJH786887 NTC786887:NTD786887 OCY786887:OCZ786887 OMU786887:OMV786887 OWQ786887:OWR786887 PGM786887:PGN786887 PQI786887:PQJ786887 QAE786887:QAF786887 QKA786887:QKB786887 QTW786887:QTX786887 RDS786887:RDT786887 RNO786887:RNP786887 RXK786887:RXL786887 SHG786887:SHH786887 SRC786887:SRD786887 TAY786887:TAZ786887 TKU786887:TKV786887 TUQ786887:TUR786887 UEM786887:UEN786887 UOI786887:UOJ786887 UYE786887:UYF786887 VIA786887:VIB786887 VRW786887:VRX786887 WBS786887:WBT786887 WLO786887:WLP786887 WVK786887:WVL786887 C852423:D852423 IY852423:IZ852423 SU852423:SV852423 ACQ852423:ACR852423 AMM852423:AMN852423 AWI852423:AWJ852423 BGE852423:BGF852423 BQA852423:BQB852423 BZW852423:BZX852423 CJS852423:CJT852423 CTO852423:CTP852423 DDK852423:DDL852423 DNG852423:DNH852423 DXC852423:DXD852423 EGY852423:EGZ852423 EQU852423:EQV852423 FAQ852423:FAR852423 FKM852423:FKN852423 FUI852423:FUJ852423 GEE852423:GEF852423 GOA852423:GOB852423 GXW852423:GXX852423 HHS852423:HHT852423 HRO852423:HRP852423 IBK852423:IBL852423 ILG852423:ILH852423 IVC852423:IVD852423 JEY852423:JEZ852423 JOU852423:JOV852423 JYQ852423:JYR852423 KIM852423:KIN852423 KSI852423:KSJ852423 LCE852423:LCF852423 LMA852423:LMB852423 LVW852423:LVX852423 MFS852423:MFT852423 MPO852423:MPP852423 MZK852423:MZL852423 NJG852423:NJH852423 NTC852423:NTD852423 OCY852423:OCZ852423 OMU852423:OMV852423 OWQ852423:OWR852423 PGM852423:PGN852423 PQI852423:PQJ852423 QAE852423:QAF852423 QKA852423:QKB852423 QTW852423:QTX852423 RDS852423:RDT852423 RNO852423:RNP852423 RXK852423:RXL852423 SHG852423:SHH852423 SRC852423:SRD852423 TAY852423:TAZ852423 TKU852423:TKV852423 TUQ852423:TUR852423 UEM852423:UEN852423 UOI852423:UOJ852423 UYE852423:UYF852423 VIA852423:VIB852423 VRW852423:VRX852423 WBS852423:WBT852423 WLO852423:WLP852423 WVK852423:WVL852423 C917959:D917959 IY917959:IZ917959 SU917959:SV917959 ACQ917959:ACR917959 AMM917959:AMN917959 AWI917959:AWJ917959 BGE917959:BGF917959 BQA917959:BQB917959 BZW917959:BZX917959 CJS917959:CJT917959 CTO917959:CTP917959 DDK917959:DDL917959 DNG917959:DNH917959 DXC917959:DXD917959 EGY917959:EGZ917959 EQU917959:EQV917959 FAQ917959:FAR917959 FKM917959:FKN917959 FUI917959:FUJ917959 GEE917959:GEF917959 GOA917959:GOB917959 GXW917959:GXX917959 HHS917959:HHT917959 HRO917959:HRP917959 IBK917959:IBL917959 ILG917959:ILH917959 IVC917959:IVD917959 JEY917959:JEZ917959 JOU917959:JOV917959 JYQ917959:JYR917959 KIM917959:KIN917959 KSI917959:KSJ917959 LCE917959:LCF917959 LMA917959:LMB917959 LVW917959:LVX917959 MFS917959:MFT917959 MPO917959:MPP917959 MZK917959:MZL917959 NJG917959:NJH917959 NTC917959:NTD917959 OCY917959:OCZ917959 OMU917959:OMV917959 OWQ917959:OWR917959 PGM917959:PGN917959 PQI917959:PQJ917959 QAE917959:QAF917959 QKA917959:QKB917959 QTW917959:QTX917959 RDS917959:RDT917959 RNO917959:RNP917959 RXK917959:RXL917959 SHG917959:SHH917959 SRC917959:SRD917959 TAY917959:TAZ917959 TKU917959:TKV917959 TUQ917959:TUR917959 UEM917959:UEN917959 UOI917959:UOJ917959 UYE917959:UYF917959 VIA917959:VIB917959 VRW917959:VRX917959 WBS917959:WBT917959 WLO917959:WLP917959 WVK917959:WVL917959 C983495:D983495 IY983495:IZ983495 SU983495:SV983495 ACQ983495:ACR983495 AMM983495:AMN983495 AWI983495:AWJ983495 BGE983495:BGF983495 BQA983495:BQB983495 BZW983495:BZX983495 CJS983495:CJT983495 CTO983495:CTP983495 DDK983495:DDL983495 DNG983495:DNH983495 DXC983495:DXD983495 EGY983495:EGZ983495 EQU983495:EQV983495 FAQ983495:FAR983495 FKM983495:FKN983495 FUI983495:FUJ983495 GEE983495:GEF983495 GOA983495:GOB983495 GXW983495:GXX983495 HHS983495:HHT983495 HRO983495:HRP983495 IBK983495:IBL983495 ILG983495:ILH983495 IVC983495:IVD983495 JEY983495:JEZ983495 JOU983495:JOV983495 JYQ983495:JYR983495 KIM983495:KIN983495 KSI983495:KSJ983495 LCE983495:LCF983495 LMA983495:LMB983495 LVW983495:LVX983495 MFS983495:MFT983495 MPO983495:MPP983495 MZK983495:MZL983495 NJG983495:NJH983495 NTC983495:NTD983495 OCY983495:OCZ983495 OMU983495:OMV983495 OWQ983495:OWR983495 PGM983495:PGN983495 PQI983495:PQJ983495 QAE983495:QAF983495 QKA983495:QKB983495 QTW983495:QTX983495 RDS983495:RDT983495 RNO983495:RNP983495 RXK983495:RXL983495 SHG983495:SHH983495 SRC983495:SRD983495 TAY983495:TAZ983495 TKU983495:TKV983495 TUQ983495:TUR983495 UEM983495:UEN983495 UOI983495:UOJ983495 UYE983495:UYF983495 VIA983495:VIB983495 VRW983495:VRX983495 WBS983495:WBT983495 WLO983495:WLP983495 WVK983495:WVL983495">
      <formula1>$AW$348:$AW$352</formula1>
    </dataValidation>
    <dataValidation type="list" showInputMessage="1" showErrorMessage="1" sqref="G116:G125 JC116:JC125 SY116:SY125 ACU116:ACU125 AMQ116:AMQ125 AWM116:AWM125 BGI116:BGI125 BQE116:BQE125 CAA116:CAA125 CJW116:CJW125 CTS116:CTS125 DDO116:DDO125 DNK116:DNK125 DXG116:DXG125 EHC116:EHC125 EQY116:EQY125 FAU116:FAU125 FKQ116:FKQ125 FUM116:FUM125 GEI116:GEI125 GOE116:GOE125 GYA116:GYA125 HHW116:HHW125 HRS116:HRS125 IBO116:IBO125 ILK116:ILK125 IVG116:IVG125 JFC116:JFC125 JOY116:JOY125 JYU116:JYU125 KIQ116:KIQ125 KSM116:KSM125 LCI116:LCI125 LME116:LME125 LWA116:LWA125 MFW116:MFW125 MPS116:MPS125 MZO116:MZO125 NJK116:NJK125 NTG116:NTG125 ODC116:ODC125 OMY116:OMY125 OWU116:OWU125 PGQ116:PGQ125 PQM116:PQM125 QAI116:QAI125 QKE116:QKE125 QUA116:QUA125 RDW116:RDW125 RNS116:RNS125 RXO116:RXO125 SHK116:SHK125 SRG116:SRG125 TBC116:TBC125 TKY116:TKY125 TUU116:TUU125 UEQ116:UEQ125 UOM116:UOM125 UYI116:UYI125 VIE116:VIE125 VSA116:VSA125 WBW116:WBW125 WLS116:WLS125 WVO116:WVO125 G65727:G65736 JC65727:JC65736 SY65727:SY65736 ACU65727:ACU65736 AMQ65727:AMQ65736 AWM65727:AWM65736 BGI65727:BGI65736 BQE65727:BQE65736 CAA65727:CAA65736 CJW65727:CJW65736 CTS65727:CTS65736 DDO65727:DDO65736 DNK65727:DNK65736 DXG65727:DXG65736 EHC65727:EHC65736 EQY65727:EQY65736 FAU65727:FAU65736 FKQ65727:FKQ65736 FUM65727:FUM65736 GEI65727:GEI65736 GOE65727:GOE65736 GYA65727:GYA65736 HHW65727:HHW65736 HRS65727:HRS65736 IBO65727:IBO65736 ILK65727:ILK65736 IVG65727:IVG65736 JFC65727:JFC65736 JOY65727:JOY65736 JYU65727:JYU65736 KIQ65727:KIQ65736 KSM65727:KSM65736 LCI65727:LCI65736 LME65727:LME65736 LWA65727:LWA65736 MFW65727:MFW65736 MPS65727:MPS65736 MZO65727:MZO65736 NJK65727:NJK65736 NTG65727:NTG65736 ODC65727:ODC65736 OMY65727:OMY65736 OWU65727:OWU65736 PGQ65727:PGQ65736 PQM65727:PQM65736 QAI65727:QAI65736 QKE65727:QKE65736 QUA65727:QUA65736 RDW65727:RDW65736 RNS65727:RNS65736 RXO65727:RXO65736 SHK65727:SHK65736 SRG65727:SRG65736 TBC65727:TBC65736 TKY65727:TKY65736 TUU65727:TUU65736 UEQ65727:UEQ65736 UOM65727:UOM65736 UYI65727:UYI65736 VIE65727:VIE65736 VSA65727:VSA65736 WBW65727:WBW65736 WLS65727:WLS65736 WVO65727:WVO65736 G131263:G131272 JC131263:JC131272 SY131263:SY131272 ACU131263:ACU131272 AMQ131263:AMQ131272 AWM131263:AWM131272 BGI131263:BGI131272 BQE131263:BQE131272 CAA131263:CAA131272 CJW131263:CJW131272 CTS131263:CTS131272 DDO131263:DDO131272 DNK131263:DNK131272 DXG131263:DXG131272 EHC131263:EHC131272 EQY131263:EQY131272 FAU131263:FAU131272 FKQ131263:FKQ131272 FUM131263:FUM131272 GEI131263:GEI131272 GOE131263:GOE131272 GYA131263:GYA131272 HHW131263:HHW131272 HRS131263:HRS131272 IBO131263:IBO131272 ILK131263:ILK131272 IVG131263:IVG131272 JFC131263:JFC131272 JOY131263:JOY131272 JYU131263:JYU131272 KIQ131263:KIQ131272 KSM131263:KSM131272 LCI131263:LCI131272 LME131263:LME131272 LWA131263:LWA131272 MFW131263:MFW131272 MPS131263:MPS131272 MZO131263:MZO131272 NJK131263:NJK131272 NTG131263:NTG131272 ODC131263:ODC131272 OMY131263:OMY131272 OWU131263:OWU131272 PGQ131263:PGQ131272 PQM131263:PQM131272 QAI131263:QAI131272 QKE131263:QKE131272 QUA131263:QUA131272 RDW131263:RDW131272 RNS131263:RNS131272 RXO131263:RXO131272 SHK131263:SHK131272 SRG131263:SRG131272 TBC131263:TBC131272 TKY131263:TKY131272 TUU131263:TUU131272 UEQ131263:UEQ131272 UOM131263:UOM131272 UYI131263:UYI131272 VIE131263:VIE131272 VSA131263:VSA131272 WBW131263:WBW131272 WLS131263:WLS131272 WVO131263:WVO131272 G196799:G196808 JC196799:JC196808 SY196799:SY196808 ACU196799:ACU196808 AMQ196799:AMQ196808 AWM196799:AWM196808 BGI196799:BGI196808 BQE196799:BQE196808 CAA196799:CAA196808 CJW196799:CJW196808 CTS196799:CTS196808 DDO196799:DDO196808 DNK196799:DNK196808 DXG196799:DXG196808 EHC196799:EHC196808 EQY196799:EQY196808 FAU196799:FAU196808 FKQ196799:FKQ196808 FUM196799:FUM196808 GEI196799:GEI196808 GOE196799:GOE196808 GYA196799:GYA196808 HHW196799:HHW196808 HRS196799:HRS196808 IBO196799:IBO196808 ILK196799:ILK196808 IVG196799:IVG196808 JFC196799:JFC196808 JOY196799:JOY196808 JYU196799:JYU196808 KIQ196799:KIQ196808 KSM196799:KSM196808 LCI196799:LCI196808 LME196799:LME196808 LWA196799:LWA196808 MFW196799:MFW196808 MPS196799:MPS196808 MZO196799:MZO196808 NJK196799:NJK196808 NTG196799:NTG196808 ODC196799:ODC196808 OMY196799:OMY196808 OWU196799:OWU196808 PGQ196799:PGQ196808 PQM196799:PQM196808 QAI196799:QAI196808 QKE196799:QKE196808 QUA196799:QUA196808 RDW196799:RDW196808 RNS196799:RNS196808 RXO196799:RXO196808 SHK196799:SHK196808 SRG196799:SRG196808 TBC196799:TBC196808 TKY196799:TKY196808 TUU196799:TUU196808 UEQ196799:UEQ196808 UOM196799:UOM196808 UYI196799:UYI196808 VIE196799:VIE196808 VSA196799:VSA196808 WBW196799:WBW196808 WLS196799:WLS196808 WVO196799:WVO196808 G262335:G262344 JC262335:JC262344 SY262335:SY262344 ACU262335:ACU262344 AMQ262335:AMQ262344 AWM262335:AWM262344 BGI262335:BGI262344 BQE262335:BQE262344 CAA262335:CAA262344 CJW262335:CJW262344 CTS262335:CTS262344 DDO262335:DDO262344 DNK262335:DNK262344 DXG262335:DXG262344 EHC262335:EHC262344 EQY262335:EQY262344 FAU262335:FAU262344 FKQ262335:FKQ262344 FUM262335:FUM262344 GEI262335:GEI262344 GOE262335:GOE262344 GYA262335:GYA262344 HHW262335:HHW262344 HRS262335:HRS262344 IBO262335:IBO262344 ILK262335:ILK262344 IVG262335:IVG262344 JFC262335:JFC262344 JOY262335:JOY262344 JYU262335:JYU262344 KIQ262335:KIQ262344 KSM262335:KSM262344 LCI262335:LCI262344 LME262335:LME262344 LWA262335:LWA262344 MFW262335:MFW262344 MPS262335:MPS262344 MZO262335:MZO262344 NJK262335:NJK262344 NTG262335:NTG262344 ODC262335:ODC262344 OMY262335:OMY262344 OWU262335:OWU262344 PGQ262335:PGQ262344 PQM262335:PQM262344 QAI262335:QAI262344 QKE262335:QKE262344 QUA262335:QUA262344 RDW262335:RDW262344 RNS262335:RNS262344 RXO262335:RXO262344 SHK262335:SHK262344 SRG262335:SRG262344 TBC262335:TBC262344 TKY262335:TKY262344 TUU262335:TUU262344 UEQ262335:UEQ262344 UOM262335:UOM262344 UYI262335:UYI262344 VIE262335:VIE262344 VSA262335:VSA262344 WBW262335:WBW262344 WLS262335:WLS262344 WVO262335:WVO262344 G327871:G327880 JC327871:JC327880 SY327871:SY327880 ACU327871:ACU327880 AMQ327871:AMQ327880 AWM327871:AWM327880 BGI327871:BGI327880 BQE327871:BQE327880 CAA327871:CAA327880 CJW327871:CJW327880 CTS327871:CTS327880 DDO327871:DDO327880 DNK327871:DNK327880 DXG327871:DXG327880 EHC327871:EHC327880 EQY327871:EQY327880 FAU327871:FAU327880 FKQ327871:FKQ327880 FUM327871:FUM327880 GEI327871:GEI327880 GOE327871:GOE327880 GYA327871:GYA327880 HHW327871:HHW327880 HRS327871:HRS327880 IBO327871:IBO327880 ILK327871:ILK327880 IVG327871:IVG327880 JFC327871:JFC327880 JOY327871:JOY327880 JYU327871:JYU327880 KIQ327871:KIQ327880 KSM327871:KSM327880 LCI327871:LCI327880 LME327871:LME327880 LWA327871:LWA327880 MFW327871:MFW327880 MPS327871:MPS327880 MZO327871:MZO327880 NJK327871:NJK327880 NTG327871:NTG327880 ODC327871:ODC327880 OMY327871:OMY327880 OWU327871:OWU327880 PGQ327871:PGQ327880 PQM327871:PQM327880 QAI327871:QAI327880 QKE327871:QKE327880 QUA327871:QUA327880 RDW327871:RDW327880 RNS327871:RNS327880 RXO327871:RXO327880 SHK327871:SHK327880 SRG327871:SRG327880 TBC327871:TBC327880 TKY327871:TKY327880 TUU327871:TUU327880 UEQ327871:UEQ327880 UOM327871:UOM327880 UYI327871:UYI327880 VIE327871:VIE327880 VSA327871:VSA327880 WBW327871:WBW327880 WLS327871:WLS327880 WVO327871:WVO327880 G393407:G393416 JC393407:JC393416 SY393407:SY393416 ACU393407:ACU393416 AMQ393407:AMQ393416 AWM393407:AWM393416 BGI393407:BGI393416 BQE393407:BQE393416 CAA393407:CAA393416 CJW393407:CJW393416 CTS393407:CTS393416 DDO393407:DDO393416 DNK393407:DNK393416 DXG393407:DXG393416 EHC393407:EHC393416 EQY393407:EQY393416 FAU393407:FAU393416 FKQ393407:FKQ393416 FUM393407:FUM393416 GEI393407:GEI393416 GOE393407:GOE393416 GYA393407:GYA393416 HHW393407:HHW393416 HRS393407:HRS393416 IBO393407:IBO393416 ILK393407:ILK393416 IVG393407:IVG393416 JFC393407:JFC393416 JOY393407:JOY393416 JYU393407:JYU393416 KIQ393407:KIQ393416 KSM393407:KSM393416 LCI393407:LCI393416 LME393407:LME393416 LWA393407:LWA393416 MFW393407:MFW393416 MPS393407:MPS393416 MZO393407:MZO393416 NJK393407:NJK393416 NTG393407:NTG393416 ODC393407:ODC393416 OMY393407:OMY393416 OWU393407:OWU393416 PGQ393407:PGQ393416 PQM393407:PQM393416 QAI393407:QAI393416 QKE393407:QKE393416 QUA393407:QUA393416 RDW393407:RDW393416 RNS393407:RNS393416 RXO393407:RXO393416 SHK393407:SHK393416 SRG393407:SRG393416 TBC393407:TBC393416 TKY393407:TKY393416 TUU393407:TUU393416 UEQ393407:UEQ393416 UOM393407:UOM393416 UYI393407:UYI393416 VIE393407:VIE393416 VSA393407:VSA393416 WBW393407:WBW393416 WLS393407:WLS393416 WVO393407:WVO393416 G458943:G458952 JC458943:JC458952 SY458943:SY458952 ACU458943:ACU458952 AMQ458943:AMQ458952 AWM458943:AWM458952 BGI458943:BGI458952 BQE458943:BQE458952 CAA458943:CAA458952 CJW458943:CJW458952 CTS458943:CTS458952 DDO458943:DDO458952 DNK458943:DNK458952 DXG458943:DXG458952 EHC458943:EHC458952 EQY458943:EQY458952 FAU458943:FAU458952 FKQ458943:FKQ458952 FUM458943:FUM458952 GEI458943:GEI458952 GOE458943:GOE458952 GYA458943:GYA458952 HHW458943:HHW458952 HRS458943:HRS458952 IBO458943:IBO458952 ILK458943:ILK458952 IVG458943:IVG458952 JFC458943:JFC458952 JOY458943:JOY458952 JYU458943:JYU458952 KIQ458943:KIQ458952 KSM458943:KSM458952 LCI458943:LCI458952 LME458943:LME458952 LWA458943:LWA458952 MFW458943:MFW458952 MPS458943:MPS458952 MZO458943:MZO458952 NJK458943:NJK458952 NTG458943:NTG458952 ODC458943:ODC458952 OMY458943:OMY458952 OWU458943:OWU458952 PGQ458943:PGQ458952 PQM458943:PQM458952 QAI458943:QAI458952 QKE458943:QKE458952 QUA458943:QUA458952 RDW458943:RDW458952 RNS458943:RNS458952 RXO458943:RXO458952 SHK458943:SHK458952 SRG458943:SRG458952 TBC458943:TBC458952 TKY458943:TKY458952 TUU458943:TUU458952 UEQ458943:UEQ458952 UOM458943:UOM458952 UYI458943:UYI458952 VIE458943:VIE458952 VSA458943:VSA458952 WBW458943:WBW458952 WLS458943:WLS458952 WVO458943:WVO458952 G524479:G524488 JC524479:JC524488 SY524479:SY524488 ACU524479:ACU524488 AMQ524479:AMQ524488 AWM524479:AWM524488 BGI524479:BGI524488 BQE524479:BQE524488 CAA524479:CAA524488 CJW524479:CJW524488 CTS524479:CTS524488 DDO524479:DDO524488 DNK524479:DNK524488 DXG524479:DXG524488 EHC524479:EHC524488 EQY524479:EQY524488 FAU524479:FAU524488 FKQ524479:FKQ524488 FUM524479:FUM524488 GEI524479:GEI524488 GOE524479:GOE524488 GYA524479:GYA524488 HHW524479:HHW524488 HRS524479:HRS524488 IBO524479:IBO524488 ILK524479:ILK524488 IVG524479:IVG524488 JFC524479:JFC524488 JOY524479:JOY524488 JYU524479:JYU524488 KIQ524479:KIQ524488 KSM524479:KSM524488 LCI524479:LCI524488 LME524479:LME524488 LWA524479:LWA524488 MFW524479:MFW524488 MPS524479:MPS524488 MZO524479:MZO524488 NJK524479:NJK524488 NTG524479:NTG524488 ODC524479:ODC524488 OMY524479:OMY524488 OWU524479:OWU524488 PGQ524479:PGQ524488 PQM524479:PQM524488 QAI524479:QAI524488 QKE524479:QKE524488 QUA524479:QUA524488 RDW524479:RDW524488 RNS524479:RNS524488 RXO524479:RXO524488 SHK524479:SHK524488 SRG524479:SRG524488 TBC524479:TBC524488 TKY524479:TKY524488 TUU524479:TUU524488 UEQ524479:UEQ524488 UOM524479:UOM524488 UYI524479:UYI524488 VIE524479:VIE524488 VSA524479:VSA524488 WBW524479:WBW524488 WLS524479:WLS524488 WVO524479:WVO524488 G590015:G590024 JC590015:JC590024 SY590015:SY590024 ACU590015:ACU590024 AMQ590015:AMQ590024 AWM590015:AWM590024 BGI590015:BGI590024 BQE590015:BQE590024 CAA590015:CAA590024 CJW590015:CJW590024 CTS590015:CTS590024 DDO590015:DDO590024 DNK590015:DNK590024 DXG590015:DXG590024 EHC590015:EHC590024 EQY590015:EQY590024 FAU590015:FAU590024 FKQ590015:FKQ590024 FUM590015:FUM590024 GEI590015:GEI590024 GOE590015:GOE590024 GYA590015:GYA590024 HHW590015:HHW590024 HRS590015:HRS590024 IBO590015:IBO590024 ILK590015:ILK590024 IVG590015:IVG590024 JFC590015:JFC590024 JOY590015:JOY590024 JYU590015:JYU590024 KIQ590015:KIQ590024 KSM590015:KSM590024 LCI590015:LCI590024 LME590015:LME590024 LWA590015:LWA590024 MFW590015:MFW590024 MPS590015:MPS590024 MZO590015:MZO590024 NJK590015:NJK590024 NTG590015:NTG590024 ODC590015:ODC590024 OMY590015:OMY590024 OWU590015:OWU590024 PGQ590015:PGQ590024 PQM590015:PQM590024 QAI590015:QAI590024 QKE590015:QKE590024 QUA590015:QUA590024 RDW590015:RDW590024 RNS590015:RNS590024 RXO590015:RXO590024 SHK590015:SHK590024 SRG590015:SRG590024 TBC590015:TBC590024 TKY590015:TKY590024 TUU590015:TUU590024 UEQ590015:UEQ590024 UOM590015:UOM590024 UYI590015:UYI590024 VIE590015:VIE590024 VSA590015:VSA590024 WBW590015:WBW590024 WLS590015:WLS590024 WVO590015:WVO590024 G655551:G655560 JC655551:JC655560 SY655551:SY655560 ACU655551:ACU655560 AMQ655551:AMQ655560 AWM655551:AWM655560 BGI655551:BGI655560 BQE655551:BQE655560 CAA655551:CAA655560 CJW655551:CJW655560 CTS655551:CTS655560 DDO655551:DDO655560 DNK655551:DNK655560 DXG655551:DXG655560 EHC655551:EHC655560 EQY655551:EQY655560 FAU655551:FAU655560 FKQ655551:FKQ655560 FUM655551:FUM655560 GEI655551:GEI655560 GOE655551:GOE655560 GYA655551:GYA655560 HHW655551:HHW655560 HRS655551:HRS655560 IBO655551:IBO655560 ILK655551:ILK655560 IVG655551:IVG655560 JFC655551:JFC655560 JOY655551:JOY655560 JYU655551:JYU655560 KIQ655551:KIQ655560 KSM655551:KSM655560 LCI655551:LCI655560 LME655551:LME655560 LWA655551:LWA655560 MFW655551:MFW655560 MPS655551:MPS655560 MZO655551:MZO655560 NJK655551:NJK655560 NTG655551:NTG655560 ODC655551:ODC655560 OMY655551:OMY655560 OWU655551:OWU655560 PGQ655551:PGQ655560 PQM655551:PQM655560 QAI655551:QAI655560 QKE655551:QKE655560 QUA655551:QUA655560 RDW655551:RDW655560 RNS655551:RNS655560 RXO655551:RXO655560 SHK655551:SHK655560 SRG655551:SRG655560 TBC655551:TBC655560 TKY655551:TKY655560 TUU655551:TUU655560 UEQ655551:UEQ655560 UOM655551:UOM655560 UYI655551:UYI655560 VIE655551:VIE655560 VSA655551:VSA655560 WBW655551:WBW655560 WLS655551:WLS655560 WVO655551:WVO655560 G721087:G721096 JC721087:JC721096 SY721087:SY721096 ACU721087:ACU721096 AMQ721087:AMQ721096 AWM721087:AWM721096 BGI721087:BGI721096 BQE721087:BQE721096 CAA721087:CAA721096 CJW721087:CJW721096 CTS721087:CTS721096 DDO721087:DDO721096 DNK721087:DNK721096 DXG721087:DXG721096 EHC721087:EHC721096 EQY721087:EQY721096 FAU721087:FAU721096 FKQ721087:FKQ721096 FUM721087:FUM721096 GEI721087:GEI721096 GOE721087:GOE721096 GYA721087:GYA721096 HHW721087:HHW721096 HRS721087:HRS721096 IBO721087:IBO721096 ILK721087:ILK721096 IVG721087:IVG721096 JFC721087:JFC721096 JOY721087:JOY721096 JYU721087:JYU721096 KIQ721087:KIQ721096 KSM721087:KSM721096 LCI721087:LCI721096 LME721087:LME721096 LWA721087:LWA721096 MFW721087:MFW721096 MPS721087:MPS721096 MZO721087:MZO721096 NJK721087:NJK721096 NTG721087:NTG721096 ODC721087:ODC721096 OMY721087:OMY721096 OWU721087:OWU721096 PGQ721087:PGQ721096 PQM721087:PQM721096 QAI721087:QAI721096 QKE721087:QKE721096 QUA721087:QUA721096 RDW721087:RDW721096 RNS721087:RNS721096 RXO721087:RXO721096 SHK721087:SHK721096 SRG721087:SRG721096 TBC721087:TBC721096 TKY721087:TKY721096 TUU721087:TUU721096 UEQ721087:UEQ721096 UOM721087:UOM721096 UYI721087:UYI721096 VIE721087:VIE721096 VSA721087:VSA721096 WBW721087:WBW721096 WLS721087:WLS721096 WVO721087:WVO721096 G786623:G786632 JC786623:JC786632 SY786623:SY786632 ACU786623:ACU786632 AMQ786623:AMQ786632 AWM786623:AWM786632 BGI786623:BGI786632 BQE786623:BQE786632 CAA786623:CAA786632 CJW786623:CJW786632 CTS786623:CTS786632 DDO786623:DDO786632 DNK786623:DNK786632 DXG786623:DXG786632 EHC786623:EHC786632 EQY786623:EQY786632 FAU786623:FAU786632 FKQ786623:FKQ786632 FUM786623:FUM786632 GEI786623:GEI786632 GOE786623:GOE786632 GYA786623:GYA786632 HHW786623:HHW786632 HRS786623:HRS786632 IBO786623:IBO786632 ILK786623:ILK786632 IVG786623:IVG786632 JFC786623:JFC786632 JOY786623:JOY786632 JYU786623:JYU786632 KIQ786623:KIQ786632 KSM786623:KSM786632 LCI786623:LCI786632 LME786623:LME786632 LWA786623:LWA786632 MFW786623:MFW786632 MPS786623:MPS786632 MZO786623:MZO786632 NJK786623:NJK786632 NTG786623:NTG786632 ODC786623:ODC786632 OMY786623:OMY786632 OWU786623:OWU786632 PGQ786623:PGQ786632 PQM786623:PQM786632 QAI786623:QAI786632 QKE786623:QKE786632 QUA786623:QUA786632 RDW786623:RDW786632 RNS786623:RNS786632 RXO786623:RXO786632 SHK786623:SHK786632 SRG786623:SRG786632 TBC786623:TBC786632 TKY786623:TKY786632 TUU786623:TUU786632 UEQ786623:UEQ786632 UOM786623:UOM786632 UYI786623:UYI786632 VIE786623:VIE786632 VSA786623:VSA786632 WBW786623:WBW786632 WLS786623:WLS786632 WVO786623:WVO786632 G852159:G852168 JC852159:JC852168 SY852159:SY852168 ACU852159:ACU852168 AMQ852159:AMQ852168 AWM852159:AWM852168 BGI852159:BGI852168 BQE852159:BQE852168 CAA852159:CAA852168 CJW852159:CJW852168 CTS852159:CTS852168 DDO852159:DDO852168 DNK852159:DNK852168 DXG852159:DXG852168 EHC852159:EHC852168 EQY852159:EQY852168 FAU852159:FAU852168 FKQ852159:FKQ852168 FUM852159:FUM852168 GEI852159:GEI852168 GOE852159:GOE852168 GYA852159:GYA852168 HHW852159:HHW852168 HRS852159:HRS852168 IBO852159:IBO852168 ILK852159:ILK852168 IVG852159:IVG852168 JFC852159:JFC852168 JOY852159:JOY852168 JYU852159:JYU852168 KIQ852159:KIQ852168 KSM852159:KSM852168 LCI852159:LCI852168 LME852159:LME852168 LWA852159:LWA852168 MFW852159:MFW852168 MPS852159:MPS852168 MZO852159:MZO852168 NJK852159:NJK852168 NTG852159:NTG852168 ODC852159:ODC852168 OMY852159:OMY852168 OWU852159:OWU852168 PGQ852159:PGQ852168 PQM852159:PQM852168 QAI852159:QAI852168 QKE852159:QKE852168 QUA852159:QUA852168 RDW852159:RDW852168 RNS852159:RNS852168 RXO852159:RXO852168 SHK852159:SHK852168 SRG852159:SRG852168 TBC852159:TBC852168 TKY852159:TKY852168 TUU852159:TUU852168 UEQ852159:UEQ852168 UOM852159:UOM852168 UYI852159:UYI852168 VIE852159:VIE852168 VSA852159:VSA852168 WBW852159:WBW852168 WLS852159:WLS852168 WVO852159:WVO852168 G917695:G917704 JC917695:JC917704 SY917695:SY917704 ACU917695:ACU917704 AMQ917695:AMQ917704 AWM917695:AWM917704 BGI917695:BGI917704 BQE917695:BQE917704 CAA917695:CAA917704 CJW917695:CJW917704 CTS917695:CTS917704 DDO917695:DDO917704 DNK917695:DNK917704 DXG917695:DXG917704 EHC917695:EHC917704 EQY917695:EQY917704 FAU917695:FAU917704 FKQ917695:FKQ917704 FUM917695:FUM917704 GEI917695:GEI917704 GOE917695:GOE917704 GYA917695:GYA917704 HHW917695:HHW917704 HRS917695:HRS917704 IBO917695:IBO917704 ILK917695:ILK917704 IVG917695:IVG917704 JFC917695:JFC917704 JOY917695:JOY917704 JYU917695:JYU917704 KIQ917695:KIQ917704 KSM917695:KSM917704 LCI917695:LCI917704 LME917695:LME917704 LWA917695:LWA917704 MFW917695:MFW917704 MPS917695:MPS917704 MZO917695:MZO917704 NJK917695:NJK917704 NTG917695:NTG917704 ODC917695:ODC917704 OMY917695:OMY917704 OWU917695:OWU917704 PGQ917695:PGQ917704 PQM917695:PQM917704 QAI917695:QAI917704 QKE917695:QKE917704 QUA917695:QUA917704 RDW917695:RDW917704 RNS917695:RNS917704 RXO917695:RXO917704 SHK917695:SHK917704 SRG917695:SRG917704 TBC917695:TBC917704 TKY917695:TKY917704 TUU917695:TUU917704 UEQ917695:UEQ917704 UOM917695:UOM917704 UYI917695:UYI917704 VIE917695:VIE917704 VSA917695:VSA917704 WBW917695:WBW917704 WLS917695:WLS917704 WVO917695:WVO917704 G983231:G983240 JC983231:JC983240 SY983231:SY983240 ACU983231:ACU983240 AMQ983231:AMQ983240 AWM983231:AWM983240 BGI983231:BGI983240 BQE983231:BQE983240 CAA983231:CAA983240 CJW983231:CJW983240 CTS983231:CTS983240 DDO983231:DDO983240 DNK983231:DNK983240 DXG983231:DXG983240 EHC983231:EHC983240 EQY983231:EQY983240 FAU983231:FAU983240 FKQ983231:FKQ983240 FUM983231:FUM983240 GEI983231:GEI983240 GOE983231:GOE983240 GYA983231:GYA983240 HHW983231:HHW983240 HRS983231:HRS983240 IBO983231:IBO983240 ILK983231:ILK983240 IVG983231:IVG983240 JFC983231:JFC983240 JOY983231:JOY983240 JYU983231:JYU983240 KIQ983231:KIQ983240 KSM983231:KSM983240 LCI983231:LCI983240 LME983231:LME983240 LWA983231:LWA983240 MFW983231:MFW983240 MPS983231:MPS983240 MZO983231:MZO983240 NJK983231:NJK983240 NTG983231:NTG983240 ODC983231:ODC983240 OMY983231:OMY983240 OWU983231:OWU983240 PGQ983231:PGQ983240 PQM983231:PQM983240 QAI983231:QAI983240 QKE983231:QKE983240 QUA983231:QUA983240 RDW983231:RDW983240 RNS983231:RNS983240 RXO983231:RXO983240 SHK983231:SHK983240 SRG983231:SRG983240 TBC983231:TBC983240 TKY983231:TKY983240 TUU983231:TUU983240 UEQ983231:UEQ983240 UOM983231:UOM983240 UYI983231:UYI983240 VIE983231:VIE983240 VSA983231:VSA983240 WBW983231:WBW983240 WLS983231:WLS983240 WVO983231:WVO983240">
      <formula1>$BE$108:$BE$111</formula1>
    </dataValidation>
    <dataValidation type="list" showInputMessage="1" showErrorMessage="1" sqref="I126:J126 JE126:JF126 TA126:TB126 ACW126:ACX126 AMS126:AMT126 AWO126:AWP126 BGK126:BGL126 BQG126:BQH126 CAC126:CAD126 CJY126:CJZ126 CTU126:CTV126 DDQ126:DDR126 DNM126:DNN126 DXI126:DXJ126 EHE126:EHF126 ERA126:ERB126 FAW126:FAX126 FKS126:FKT126 FUO126:FUP126 GEK126:GEL126 GOG126:GOH126 GYC126:GYD126 HHY126:HHZ126 HRU126:HRV126 IBQ126:IBR126 ILM126:ILN126 IVI126:IVJ126 JFE126:JFF126 JPA126:JPB126 JYW126:JYX126 KIS126:KIT126 KSO126:KSP126 LCK126:LCL126 LMG126:LMH126 LWC126:LWD126 MFY126:MFZ126 MPU126:MPV126 MZQ126:MZR126 NJM126:NJN126 NTI126:NTJ126 ODE126:ODF126 ONA126:ONB126 OWW126:OWX126 PGS126:PGT126 PQO126:PQP126 QAK126:QAL126 QKG126:QKH126 QUC126:QUD126 RDY126:RDZ126 RNU126:RNV126 RXQ126:RXR126 SHM126:SHN126 SRI126:SRJ126 TBE126:TBF126 TLA126:TLB126 TUW126:TUX126 UES126:UET126 UOO126:UOP126 UYK126:UYL126 VIG126:VIH126 VSC126:VSD126 WBY126:WBZ126 WLU126:WLV126 WVQ126:WVR126 I65737:J65737 JE65737:JF65737 TA65737:TB65737 ACW65737:ACX65737 AMS65737:AMT65737 AWO65737:AWP65737 BGK65737:BGL65737 BQG65737:BQH65737 CAC65737:CAD65737 CJY65737:CJZ65737 CTU65737:CTV65737 DDQ65737:DDR65737 DNM65737:DNN65737 DXI65737:DXJ65737 EHE65737:EHF65737 ERA65737:ERB65737 FAW65737:FAX65737 FKS65737:FKT65737 FUO65737:FUP65737 GEK65737:GEL65737 GOG65737:GOH65737 GYC65737:GYD65737 HHY65737:HHZ65737 HRU65737:HRV65737 IBQ65737:IBR65737 ILM65737:ILN65737 IVI65737:IVJ65737 JFE65737:JFF65737 JPA65737:JPB65737 JYW65737:JYX65737 KIS65737:KIT65737 KSO65737:KSP65737 LCK65737:LCL65737 LMG65737:LMH65737 LWC65737:LWD65737 MFY65737:MFZ65737 MPU65737:MPV65737 MZQ65737:MZR65737 NJM65737:NJN65737 NTI65737:NTJ65737 ODE65737:ODF65737 ONA65737:ONB65737 OWW65737:OWX65737 PGS65737:PGT65737 PQO65737:PQP65737 QAK65737:QAL65737 QKG65737:QKH65737 QUC65737:QUD65737 RDY65737:RDZ65737 RNU65737:RNV65737 RXQ65737:RXR65737 SHM65737:SHN65737 SRI65737:SRJ65737 TBE65737:TBF65737 TLA65737:TLB65737 TUW65737:TUX65737 UES65737:UET65737 UOO65737:UOP65737 UYK65737:UYL65737 VIG65737:VIH65737 VSC65737:VSD65737 WBY65737:WBZ65737 WLU65737:WLV65737 WVQ65737:WVR65737 I131273:J131273 JE131273:JF131273 TA131273:TB131273 ACW131273:ACX131273 AMS131273:AMT131273 AWO131273:AWP131273 BGK131273:BGL131273 BQG131273:BQH131273 CAC131273:CAD131273 CJY131273:CJZ131273 CTU131273:CTV131273 DDQ131273:DDR131273 DNM131273:DNN131273 DXI131273:DXJ131273 EHE131273:EHF131273 ERA131273:ERB131273 FAW131273:FAX131273 FKS131273:FKT131273 FUO131273:FUP131273 GEK131273:GEL131273 GOG131273:GOH131273 GYC131273:GYD131273 HHY131273:HHZ131273 HRU131273:HRV131273 IBQ131273:IBR131273 ILM131273:ILN131273 IVI131273:IVJ131273 JFE131273:JFF131273 JPA131273:JPB131273 JYW131273:JYX131273 KIS131273:KIT131273 KSO131273:KSP131273 LCK131273:LCL131273 LMG131273:LMH131273 LWC131273:LWD131273 MFY131273:MFZ131273 MPU131273:MPV131273 MZQ131273:MZR131273 NJM131273:NJN131273 NTI131273:NTJ131273 ODE131273:ODF131273 ONA131273:ONB131273 OWW131273:OWX131273 PGS131273:PGT131273 PQO131273:PQP131273 QAK131273:QAL131273 QKG131273:QKH131273 QUC131273:QUD131273 RDY131273:RDZ131273 RNU131273:RNV131273 RXQ131273:RXR131273 SHM131273:SHN131273 SRI131273:SRJ131273 TBE131273:TBF131273 TLA131273:TLB131273 TUW131273:TUX131273 UES131273:UET131273 UOO131273:UOP131273 UYK131273:UYL131273 VIG131273:VIH131273 VSC131273:VSD131273 WBY131273:WBZ131273 WLU131273:WLV131273 WVQ131273:WVR131273 I196809:J196809 JE196809:JF196809 TA196809:TB196809 ACW196809:ACX196809 AMS196809:AMT196809 AWO196809:AWP196809 BGK196809:BGL196809 BQG196809:BQH196809 CAC196809:CAD196809 CJY196809:CJZ196809 CTU196809:CTV196809 DDQ196809:DDR196809 DNM196809:DNN196809 DXI196809:DXJ196809 EHE196809:EHF196809 ERA196809:ERB196809 FAW196809:FAX196809 FKS196809:FKT196809 FUO196809:FUP196809 GEK196809:GEL196809 GOG196809:GOH196809 GYC196809:GYD196809 HHY196809:HHZ196809 HRU196809:HRV196809 IBQ196809:IBR196809 ILM196809:ILN196809 IVI196809:IVJ196809 JFE196809:JFF196809 JPA196809:JPB196809 JYW196809:JYX196809 KIS196809:KIT196809 KSO196809:KSP196809 LCK196809:LCL196809 LMG196809:LMH196809 LWC196809:LWD196809 MFY196809:MFZ196809 MPU196809:MPV196809 MZQ196809:MZR196809 NJM196809:NJN196809 NTI196809:NTJ196809 ODE196809:ODF196809 ONA196809:ONB196809 OWW196809:OWX196809 PGS196809:PGT196809 PQO196809:PQP196809 QAK196809:QAL196809 QKG196809:QKH196809 QUC196809:QUD196809 RDY196809:RDZ196809 RNU196809:RNV196809 RXQ196809:RXR196809 SHM196809:SHN196809 SRI196809:SRJ196809 TBE196809:TBF196809 TLA196809:TLB196809 TUW196809:TUX196809 UES196809:UET196809 UOO196809:UOP196809 UYK196809:UYL196809 VIG196809:VIH196809 VSC196809:VSD196809 WBY196809:WBZ196809 WLU196809:WLV196809 WVQ196809:WVR196809 I262345:J262345 JE262345:JF262345 TA262345:TB262345 ACW262345:ACX262345 AMS262345:AMT262345 AWO262345:AWP262345 BGK262345:BGL262345 BQG262345:BQH262345 CAC262345:CAD262345 CJY262345:CJZ262345 CTU262345:CTV262345 DDQ262345:DDR262345 DNM262345:DNN262345 DXI262345:DXJ262345 EHE262345:EHF262345 ERA262345:ERB262345 FAW262345:FAX262345 FKS262345:FKT262345 FUO262345:FUP262345 GEK262345:GEL262345 GOG262345:GOH262345 GYC262345:GYD262345 HHY262345:HHZ262345 HRU262345:HRV262345 IBQ262345:IBR262345 ILM262345:ILN262345 IVI262345:IVJ262345 JFE262345:JFF262345 JPA262345:JPB262345 JYW262345:JYX262345 KIS262345:KIT262345 KSO262345:KSP262345 LCK262345:LCL262345 LMG262345:LMH262345 LWC262345:LWD262345 MFY262345:MFZ262345 MPU262345:MPV262345 MZQ262345:MZR262345 NJM262345:NJN262345 NTI262345:NTJ262345 ODE262345:ODF262345 ONA262345:ONB262345 OWW262345:OWX262345 PGS262345:PGT262345 PQO262345:PQP262345 QAK262345:QAL262345 QKG262345:QKH262345 QUC262345:QUD262345 RDY262345:RDZ262345 RNU262345:RNV262345 RXQ262345:RXR262345 SHM262345:SHN262345 SRI262345:SRJ262345 TBE262345:TBF262345 TLA262345:TLB262345 TUW262345:TUX262345 UES262345:UET262345 UOO262345:UOP262345 UYK262345:UYL262345 VIG262345:VIH262345 VSC262345:VSD262345 WBY262345:WBZ262345 WLU262345:WLV262345 WVQ262345:WVR262345 I327881:J327881 JE327881:JF327881 TA327881:TB327881 ACW327881:ACX327881 AMS327881:AMT327881 AWO327881:AWP327881 BGK327881:BGL327881 BQG327881:BQH327881 CAC327881:CAD327881 CJY327881:CJZ327881 CTU327881:CTV327881 DDQ327881:DDR327881 DNM327881:DNN327881 DXI327881:DXJ327881 EHE327881:EHF327881 ERA327881:ERB327881 FAW327881:FAX327881 FKS327881:FKT327881 FUO327881:FUP327881 GEK327881:GEL327881 GOG327881:GOH327881 GYC327881:GYD327881 HHY327881:HHZ327881 HRU327881:HRV327881 IBQ327881:IBR327881 ILM327881:ILN327881 IVI327881:IVJ327881 JFE327881:JFF327881 JPA327881:JPB327881 JYW327881:JYX327881 KIS327881:KIT327881 KSO327881:KSP327881 LCK327881:LCL327881 LMG327881:LMH327881 LWC327881:LWD327881 MFY327881:MFZ327881 MPU327881:MPV327881 MZQ327881:MZR327881 NJM327881:NJN327881 NTI327881:NTJ327881 ODE327881:ODF327881 ONA327881:ONB327881 OWW327881:OWX327881 PGS327881:PGT327881 PQO327881:PQP327881 QAK327881:QAL327881 QKG327881:QKH327881 QUC327881:QUD327881 RDY327881:RDZ327881 RNU327881:RNV327881 RXQ327881:RXR327881 SHM327881:SHN327881 SRI327881:SRJ327881 TBE327881:TBF327881 TLA327881:TLB327881 TUW327881:TUX327881 UES327881:UET327881 UOO327881:UOP327881 UYK327881:UYL327881 VIG327881:VIH327881 VSC327881:VSD327881 WBY327881:WBZ327881 WLU327881:WLV327881 WVQ327881:WVR327881 I393417:J393417 JE393417:JF393417 TA393417:TB393417 ACW393417:ACX393417 AMS393417:AMT393417 AWO393417:AWP393417 BGK393417:BGL393417 BQG393417:BQH393417 CAC393417:CAD393417 CJY393417:CJZ393417 CTU393417:CTV393417 DDQ393417:DDR393417 DNM393417:DNN393417 DXI393417:DXJ393417 EHE393417:EHF393417 ERA393417:ERB393417 FAW393417:FAX393417 FKS393417:FKT393417 FUO393417:FUP393417 GEK393417:GEL393417 GOG393417:GOH393417 GYC393417:GYD393417 HHY393417:HHZ393417 HRU393417:HRV393417 IBQ393417:IBR393417 ILM393417:ILN393417 IVI393417:IVJ393417 JFE393417:JFF393417 JPA393417:JPB393417 JYW393417:JYX393417 KIS393417:KIT393417 KSO393417:KSP393417 LCK393417:LCL393417 LMG393417:LMH393417 LWC393417:LWD393417 MFY393417:MFZ393417 MPU393417:MPV393417 MZQ393417:MZR393417 NJM393417:NJN393417 NTI393417:NTJ393417 ODE393417:ODF393417 ONA393417:ONB393417 OWW393417:OWX393417 PGS393417:PGT393417 PQO393417:PQP393417 QAK393417:QAL393417 QKG393417:QKH393417 QUC393417:QUD393417 RDY393417:RDZ393417 RNU393417:RNV393417 RXQ393417:RXR393417 SHM393417:SHN393417 SRI393417:SRJ393417 TBE393417:TBF393417 TLA393417:TLB393417 TUW393417:TUX393417 UES393417:UET393417 UOO393417:UOP393417 UYK393417:UYL393417 VIG393417:VIH393417 VSC393417:VSD393417 WBY393417:WBZ393417 WLU393417:WLV393417 WVQ393417:WVR393417 I458953:J458953 JE458953:JF458953 TA458953:TB458953 ACW458953:ACX458953 AMS458953:AMT458953 AWO458953:AWP458953 BGK458953:BGL458953 BQG458953:BQH458953 CAC458953:CAD458953 CJY458953:CJZ458953 CTU458953:CTV458953 DDQ458953:DDR458953 DNM458953:DNN458953 DXI458953:DXJ458953 EHE458953:EHF458953 ERA458953:ERB458953 FAW458953:FAX458953 FKS458953:FKT458953 FUO458953:FUP458953 GEK458953:GEL458953 GOG458953:GOH458953 GYC458953:GYD458953 HHY458953:HHZ458953 HRU458953:HRV458953 IBQ458953:IBR458953 ILM458953:ILN458953 IVI458953:IVJ458953 JFE458953:JFF458953 JPA458953:JPB458953 JYW458953:JYX458953 KIS458953:KIT458953 KSO458953:KSP458953 LCK458953:LCL458953 LMG458953:LMH458953 LWC458953:LWD458953 MFY458953:MFZ458953 MPU458953:MPV458953 MZQ458953:MZR458953 NJM458953:NJN458953 NTI458953:NTJ458953 ODE458953:ODF458953 ONA458953:ONB458953 OWW458953:OWX458953 PGS458953:PGT458953 PQO458953:PQP458953 QAK458953:QAL458953 QKG458953:QKH458953 QUC458953:QUD458953 RDY458953:RDZ458953 RNU458953:RNV458953 RXQ458953:RXR458953 SHM458953:SHN458953 SRI458953:SRJ458953 TBE458953:TBF458953 TLA458953:TLB458953 TUW458953:TUX458953 UES458953:UET458953 UOO458953:UOP458953 UYK458953:UYL458953 VIG458953:VIH458953 VSC458953:VSD458953 WBY458953:WBZ458953 WLU458953:WLV458953 WVQ458953:WVR458953 I524489:J524489 JE524489:JF524489 TA524489:TB524489 ACW524489:ACX524489 AMS524489:AMT524489 AWO524489:AWP524489 BGK524489:BGL524489 BQG524489:BQH524489 CAC524489:CAD524489 CJY524489:CJZ524489 CTU524489:CTV524489 DDQ524489:DDR524489 DNM524489:DNN524489 DXI524489:DXJ524489 EHE524489:EHF524489 ERA524489:ERB524489 FAW524489:FAX524489 FKS524489:FKT524489 FUO524489:FUP524489 GEK524489:GEL524489 GOG524489:GOH524489 GYC524489:GYD524489 HHY524489:HHZ524489 HRU524489:HRV524489 IBQ524489:IBR524489 ILM524489:ILN524489 IVI524489:IVJ524489 JFE524489:JFF524489 JPA524489:JPB524489 JYW524489:JYX524489 KIS524489:KIT524489 KSO524489:KSP524489 LCK524489:LCL524489 LMG524489:LMH524489 LWC524489:LWD524489 MFY524489:MFZ524489 MPU524489:MPV524489 MZQ524489:MZR524489 NJM524489:NJN524489 NTI524489:NTJ524489 ODE524489:ODF524489 ONA524489:ONB524489 OWW524489:OWX524489 PGS524489:PGT524489 PQO524489:PQP524489 QAK524489:QAL524489 QKG524489:QKH524489 QUC524489:QUD524489 RDY524489:RDZ524489 RNU524489:RNV524489 RXQ524489:RXR524489 SHM524489:SHN524489 SRI524489:SRJ524489 TBE524489:TBF524489 TLA524489:TLB524489 TUW524489:TUX524489 UES524489:UET524489 UOO524489:UOP524489 UYK524489:UYL524489 VIG524489:VIH524489 VSC524489:VSD524489 WBY524489:WBZ524489 WLU524489:WLV524489 WVQ524489:WVR524489 I590025:J590025 JE590025:JF590025 TA590025:TB590025 ACW590025:ACX590025 AMS590025:AMT590025 AWO590025:AWP590025 BGK590025:BGL590025 BQG590025:BQH590025 CAC590025:CAD590025 CJY590025:CJZ590025 CTU590025:CTV590025 DDQ590025:DDR590025 DNM590025:DNN590025 DXI590025:DXJ590025 EHE590025:EHF590025 ERA590025:ERB590025 FAW590025:FAX590025 FKS590025:FKT590025 FUO590025:FUP590025 GEK590025:GEL590025 GOG590025:GOH590025 GYC590025:GYD590025 HHY590025:HHZ590025 HRU590025:HRV590025 IBQ590025:IBR590025 ILM590025:ILN590025 IVI590025:IVJ590025 JFE590025:JFF590025 JPA590025:JPB590025 JYW590025:JYX590025 KIS590025:KIT590025 KSO590025:KSP590025 LCK590025:LCL590025 LMG590025:LMH590025 LWC590025:LWD590025 MFY590025:MFZ590025 MPU590025:MPV590025 MZQ590025:MZR590025 NJM590025:NJN590025 NTI590025:NTJ590025 ODE590025:ODF590025 ONA590025:ONB590025 OWW590025:OWX590025 PGS590025:PGT590025 PQO590025:PQP590025 QAK590025:QAL590025 QKG590025:QKH590025 QUC590025:QUD590025 RDY590025:RDZ590025 RNU590025:RNV590025 RXQ590025:RXR590025 SHM590025:SHN590025 SRI590025:SRJ590025 TBE590025:TBF590025 TLA590025:TLB590025 TUW590025:TUX590025 UES590025:UET590025 UOO590025:UOP590025 UYK590025:UYL590025 VIG590025:VIH590025 VSC590025:VSD590025 WBY590025:WBZ590025 WLU590025:WLV590025 WVQ590025:WVR590025 I655561:J655561 JE655561:JF655561 TA655561:TB655561 ACW655561:ACX655561 AMS655561:AMT655561 AWO655561:AWP655561 BGK655561:BGL655561 BQG655561:BQH655561 CAC655561:CAD655561 CJY655561:CJZ655561 CTU655561:CTV655561 DDQ655561:DDR655561 DNM655561:DNN655561 DXI655561:DXJ655561 EHE655561:EHF655561 ERA655561:ERB655561 FAW655561:FAX655561 FKS655561:FKT655561 FUO655561:FUP655561 GEK655561:GEL655561 GOG655561:GOH655561 GYC655561:GYD655561 HHY655561:HHZ655561 HRU655561:HRV655561 IBQ655561:IBR655561 ILM655561:ILN655561 IVI655561:IVJ655561 JFE655561:JFF655561 JPA655561:JPB655561 JYW655561:JYX655561 KIS655561:KIT655561 KSO655561:KSP655561 LCK655561:LCL655561 LMG655561:LMH655561 LWC655561:LWD655561 MFY655561:MFZ655561 MPU655561:MPV655561 MZQ655561:MZR655561 NJM655561:NJN655561 NTI655561:NTJ655561 ODE655561:ODF655561 ONA655561:ONB655561 OWW655561:OWX655561 PGS655561:PGT655561 PQO655561:PQP655561 QAK655561:QAL655561 QKG655561:QKH655561 QUC655561:QUD655561 RDY655561:RDZ655561 RNU655561:RNV655561 RXQ655561:RXR655561 SHM655561:SHN655561 SRI655561:SRJ655561 TBE655561:TBF655561 TLA655561:TLB655561 TUW655561:TUX655561 UES655561:UET655561 UOO655561:UOP655561 UYK655561:UYL655561 VIG655561:VIH655561 VSC655561:VSD655561 WBY655561:WBZ655561 WLU655561:WLV655561 WVQ655561:WVR655561 I721097:J721097 JE721097:JF721097 TA721097:TB721097 ACW721097:ACX721097 AMS721097:AMT721097 AWO721097:AWP721097 BGK721097:BGL721097 BQG721097:BQH721097 CAC721097:CAD721097 CJY721097:CJZ721097 CTU721097:CTV721097 DDQ721097:DDR721097 DNM721097:DNN721097 DXI721097:DXJ721097 EHE721097:EHF721097 ERA721097:ERB721097 FAW721097:FAX721097 FKS721097:FKT721097 FUO721097:FUP721097 GEK721097:GEL721097 GOG721097:GOH721097 GYC721097:GYD721097 HHY721097:HHZ721097 HRU721097:HRV721097 IBQ721097:IBR721097 ILM721097:ILN721097 IVI721097:IVJ721097 JFE721097:JFF721097 JPA721097:JPB721097 JYW721097:JYX721097 KIS721097:KIT721097 KSO721097:KSP721097 LCK721097:LCL721097 LMG721097:LMH721097 LWC721097:LWD721097 MFY721097:MFZ721097 MPU721097:MPV721097 MZQ721097:MZR721097 NJM721097:NJN721097 NTI721097:NTJ721097 ODE721097:ODF721097 ONA721097:ONB721097 OWW721097:OWX721097 PGS721097:PGT721097 PQO721097:PQP721097 QAK721097:QAL721097 QKG721097:QKH721097 QUC721097:QUD721097 RDY721097:RDZ721097 RNU721097:RNV721097 RXQ721097:RXR721097 SHM721097:SHN721097 SRI721097:SRJ721097 TBE721097:TBF721097 TLA721097:TLB721097 TUW721097:TUX721097 UES721097:UET721097 UOO721097:UOP721097 UYK721097:UYL721097 VIG721097:VIH721097 VSC721097:VSD721097 WBY721097:WBZ721097 WLU721097:WLV721097 WVQ721097:WVR721097 I786633:J786633 JE786633:JF786633 TA786633:TB786633 ACW786633:ACX786633 AMS786633:AMT786633 AWO786633:AWP786633 BGK786633:BGL786633 BQG786633:BQH786633 CAC786633:CAD786633 CJY786633:CJZ786633 CTU786633:CTV786633 DDQ786633:DDR786633 DNM786633:DNN786633 DXI786633:DXJ786633 EHE786633:EHF786633 ERA786633:ERB786633 FAW786633:FAX786633 FKS786633:FKT786633 FUO786633:FUP786633 GEK786633:GEL786633 GOG786633:GOH786633 GYC786633:GYD786633 HHY786633:HHZ786633 HRU786633:HRV786633 IBQ786633:IBR786633 ILM786633:ILN786633 IVI786633:IVJ786633 JFE786633:JFF786633 JPA786633:JPB786633 JYW786633:JYX786633 KIS786633:KIT786633 KSO786633:KSP786633 LCK786633:LCL786633 LMG786633:LMH786633 LWC786633:LWD786633 MFY786633:MFZ786633 MPU786633:MPV786633 MZQ786633:MZR786633 NJM786633:NJN786633 NTI786633:NTJ786633 ODE786633:ODF786633 ONA786633:ONB786633 OWW786633:OWX786633 PGS786633:PGT786633 PQO786633:PQP786633 QAK786633:QAL786633 QKG786633:QKH786633 QUC786633:QUD786633 RDY786633:RDZ786633 RNU786633:RNV786633 RXQ786633:RXR786633 SHM786633:SHN786633 SRI786633:SRJ786633 TBE786633:TBF786633 TLA786633:TLB786633 TUW786633:TUX786633 UES786633:UET786633 UOO786633:UOP786633 UYK786633:UYL786633 VIG786633:VIH786633 VSC786633:VSD786633 WBY786633:WBZ786633 WLU786633:WLV786633 WVQ786633:WVR786633 I852169:J852169 JE852169:JF852169 TA852169:TB852169 ACW852169:ACX852169 AMS852169:AMT852169 AWO852169:AWP852169 BGK852169:BGL852169 BQG852169:BQH852169 CAC852169:CAD852169 CJY852169:CJZ852169 CTU852169:CTV852169 DDQ852169:DDR852169 DNM852169:DNN852169 DXI852169:DXJ852169 EHE852169:EHF852169 ERA852169:ERB852169 FAW852169:FAX852169 FKS852169:FKT852169 FUO852169:FUP852169 GEK852169:GEL852169 GOG852169:GOH852169 GYC852169:GYD852169 HHY852169:HHZ852169 HRU852169:HRV852169 IBQ852169:IBR852169 ILM852169:ILN852169 IVI852169:IVJ852169 JFE852169:JFF852169 JPA852169:JPB852169 JYW852169:JYX852169 KIS852169:KIT852169 KSO852169:KSP852169 LCK852169:LCL852169 LMG852169:LMH852169 LWC852169:LWD852169 MFY852169:MFZ852169 MPU852169:MPV852169 MZQ852169:MZR852169 NJM852169:NJN852169 NTI852169:NTJ852169 ODE852169:ODF852169 ONA852169:ONB852169 OWW852169:OWX852169 PGS852169:PGT852169 PQO852169:PQP852169 QAK852169:QAL852169 QKG852169:QKH852169 QUC852169:QUD852169 RDY852169:RDZ852169 RNU852169:RNV852169 RXQ852169:RXR852169 SHM852169:SHN852169 SRI852169:SRJ852169 TBE852169:TBF852169 TLA852169:TLB852169 TUW852169:TUX852169 UES852169:UET852169 UOO852169:UOP852169 UYK852169:UYL852169 VIG852169:VIH852169 VSC852169:VSD852169 WBY852169:WBZ852169 WLU852169:WLV852169 WVQ852169:WVR852169 I917705:J917705 JE917705:JF917705 TA917705:TB917705 ACW917705:ACX917705 AMS917705:AMT917705 AWO917705:AWP917705 BGK917705:BGL917705 BQG917705:BQH917705 CAC917705:CAD917705 CJY917705:CJZ917705 CTU917705:CTV917705 DDQ917705:DDR917705 DNM917705:DNN917705 DXI917705:DXJ917705 EHE917705:EHF917705 ERA917705:ERB917705 FAW917705:FAX917705 FKS917705:FKT917705 FUO917705:FUP917705 GEK917705:GEL917705 GOG917705:GOH917705 GYC917705:GYD917705 HHY917705:HHZ917705 HRU917705:HRV917705 IBQ917705:IBR917705 ILM917705:ILN917705 IVI917705:IVJ917705 JFE917705:JFF917705 JPA917705:JPB917705 JYW917705:JYX917705 KIS917705:KIT917705 KSO917705:KSP917705 LCK917705:LCL917705 LMG917705:LMH917705 LWC917705:LWD917705 MFY917705:MFZ917705 MPU917705:MPV917705 MZQ917705:MZR917705 NJM917705:NJN917705 NTI917705:NTJ917705 ODE917705:ODF917705 ONA917705:ONB917705 OWW917705:OWX917705 PGS917705:PGT917705 PQO917705:PQP917705 QAK917705:QAL917705 QKG917705:QKH917705 QUC917705:QUD917705 RDY917705:RDZ917705 RNU917705:RNV917705 RXQ917705:RXR917705 SHM917705:SHN917705 SRI917705:SRJ917705 TBE917705:TBF917705 TLA917705:TLB917705 TUW917705:TUX917705 UES917705:UET917705 UOO917705:UOP917705 UYK917705:UYL917705 VIG917705:VIH917705 VSC917705:VSD917705 WBY917705:WBZ917705 WLU917705:WLV917705 WVQ917705:WVR917705 I983241:J983241 JE983241:JF983241 TA983241:TB983241 ACW983241:ACX983241 AMS983241:AMT983241 AWO983241:AWP983241 BGK983241:BGL983241 BQG983241:BQH983241 CAC983241:CAD983241 CJY983241:CJZ983241 CTU983241:CTV983241 DDQ983241:DDR983241 DNM983241:DNN983241 DXI983241:DXJ983241 EHE983241:EHF983241 ERA983241:ERB983241 FAW983241:FAX983241 FKS983241:FKT983241 FUO983241:FUP983241 GEK983241:GEL983241 GOG983241:GOH983241 GYC983241:GYD983241 HHY983241:HHZ983241 HRU983241:HRV983241 IBQ983241:IBR983241 ILM983241:ILN983241 IVI983241:IVJ983241 JFE983241:JFF983241 JPA983241:JPB983241 JYW983241:JYX983241 KIS983241:KIT983241 KSO983241:KSP983241 LCK983241:LCL983241 LMG983241:LMH983241 LWC983241:LWD983241 MFY983241:MFZ983241 MPU983241:MPV983241 MZQ983241:MZR983241 NJM983241:NJN983241 NTI983241:NTJ983241 ODE983241:ODF983241 ONA983241:ONB983241 OWW983241:OWX983241 PGS983241:PGT983241 PQO983241:PQP983241 QAK983241:QAL983241 QKG983241:QKH983241 QUC983241:QUD983241 RDY983241:RDZ983241 RNU983241:RNV983241 RXQ983241:RXR983241 SHM983241:SHN983241 SRI983241:SRJ983241 TBE983241:TBF983241 TLA983241:TLB983241 TUW983241:TUX983241 UES983241:UET983241 UOO983241:UOP983241 UYK983241:UYL983241 VIG983241:VIH983241 VSC983241:VSD983241 WBY983241:WBZ983241 WLU983241:WLV983241 WVQ983241:WVR983241">
      <formula1>$BE$112:$BE$113</formula1>
    </dataValidation>
    <dataValidation type="list" allowBlank="1" showInputMessage="1" showErrorMessage="1" sqref="T53:T54 JP53:JP54 TL53:TL54 ADH53:ADH54 AND53:AND54 AWZ53:AWZ54 BGV53:BGV54 BQR53:BQR54 CAN53:CAN54 CKJ53:CKJ54 CUF53:CUF54 DEB53:DEB54 DNX53:DNX54 DXT53:DXT54 EHP53:EHP54 ERL53:ERL54 FBH53:FBH54 FLD53:FLD54 FUZ53:FUZ54 GEV53:GEV54 GOR53:GOR54 GYN53:GYN54 HIJ53:HIJ54 HSF53:HSF54 ICB53:ICB54 ILX53:ILX54 IVT53:IVT54 JFP53:JFP54 JPL53:JPL54 JZH53:JZH54 KJD53:KJD54 KSZ53:KSZ54 LCV53:LCV54 LMR53:LMR54 LWN53:LWN54 MGJ53:MGJ54 MQF53:MQF54 NAB53:NAB54 NJX53:NJX54 NTT53:NTT54 ODP53:ODP54 ONL53:ONL54 OXH53:OXH54 PHD53:PHD54 PQZ53:PQZ54 QAV53:QAV54 QKR53:QKR54 QUN53:QUN54 REJ53:REJ54 ROF53:ROF54 RYB53:RYB54 SHX53:SHX54 SRT53:SRT54 TBP53:TBP54 TLL53:TLL54 TVH53:TVH54 UFD53:UFD54 UOZ53:UOZ54 UYV53:UYV54 VIR53:VIR54 VSN53:VSN54 WCJ53:WCJ54 WMF53:WMF54 WWB53:WWB54 T65682:T65683 JP65682:JP65683 TL65682:TL65683 ADH65682:ADH65683 AND65682:AND65683 AWZ65682:AWZ65683 BGV65682:BGV65683 BQR65682:BQR65683 CAN65682:CAN65683 CKJ65682:CKJ65683 CUF65682:CUF65683 DEB65682:DEB65683 DNX65682:DNX65683 DXT65682:DXT65683 EHP65682:EHP65683 ERL65682:ERL65683 FBH65682:FBH65683 FLD65682:FLD65683 FUZ65682:FUZ65683 GEV65682:GEV65683 GOR65682:GOR65683 GYN65682:GYN65683 HIJ65682:HIJ65683 HSF65682:HSF65683 ICB65682:ICB65683 ILX65682:ILX65683 IVT65682:IVT65683 JFP65682:JFP65683 JPL65682:JPL65683 JZH65682:JZH65683 KJD65682:KJD65683 KSZ65682:KSZ65683 LCV65682:LCV65683 LMR65682:LMR65683 LWN65682:LWN65683 MGJ65682:MGJ65683 MQF65682:MQF65683 NAB65682:NAB65683 NJX65682:NJX65683 NTT65682:NTT65683 ODP65682:ODP65683 ONL65682:ONL65683 OXH65682:OXH65683 PHD65682:PHD65683 PQZ65682:PQZ65683 QAV65682:QAV65683 QKR65682:QKR65683 QUN65682:QUN65683 REJ65682:REJ65683 ROF65682:ROF65683 RYB65682:RYB65683 SHX65682:SHX65683 SRT65682:SRT65683 TBP65682:TBP65683 TLL65682:TLL65683 TVH65682:TVH65683 UFD65682:UFD65683 UOZ65682:UOZ65683 UYV65682:UYV65683 VIR65682:VIR65683 VSN65682:VSN65683 WCJ65682:WCJ65683 WMF65682:WMF65683 WWB65682:WWB65683 T131218:T131219 JP131218:JP131219 TL131218:TL131219 ADH131218:ADH131219 AND131218:AND131219 AWZ131218:AWZ131219 BGV131218:BGV131219 BQR131218:BQR131219 CAN131218:CAN131219 CKJ131218:CKJ131219 CUF131218:CUF131219 DEB131218:DEB131219 DNX131218:DNX131219 DXT131218:DXT131219 EHP131218:EHP131219 ERL131218:ERL131219 FBH131218:FBH131219 FLD131218:FLD131219 FUZ131218:FUZ131219 GEV131218:GEV131219 GOR131218:GOR131219 GYN131218:GYN131219 HIJ131218:HIJ131219 HSF131218:HSF131219 ICB131218:ICB131219 ILX131218:ILX131219 IVT131218:IVT131219 JFP131218:JFP131219 JPL131218:JPL131219 JZH131218:JZH131219 KJD131218:KJD131219 KSZ131218:KSZ131219 LCV131218:LCV131219 LMR131218:LMR131219 LWN131218:LWN131219 MGJ131218:MGJ131219 MQF131218:MQF131219 NAB131218:NAB131219 NJX131218:NJX131219 NTT131218:NTT131219 ODP131218:ODP131219 ONL131218:ONL131219 OXH131218:OXH131219 PHD131218:PHD131219 PQZ131218:PQZ131219 QAV131218:QAV131219 QKR131218:QKR131219 QUN131218:QUN131219 REJ131218:REJ131219 ROF131218:ROF131219 RYB131218:RYB131219 SHX131218:SHX131219 SRT131218:SRT131219 TBP131218:TBP131219 TLL131218:TLL131219 TVH131218:TVH131219 UFD131218:UFD131219 UOZ131218:UOZ131219 UYV131218:UYV131219 VIR131218:VIR131219 VSN131218:VSN131219 WCJ131218:WCJ131219 WMF131218:WMF131219 WWB131218:WWB131219 T196754:T196755 JP196754:JP196755 TL196754:TL196755 ADH196754:ADH196755 AND196754:AND196755 AWZ196754:AWZ196755 BGV196754:BGV196755 BQR196754:BQR196755 CAN196754:CAN196755 CKJ196754:CKJ196755 CUF196754:CUF196755 DEB196754:DEB196755 DNX196754:DNX196755 DXT196754:DXT196755 EHP196754:EHP196755 ERL196754:ERL196755 FBH196754:FBH196755 FLD196754:FLD196755 FUZ196754:FUZ196755 GEV196754:GEV196755 GOR196754:GOR196755 GYN196754:GYN196755 HIJ196754:HIJ196755 HSF196754:HSF196755 ICB196754:ICB196755 ILX196754:ILX196755 IVT196754:IVT196755 JFP196754:JFP196755 JPL196754:JPL196755 JZH196754:JZH196755 KJD196754:KJD196755 KSZ196754:KSZ196755 LCV196754:LCV196755 LMR196754:LMR196755 LWN196754:LWN196755 MGJ196754:MGJ196755 MQF196754:MQF196755 NAB196754:NAB196755 NJX196754:NJX196755 NTT196754:NTT196755 ODP196754:ODP196755 ONL196754:ONL196755 OXH196754:OXH196755 PHD196754:PHD196755 PQZ196754:PQZ196755 QAV196754:QAV196755 QKR196754:QKR196755 QUN196754:QUN196755 REJ196754:REJ196755 ROF196754:ROF196755 RYB196754:RYB196755 SHX196754:SHX196755 SRT196754:SRT196755 TBP196754:TBP196755 TLL196754:TLL196755 TVH196754:TVH196755 UFD196754:UFD196755 UOZ196754:UOZ196755 UYV196754:UYV196755 VIR196754:VIR196755 VSN196754:VSN196755 WCJ196754:WCJ196755 WMF196754:WMF196755 WWB196754:WWB196755 T262290:T262291 JP262290:JP262291 TL262290:TL262291 ADH262290:ADH262291 AND262290:AND262291 AWZ262290:AWZ262291 BGV262290:BGV262291 BQR262290:BQR262291 CAN262290:CAN262291 CKJ262290:CKJ262291 CUF262290:CUF262291 DEB262290:DEB262291 DNX262290:DNX262291 DXT262290:DXT262291 EHP262290:EHP262291 ERL262290:ERL262291 FBH262290:FBH262291 FLD262290:FLD262291 FUZ262290:FUZ262291 GEV262290:GEV262291 GOR262290:GOR262291 GYN262290:GYN262291 HIJ262290:HIJ262291 HSF262290:HSF262291 ICB262290:ICB262291 ILX262290:ILX262291 IVT262290:IVT262291 JFP262290:JFP262291 JPL262290:JPL262291 JZH262290:JZH262291 KJD262290:KJD262291 KSZ262290:KSZ262291 LCV262290:LCV262291 LMR262290:LMR262291 LWN262290:LWN262291 MGJ262290:MGJ262291 MQF262290:MQF262291 NAB262290:NAB262291 NJX262290:NJX262291 NTT262290:NTT262291 ODP262290:ODP262291 ONL262290:ONL262291 OXH262290:OXH262291 PHD262290:PHD262291 PQZ262290:PQZ262291 QAV262290:QAV262291 QKR262290:QKR262291 QUN262290:QUN262291 REJ262290:REJ262291 ROF262290:ROF262291 RYB262290:RYB262291 SHX262290:SHX262291 SRT262290:SRT262291 TBP262290:TBP262291 TLL262290:TLL262291 TVH262290:TVH262291 UFD262290:UFD262291 UOZ262290:UOZ262291 UYV262290:UYV262291 VIR262290:VIR262291 VSN262290:VSN262291 WCJ262290:WCJ262291 WMF262290:WMF262291 WWB262290:WWB262291 T327826:T327827 JP327826:JP327827 TL327826:TL327827 ADH327826:ADH327827 AND327826:AND327827 AWZ327826:AWZ327827 BGV327826:BGV327827 BQR327826:BQR327827 CAN327826:CAN327827 CKJ327826:CKJ327827 CUF327826:CUF327827 DEB327826:DEB327827 DNX327826:DNX327827 DXT327826:DXT327827 EHP327826:EHP327827 ERL327826:ERL327827 FBH327826:FBH327827 FLD327826:FLD327827 FUZ327826:FUZ327827 GEV327826:GEV327827 GOR327826:GOR327827 GYN327826:GYN327827 HIJ327826:HIJ327827 HSF327826:HSF327827 ICB327826:ICB327827 ILX327826:ILX327827 IVT327826:IVT327827 JFP327826:JFP327827 JPL327826:JPL327827 JZH327826:JZH327827 KJD327826:KJD327827 KSZ327826:KSZ327827 LCV327826:LCV327827 LMR327826:LMR327827 LWN327826:LWN327827 MGJ327826:MGJ327827 MQF327826:MQF327827 NAB327826:NAB327827 NJX327826:NJX327827 NTT327826:NTT327827 ODP327826:ODP327827 ONL327826:ONL327827 OXH327826:OXH327827 PHD327826:PHD327827 PQZ327826:PQZ327827 QAV327826:QAV327827 QKR327826:QKR327827 QUN327826:QUN327827 REJ327826:REJ327827 ROF327826:ROF327827 RYB327826:RYB327827 SHX327826:SHX327827 SRT327826:SRT327827 TBP327826:TBP327827 TLL327826:TLL327827 TVH327826:TVH327827 UFD327826:UFD327827 UOZ327826:UOZ327827 UYV327826:UYV327827 VIR327826:VIR327827 VSN327826:VSN327827 WCJ327826:WCJ327827 WMF327826:WMF327827 WWB327826:WWB327827 T393362:T393363 JP393362:JP393363 TL393362:TL393363 ADH393362:ADH393363 AND393362:AND393363 AWZ393362:AWZ393363 BGV393362:BGV393363 BQR393362:BQR393363 CAN393362:CAN393363 CKJ393362:CKJ393363 CUF393362:CUF393363 DEB393362:DEB393363 DNX393362:DNX393363 DXT393362:DXT393363 EHP393362:EHP393363 ERL393362:ERL393363 FBH393362:FBH393363 FLD393362:FLD393363 FUZ393362:FUZ393363 GEV393362:GEV393363 GOR393362:GOR393363 GYN393362:GYN393363 HIJ393362:HIJ393363 HSF393362:HSF393363 ICB393362:ICB393363 ILX393362:ILX393363 IVT393362:IVT393363 JFP393362:JFP393363 JPL393362:JPL393363 JZH393362:JZH393363 KJD393362:KJD393363 KSZ393362:KSZ393363 LCV393362:LCV393363 LMR393362:LMR393363 LWN393362:LWN393363 MGJ393362:MGJ393363 MQF393362:MQF393363 NAB393362:NAB393363 NJX393362:NJX393363 NTT393362:NTT393363 ODP393362:ODP393363 ONL393362:ONL393363 OXH393362:OXH393363 PHD393362:PHD393363 PQZ393362:PQZ393363 QAV393362:QAV393363 QKR393362:QKR393363 QUN393362:QUN393363 REJ393362:REJ393363 ROF393362:ROF393363 RYB393362:RYB393363 SHX393362:SHX393363 SRT393362:SRT393363 TBP393362:TBP393363 TLL393362:TLL393363 TVH393362:TVH393363 UFD393362:UFD393363 UOZ393362:UOZ393363 UYV393362:UYV393363 VIR393362:VIR393363 VSN393362:VSN393363 WCJ393362:WCJ393363 WMF393362:WMF393363 WWB393362:WWB393363 T458898:T458899 JP458898:JP458899 TL458898:TL458899 ADH458898:ADH458899 AND458898:AND458899 AWZ458898:AWZ458899 BGV458898:BGV458899 BQR458898:BQR458899 CAN458898:CAN458899 CKJ458898:CKJ458899 CUF458898:CUF458899 DEB458898:DEB458899 DNX458898:DNX458899 DXT458898:DXT458899 EHP458898:EHP458899 ERL458898:ERL458899 FBH458898:FBH458899 FLD458898:FLD458899 FUZ458898:FUZ458899 GEV458898:GEV458899 GOR458898:GOR458899 GYN458898:GYN458899 HIJ458898:HIJ458899 HSF458898:HSF458899 ICB458898:ICB458899 ILX458898:ILX458899 IVT458898:IVT458899 JFP458898:JFP458899 JPL458898:JPL458899 JZH458898:JZH458899 KJD458898:KJD458899 KSZ458898:KSZ458899 LCV458898:LCV458899 LMR458898:LMR458899 LWN458898:LWN458899 MGJ458898:MGJ458899 MQF458898:MQF458899 NAB458898:NAB458899 NJX458898:NJX458899 NTT458898:NTT458899 ODP458898:ODP458899 ONL458898:ONL458899 OXH458898:OXH458899 PHD458898:PHD458899 PQZ458898:PQZ458899 QAV458898:QAV458899 QKR458898:QKR458899 QUN458898:QUN458899 REJ458898:REJ458899 ROF458898:ROF458899 RYB458898:RYB458899 SHX458898:SHX458899 SRT458898:SRT458899 TBP458898:TBP458899 TLL458898:TLL458899 TVH458898:TVH458899 UFD458898:UFD458899 UOZ458898:UOZ458899 UYV458898:UYV458899 VIR458898:VIR458899 VSN458898:VSN458899 WCJ458898:WCJ458899 WMF458898:WMF458899 WWB458898:WWB458899 T524434:T524435 JP524434:JP524435 TL524434:TL524435 ADH524434:ADH524435 AND524434:AND524435 AWZ524434:AWZ524435 BGV524434:BGV524435 BQR524434:BQR524435 CAN524434:CAN524435 CKJ524434:CKJ524435 CUF524434:CUF524435 DEB524434:DEB524435 DNX524434:DNX524435 DXT524434:DXT524435 EHP524434:EHP524435 ERL524434:ERL524435 FBH524434:FBH524435 FLD524434:FLD524435 FUZ524434:FUZ524435 GEV524434:GEV524435 GOR524434:GOR524435 GYN524434:GYN524435 HIJ524434:HIJ524435 HSF524434:HSF524435 ICB524434:ICB524435 ILX524434:ILX524435 IVT524434:IVT524435 JFP524434:JFP524435 JPL524434:JPL524435 JZH524434:JZH524435 KJD524434:KJD524435 KSZ524434:KSZ524435 LCV524434:LCV524435 LMR524434:LMR524435 LWN524434:LWN524435 MGJ524434:MGJ524435 MQF524434:MQF524435 NAB524434:NAB524435 NJX524434:NJX524435 NTT524434:NTT524435 ODP524434:ODP524435 ONL524434:ONL524435 OXH524434:OXH524435 PHD524434:PHD524435 PQZ524434:PQZ524435 QAV524434:QAV524435 QKR524434:QKR524435 QUN524434:QUN524435 REJ524434:REJ524435 ROF524434:ROF524435 RYB524434:RYB524435 SHX524434:SHX524435 SRT524434:SRT524435 TBP524434:TBP524435 TLL524434:TLL524435 TVH524434:TVH524435 UFD524434:UFD524435 UOZ524434:UOZ524435 UYV524434:UYV524435 VIR524434:VIR524435 VSN524434:VSN524435 WCJ524434:WCJ524435 WMF524434:WMF524435 WWB524434:WWB524435 T589970:T589971 JP589970:JP589971 TL589970:TL589971 ADH589970:ADH589971 AND589970:AND589971 AWZ589970:AWZ589971 BGV589970:BGV589971 BQR589970:BQR589971 CAN589970:CAN589971 CKJ589970:CKJ589971 CUF589970:CUF589971 DEB589970:DEB589971 DNX589970:DNX589971 DXT589970:DXT589971 EHP589970:EHP589971 ERL589970:ERL589971 FBH589970:FBH589971 FLD589970:FLD589971 FUZ589970:FUZ589971 GEV589970:GEV589971 GOR589970:GOR589971 GYN589970:GYN589971 HIJ589970:HIJ589971 HSF589970:HSF589971 ICB589970:ICB589971 ILX589970:ILX589971 IVT589970:IVT589971 JFP589970:JFP589971 JPL589970:JPL589971 JZH589970:JZH589971 KJD589970:KJD589971 KSZ589970:KSZ589971 LCV589970:LCV589971 LMR589970:LMR589971 LWN589970:LWN589971 MGJ589970:MGJ589971 MQF589970:MQF589971 NAB589970:NAB589971 NJX589970:NJX589971 NTT589970:NTT589971 ODP589970:ODP589971 ONL589970:ONL589971 OXH589970:OXH589971 PHD589970:PHD589971 PQZ589970:PQZ589971 QAV589970:QAV589971 QKR589970:QKR589971 QUN589970:QUN589971 REJ589970:REJ589971 ROF589970:ROF589971 RYB589970:RYB589971 SHX589970:SHX589971 SRT589970:SRT589971 TBP589970:TBP589971 TLL589970:TLL589971 TVH589970:TVH589971 UFD589970:UFD589971 UOZ589970:UOZ589971 UYV589970:UYV589971 VIR589970:VIR589971 VSN589970:VSN589971 WCJ589970:WCJ589971 WMF589970:WMF589971 WWB589970:WWB589971 T655506:T655507 JP655506:JP655507 TL655506:TL655507 ADH655506:ADH655507 AND655506:AND655507 AWZ655506:AWZ655507 BGV655506:BGV655507 BQR655506:BQR655507 CAN655506:CAN655507 CKJ655506:CKJ655507 CUF655506:CUF655507 DEB655506:DEB655507 DNX655506:DNX655507 DXT655506:DXT655507 EHP655506:EHP655507 ERL655506:ERL655507 FBH655506:FBH655507 FLD655506:FLD655507 FUZ655506:FUZ655507 GEV655506:GEV655507 GOR655506:GOR655507 GYN655506:GYN655507 HIJ655506:HIJ655507 HSF655506:HSF655507 ICB655506:ICB655507 ILX655506:ILX655507 IVT655506:IVT655507 JFP655506:JFP655507 JPL655506:JPL655507 JZH655506:JZH655507 KJD655506:KJD655507 KSZ655506:KSZ655507 LCV655506:LCV655507 LMR655506:LMR655507 LWN655506:LWN655507 MGJ655506:MGJ655507 MQF655506:MQF655507 NAB655506:NAB655507 NJX655506:NJX655507 NTT655506:NTT655507 ODP655506:ODP655507 ONL655506:ONL655507 OXH655506:OXH655507 PHD655506:PHD655507 PQZ655506:PQZ655507 QAV655506:QAV655507 QKR655506:QKR655507 QUN655506:QUN655507 REJ655506:REJ655507 ROF655506:ROF655507 RYB655506:RYB655507 SHX655506:SHX655507 SRT655506:SRT655507 TBP655506:TBP655507 TLL655506:TLL655507 TVH655506:TVH655507 UFD655506:UFD655507 UOZ655506:UOZ655507 UYV655506:UYV655507 VIR655506:VIR655507 VSN655506:VSN655507 WCJ655506:WCJ655507 WMF655506:WMF655507 WWB655506:WWB655507 T721042:T721043 JP721042:JP721043 TL721042:TL721043 ADH721042:ADH721043 AND721042:AND721043 AWZ721042:AWZ721043 BGV721042:BGV721043 BQR721042:BQR721043 CAN721042:CAN721043 CKJ721042:CKJ721043 CUF721042:CUF721043 DEB721042:DEB721043 DNX721042:DNX721043 DXT721042:DXT721043 EHP721042:EHP721043 ERL721042:ERL721043 FBH721042:FBH721043 FLD721042:FLD721043 FUZ721042:FUZ721043 GEV721042:GEV721043 GOR721042:GOR721043 GYN721042:GYN721043 HIJ721042:HIJ721043 HSF721042:HSF721043 ICB721042:ICB721043 ILX721042:ILX721043 IVT721042:IVT721043 JFP721042:JFP721043 JPL721042:JPL721043 JZH721042:JZH721043 KJD721042:KJD721043 KSZ721042:KSZ721043 LCV721042:LCV721043 LMR721042:LMR721043 LWN721042:LWN721043 MGJ721042:MGJ721043 MQF721042:MQF721043 NAB721042:NAB721043 NJX721042:NJX721043 NTT721042:NTT721043 ODP721042:ODP721043 ONL721042:ONL721043 OXH721042:OXH721043 PHD721042:PHD721043 PQZ721042:PQZ721043 QAV721042:QAV721043 QKR721042:QKR721043 QUN721042:QUN721043 REJ721042:REJ721043 ROF721042:ROF721043 RYB721042:RYB721043 SHX721042:SHX721043 SRT721042:SRT721043 TBP721042:TBP721043 TLL721042:TLL721043 TVH721042:TVH721043 UFD721042:UFD721043 UOZ721042:UOZ721043 UYV721042:UYV721043 VIR721042:VIR721043 VSN721042:VSN721043 WCJ721042:WCJ721043 WMF721042:WMF721043 WWB721042:WWB721043 T786578:T786579 JP786578:JP786579 TL786578:TL786579 ADH786578:ADH786579 AND786578:AND786579 AWZ786578:AWZ786579 BGV786578:BGV786579 BQR786578:BQR786579 CAN786578:CAN786579 CKJ786578:CKJ786579 CUF786578:CUF786579 DEB786578:DEB786579 DNX786578:DNX786579 DXT786578:DXT786579 EHP786578:EHP786579 ERL786578:ERL786579 FBH786578:FBH786579 FLD786578:FLD786579 FUZ786578:FUZ786579 GEV786578:GEV786579 GOR786578:GOR786579 GYN786578:GYN786579 HIJ786578:HIJ786579 HSF786578:HSF786579 ICB786578:ICB786579 ILX786578:ILX786579 IVT786578:IVT786579 JFP786578:JFP786579 JPL786578:JPL786579 JZH786578:JZH786579 KJD786578:KJD786579 KSZ786578:KSZ786579 LCV786578:LCV786579 LMR786578:LMR786579 LWN786578:LWN786579 MGJ786578:MGJ786579 MQF786578:MQF786579 NAB786578:NAB786579 NJX786578:NJX786579 NTT786578:NTT786579 ODP786578:ODP786579 ONL786578:ONL786579 OXH786578:OXH786579 PHD786578:PHD786579 PQZ786578:PQZ786579 QAV786578:QAV786579 QKR786578:QKR786579 QUN786578:QUN786579 REJ786578:REJ786579 ROF786578:ROF786579 RYB786578:RYB786579 SHX786578:SHX786579 SRT786578:SRT786579 TBP786578:TBP786579 TLL786578:TLL786579 TVH786578:TVH786579 UFD786578:UFD786579 UOZ786578:UOZ786579 UYV786578:UYV786579 VIR786578:VIR786579 VSN786578:VSN786579 WCJ786578:WCJ786579 WMF786578:WMF786579 WWB786578:WWB786579 T852114:T852115 JP852114:JP852115 TL852114:TL852115 ADH852114:ADH852115 AND852114:AND852115 AWZ852114:AWZ852115 BGV852114:BGV852115 BQR852114:BQR852115 CAN852114:CAN852115 CKJ852114:CKJ852115 CUF852114:CUF852115 DEB852114:DEB852115 DNX852114:DNX852115 DXT852114:DXT852115 EHP852114:EHP852115 ERL852114:ERL852115 FBH852114:FBH852115 FLD852114:FLD852115 FUZ852114:FUZ852115 GEV852114:GEV852115 GOR852114:GOR852115 GYN852114:GYN852115 HIJ852114:HIJ852115 HSF852114:HSF852115 ICB852114:ICB852115 ILX852114:ILX852115 IVT852114:IVT852115 JFP852114:JFP852115 JPL852114:JPL852115 JZH852114:JZH852115 KJD852114:KJD852115 KSZ852114:KSZ852115 LCV852114:LCV852115 LMR852114:LMR852115 LWN852114:LWN852115 MGJ852114:MGJ852115 MQF852114:MQF852115 NAB852114:NAB852115 NJX852114:NJX852115 NTT852114:NTT852115 ODP852114:ODP852115 ONL852114:ONL852115 OXH852114:OXH852115 PHD852114:PHD852115 PQZ852114:PQZ852115 QAV852114:QAV852115 QKR852114:QKR852115 QUN852114:QUN852115 REJ852114:REJ852115 ROF852114:ROF852115 RYB852114:RYB852115 SHX852114:SHX852115 SRT852114:SRT852115 TBP852114:TBP852115 TLL852114:TLL852115 TVH852114:TVH852115 UFD852114:UFD852115 UOZ852114:UOZ852115 UYV852114:UYV852115 VIR852114:VIR852115 VSN852114:VSN852115 WCJ852114:WCJ852115 WMF852114:WMF852115 WWB852114:WWB852115 T917650:T917651 JP917650:JP917651 TL917650:TL917651 ADH917650:ADH917651 AND917650:AND917651 AWZ917650:AWZ917651 BGV917650:BGV917651 BQR917650:BQR917651 CAN917650:CAN917651 CKJ917650:CKJ917651 CUF917650:CUF917651 DEB917650:DEB917651 DNX917650:DNX917651 DXT917650:DXT917651 EHP917650:EHP917651 ERL917650:ERL917651 FBH917650:FBH917651 FLD917650:FLD917651 FUZ917650:FUZ917651 GEV917650:GEV917651 GOR917650:GOR917651 GYN917650:GYN917651 HIJ917650:HIJ917651 HSF917650:HSF917651 ICB917650:ICB917651 ILX917650:ILX917651 IVT917650:IVT917651 JFP917650:JFP917651 JPL917650:JPL917651 JZH917650:JZH917651 KJD917650:KJD917651 KSZ917650:KSZ917651 LCV917650:LCV917651 LMR917650:LMR917651 LWN917650:LWN917651 MGJ917650:MGJ917651 MQF917650:MQF917651 NAB917650:NAB917651 NJX917650:NJX917651 NTT917650:NTT917651 ODP917650:ODP917651 ONL917650:ONL917651 OXH917650:OXH917651 PHD917650:PHD917651 PQZ917650:PQZ917651 QAV917650:QAV917651 QKR917650:QKR917651 QUN917650:QUN917651 REJ917650:REJ917651 ROF917650:ROF917651 RYB917650:RYB917651 SHX917650:SHX917651 SRT917650:SRT917651 TBP917650:TBP917651 TLL917650:TLL917651 TVH917650:TVH917651 UFD917650:UFD917651 UOZ917650:UOZ917651 UYV917650:UYV917651 VIR917650:VIR917651 VSN917650:VSN917651 WCJ917650:WCJ917651 WMF917650:WMF917651 WWB917650:WWB917651 T983186:T983187 JP983186:JP983187 TL983186:TL983187 ADH983186:ADH983187 AND983186:AND983187 AWZ983186:AWZ983187 BGV983186:BGV983187 BQR983186:BQR983187 CAN983186:CAN983187 CKJ983186:CKJ983187 CUF983186:CUF983187 DEB983186:DEB983187 DNX983186:DNX983187 DXT983186:DXT983187 EHP983186:EHP983187 ERL983186:ERL983187 FBH983186:FBH983187 FLD983186:FLD983187 FUZ983186:FUZ983187 GEV983186:GEV983187 GOR983186:GOR983187 GYN983186:GYN983187 HIJ983186:HIJ983187 HSF983186:HSF983187 ICB983186:ICB983187 ILX983186:ILX983187 IVT983186:IVT983187 JFP983186:JFP983187 JPL983186:JPL983187 JZH983186:JZH983187 KJD983186:KJD983187 KSZ983186:KSZ983187 LCV983186:LCV983187 LMR983186:LMR983187 LWN983186:LWN983187 MGJ983186:MGJ983187 MQF983186:MQF983187 NAB983186:NAB983187 NJX983186:NJX983187 NTT983186:NTT983187 ODP983186:ODP983187 ONL983186:ONL983187 OXH983186:OXH983187 PHD983186:PHD983187 PQZ983186:PQZ983187 QAV983186:QAV983187 QKR983186:QKR983187 QUN983186:QUN983187 REJ983186:REJ983187 ROF983186:ROF983187 RYB983186:RYB983187 SHX983186:SHX983187 SRT983186:SRT983187 TBP983186:TBP983187 TLL983186:TLL983187 TVH983186:TVH983187 UFD983186:UFD983187 UOZ983186:UOZ983187 UYV983186:UYV983187 VIR983186:VIR983187 VSN983186:VSN983187 WCJ983186:WCJ983187 WMF983186:WMF983187 WWB983186:WWB983187">
      <formula1>$BF$44:$BF$46</formula1>
    </dataValidation>
    <dataValidation type="list" allowBlank="1" showInputMessage="1" showErrorMessage="1" sqref="WWB983179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675 JP65675 TL65675 ADH65675 AND65675 AWZ65675 BGV65675 BQR65675 CAN65675 CKJ65675 CUF65675 DEB65675 DNX65675 DXT65675 EHP65675 ERL65675 FBH65675 FLD65675 FUZ65675 GEV65675 GOR65675 GYN65675 HIJ65675 HSF65675 ICB65675 ILX65675 IVT65675 JFP65675 JPL65675 JZH65675 KJD65675 KSZ65675 LCV65675 LMR65675 LWN65675 MGJ65675 MQF65675 NAB65675 NJX65675 NTT65675 ODP65675 ONL65675 OXH65675 PHD65675 PQZ65675 QAV65675 QKR65675 QUN65675 REJ65675 ROF65675 RYB65675 SHX65675 SRT65675 TBP65675 TLL65675 TVH65675 UFD65675 UOZ65675 UYV65675 VIR65675 VSN65675 WCJ65675 WMF65675 WWB65675 T131211 JP131211 TL131211 ADH131211 AND131211 AWZ131211 BGV131211 BQR131211 CAN131211 CKJ131211 CUF131211 DEB131211 DNX131211 DXT131211 EHP131211 ERL131211 FBH131211 FLD131211 FUZ131211 GEV131211 GOR131211 GYN131211 HIJ131211 HSF131211 ICB131211 ILX131211 IVT131211 JFP131211 JPL131211 JZH131211 KJD131211 KSZ131211 LCV131211 LMR131211 LWN131211 MGJ131211 MQF131211 NAB131211 NJX131211 NTT131211 ODP131211 ONL131211 OXH131211 PHD131211 PQZ131211 QAV131211 QKR131211 QUN131211 REJ131211 ROF131211 RYB131211 SHX131211 SRT131211 TBP131211 TLL131211 TVH131211 UFD131211 UOZ131211 UYV131211 VIR131211 VSN131211 WCJ131211 WMF131211 WWB131211 T196747 JP196747 TL196747 ADH196747 AND196747 AWZ196747 BGV196747 BQR196747 CAN196747 CKJ196747 CUF196747 DEB196747 DNX196747 DXT196747 EHP196747 ERL196747 FBH196747 FLD196747 FUZ196747 GEV196747 GOR196747 GYN196747 HIJ196747 HSF196747 ICB196747 ILX196747 IVT196747 JFP196747 JPL196747 JZH196747 KJD196747 KSZ196747 LCV196747 LMR196747 LWN196747 MGJ196747 MQF196747 NAB196747 NJX196747 NTT196747 ODP196747 ONL196747 OXH196747 PHD196747 PQZ196747 QAV196747 QKR196747 QUN196747 REJ196747 ROF196747 RYB196747 SHX196747 SRT196747 TBP196747 TLL196747 TVH196747 UFD196747 UOZ196747 UYV196747 VIR196747 VSN196747 WCJ196747 WMF196747 WWB196747 T262283 JP262283 TL262283 ADH262283 AND262283 AWZ262283 BGV262283 BQR262283 CAN262283 CKJ262283 CUF262283 DEB262283 DNX262283 DXT262283 EHP262283 ERL262283 FBH262283 FLD262283 FUZ262283 GEV262283 GOR262283 GYN262283 HIJ262283 HSF262283 ICB262283 ILX262283 IVT262283 JFP262283 JPL262283 JZH262283 KJD262283 KSZ262283 LCV262283 LMR262283 LWN262283 MGJ262283 MQF262283 NAB262283 NJX262283 NTT262283 ODP262283 ONL262283 OXH262283 PHD262283 PQZ262283 QAV262283 QKR262283 QUN262283 REJ262283 ROF262283 RYB262283 SHX262283 SRT262283 TBP262283 TLL262283 TVH262283 UFD262283 UOZ262283 UYV262283 VIR262283 VSN262283 WCJ262283 WMF262283 WWB262283 T327819 JP327819 TL327819 ADH327819 AND327819 AWZ327819 BGV327819 BQR327819 CAN327819 CKJ327819 CUF327819 DEB327819 DNX327819 DXT327819 EHP327819 ERL327819 FBH327819 FLD327819 FUZ327819 GEV327819 GOR327819 GYN327819 HIJ327819 HSF327819 ICB327819 ILX327819 IVT327819 JFP327819 JPL327819 JZH327819 KJD327819 KSZ327819 LCV327819 LMR327819 LWN327819 MGJ327819 MQF327819 NAB327819 NJX327819 NTT327819 ODP327819 ONL327819 OXH327819 PHD327819 PQZ327819 QAV327819 QKR327819 QUN327819 REJ327819 ROF327819 RYB327819 SHX327819 SRT327819 TBP327819 TLL327819 TVH327819 UFD327819 UOZ327819 UYV327819 VIR327819 VSN327819 WCJ327819 WMF327819 WWB327819 T393355 JP393355 TL393355 ADH393355 AND393355 AWZ393355 BGV393355 BQR393355 CAN393355 CKJ393355 CUF393355 DEB393355 DNX393355 DXT393355 EHP393355 ERL393355 FBH393355 FLD393355 FUZ393355 GEV393355 GOR393355 GYN393355 HIJ393355 HSF393355 ICB393355 ILX393355 IVT393355 JFP393355 JPL393355 JZH393355 KJD393355 KSZ393355 LCV393355 LMR393355 LWN393355 MGJ393355 MQF393355 NAB393355 NJX393355 NTT393355 ODP393355 ONL393355 OXH393355 PHD393355 PQZ393355 QAV393355 QKR393355 QUN393355 REJ393355 ROF393355 RYB393355 SHX393355 SRT393355 TBP393355 TLL393355 TVH393355 UFD393355 UOZ393355 UYV393355 VIR393355 VSN393355 WCJ393355 WMF393355 WWB393355 T458891 JP458891 TL458891 ADH458891 AND458891 AWZ458891 BGV458891 BQR458891 CAN458891 CKJ458891 CUF458891 DEB458891 DNX458891 DXT458891 EHP458891 ERL458891 FBH458891 FLD458891 FUZ458891 GEV458891 GOR458891 GYN458891 HIJ458891 HSF458891 ICB458891 ILX458891 IVT458891 JFP458891 JPL458891 JZH458891 KJD458891 KSZ458891 LCV458891 LMR458891 LWN458891 MGJ458891 MQF458891 NAB458891 NJX458891 NTT458891 ODP458891 ONL458891 OXH458891 PHD458891 PQZ458891 QAV458891 QKR458891 QUN458891 REJ458891 ROF458891 RYB458891 SHX458891 SRT458891 TBP458891 TLL458891 TVH458891 UFD458891 UOZ458891 UYV458891 VIR458891 VSN458891 WCJ458891 WMF458891 WWB458891 T524427 JP524427 TL524427 ADH524427 AND524427 AWZ524427 BGV524427 BQR524427 CAN524427 CKJ524427 CUF524427 DEB524427 DNX524427 DXT524427 EHP524427 ERL524427 FBH524427 FLD524427 FUZ524427 GEV524427 GOR524427 GYN524427 HIJ524427 HSF524427 ICB524427 ILX524427 IVT524427 JFP524427 JPL524427 JZH524427 KJD524427 KSZ524427 LCV524427 LMR524427 LWN524427 MGJ524427 MQF524427 NAB524427 NJX524427 NTT524427 ODP524427 ONL524427 OXH524427 PHD524427 PQZ524427 QAV524427 QKR524427 QUN524427 REJ524427 ROF524427 RYB524427 SHX524427 SRT524427 TBP524427 TLL524427 TVH524427 UFD524427 UOZ524427 UYV524427 VIR524427 VSN524427 WCJ524427 WMF524427 WWB524427 T589963 JP589963 TL589963 ADH589963 AND589963 AWZ589963 BGV589963 BQR589963 CAN589963 CKJ589963 CUF589963 DEB589963 DNX589963 DXT589963 EHP589963 ERL589963 FBH589963 FLD589963 FUZ589963 GEV589963 GOR589963 GYN589963 HIJ589963 HSF589963 ICB589963 ILX589963 IVT589963 JFP589963 JPL589963 JZH589963 KJD589963 KSZ589963 LCV589963 LMR589963 LWN589963 MGJ589963 MQF589963 NAB589963 NJX589963 NTT589963 ODP589963 ONL589963 OXH589963 PHD589963 PQZ589963 QAV589963 QKR589963 QUN589963 REJ589963 ROF589963 RYB589963 SHX589963 SRT589963 TBP589963 TLL589963 TVH589963 UFD589963 UOZ589963 UYV589963 VIR589963 VSN589963 WCJ589963 WMF589963 WWB589963 T655499 JP655499 TL655499 ADH655499 AND655499 AWZ655499 BGV655499 BQR655499 CAN655499 CKJ655499 CUF655499 DEB655499 DNX655499 DXT655499 EHP655499 ERL655499 FBH655499 FLD655499 FUZ655499 GEV655499 GOR655499 GYN655499 HIJ655499 HSF655499 ICB655499 ILX655499 IVT655499 JFP655499 JPL655499 JZH655499 KJD655499 KSZ655499 LCV655499 LMR655499 LWN655499 MGJ655499 MQF655499 NAB655499 NJX655499 NTT655499 ODP655499 ONL655499 OXH655499 PHD655499 PQZ655499 QAV655499 QKR655499 QUN655499 REJ655499 ROF655499 RYB655499 SHX655499 SRT655499 TBP655499 TLL655499 TVH655499 UFD655499 UOZ655499 UYV655499 VIR655499 VSN655499 WCJ655499 WMF655499 WWB655499 T721035 JP721035 TL721035 ADH721035 AND721035 AWZ721035 BGV721035 BQR721035 CAN721035 CKJ721035 CUF721035 DEB721035 DNX721035 DXT721035 EHP721035 ERL721035 FBH721035 FLD721035 FUZ721035 GEV721035 GOR721035 GYN721035 HIJ721035 HSF721035 ICB721035 ILX721035 IVT721035 JFP721035 JPL721035 JZH721035 KJD721035 KSZ721035 LCV721035 LMR721035 LWN721035 MGJ721035 MQF721035 NAB721035 NJX721035 NTT721035 ODP721035 ONL721035 OXH721035 PHD721035 PQZ721035 QAV721035 QKR721035 QUN721035 REJ721035 ROF721035 RYB721035 SHX721035 SRT721035 TBP721035 TLL721035 TVH721035 UFD721035 UOZ721035 UYV721035 VIR721035 VSN721035 WCJ721035 WMF721035 WWB721035 T786571 JP786571 TL786571 ADH786571 AND786571 AWZ786571 BGV786571 BQR786571 CAN786571 CKJ786571 CUF786571 DEB786571 DNX786571 DXT786571 EHP786571 ERL786571 FBH786571 FLD786571 FUZ786571 GEV786571 GOR786571 GYN786571 HIJ786571 HSF786571 ICB786571 ILX786571 IVT786571 JFP786571 JPL786571 JZH786571 KJD786571 KSZ786571 LCV786571 LMR786571 LWN786571 MGJ786571 MQF786571 NAB786571 NJX786571 NTT786571 ODP786571 ONL786571 OXH786571 PHD786571 PQZ786571 QAV786571 QKR786571 QUN786571 REJ786571 ROF786571 RYB786571 SHX786571 SRT786571 TBP786571 TLL786571 TVH786571 UFD786571 UOZ786571 UYV786571 VIR786571 VSN786571 WCJ786571 WMF786571 WWB786571 T852107 JP852107 TL852107 ADH852107 AND852107 AWZ852107 BGV852107 BQR852107 CAN852107 CKJ852107 CUF852107 DEB852107 DNX852107 DXT852107 EHP852107 ERL852107 FBH852107 FLD852107 FUZ852107 GEV852107 GOR852107 GYN852107 HIJ852107 HSF852107 ICB852107 ILX852107 IVT852107 JFP852107 JPL852107 JZH852107 KJD852107 KSZ852107 LCV852107 LMR852107 LWN852107 MGJ852107 MQF852107 NAB852107 NJX852107 NTT852107 ODP852107 ONL852107 OXH852107 PHD852107 PQZ852107 QAV852107 QKR852107 QUN852107 REJ852107 ROF852107 RYB852107 SHX852107 SRT852107 TBP852107 TLL852107 TVH852107 UFD852107 UOZ852107 UYV852107 VIR852107 VSN852107 WCJ852107 WMF852107 WWB852107 T917643 JP917643 TL917643 ADH917643 AND917643 AWZ917643 BGV917643 BQR917643 CAN917643 CKJ917643 CUF917643 DEB917643 DNX917643 DXT917643 EHP917643 ERL917643 FBH917643 FLD917643 FUZ917643 GEV917643 GOR917643 GYN917643 HIJ917643 HSF917643 ICB917643 ILX917643 IVT917643 JFP917643 JPL917643 JZH917643 KJD917643 KSZ917643 LCV917643 LMR917643 LWN917643 MGJ917643 MQF917643 NAB917643 NJX917643 NTT917643 ODP917643 ONL917643 OXH917643 PHD917643 PQZ917643 QAV917643 QKR917643 QUN917643 REJ917643 ROF917643 RYB917643 SHX917643 SRT917643 TBP917643 TLL917643 TVH917643 UFD917643 UOZ917643 UYV917643 VIR917643 VSN917643 WCJ917643 WMF917643 WWB917643 T983179 JP983179 TL983179 ADH983179 AND983179 AWZ983179 BGV983179 BQR983179 CAN983179 CKJ983179 CUF983179 DEB983179 DNX983179 DXT983179 EHP983179 ERL983179 FBH983179 FLD983179 FUZ983179 GEV983179 GOR983179 GYN983179 HIJ983179 HSF983179 ICB983179 ILX983179 IVT983179 JFP983179 JPL983179 JZH983179 KJD983179 KSZ983179 LCV983179 LMR983179 LWN983179 MGJ983179 MQF983179 NAB983179 NJX983179 NTT983179 ODP983179 ONL983179 OXH983179 PHD983179 PQZ983179 QAV983179 QKR983179 QUN983179 REJ983179 ROF983179 RYB983179 SHX983179 SRT983179 TBP983179 TLL983179 TVH983179 UFD983179 UOZ983179 UYV983179 VIR983179 VSN983179 WCJ983179 WMF983179">
      <formula1>$AW$44:$AW$50</formula1>
    </dataValidation>
    <dataValidation type="list" showInputMessage="1" showErrorMessage="1" sqref="G126:H126 JC126:JD126 SY126:SZ126 ACU126:ACV126 AMQ126:AMR126 AWM126:AWN126 BGI126:BGJ126 BQE126:BQF126 CAA126:CAB126 CJW126:CJX126 CTS126:CTT126 DDO126:DDP126 DNK126:DNL126 DXG126:DXH126 EHC126:EHD126 EQY126:EQZ126 FAU126:FAV126 FKQ126:FKR126 FUM126:FUN126 GEI126:GEJ126 GOE126:GOF126 GYA126:GYB126 HHW126:HHX126 HRS126:HRT126 IBO126:IBP126 ILK126:ILL126 IVG126:IVH126 JFC126:JFD126 JOY126:JOZ126 JYU126:JYV126 KIQ126:KIR126 KSM126:KSN126 LCI126:LCJ126 LME126:LMF126 LWA126:LWB126 MFW126:MFX126 MPS126:MPT126 MZO126:MZP126 NJK126:NJL126 NTG126:NTH126 ODC126:ODD126 OMY126:OMZ126 OWU126:OWV126 PGQ126:PGR126 PQM126:PQN126 QAI126:QAJ126 QKE126:QKF126 QUA126:QUB126 RDW126:RDX126 RNS126:RNT126 RXO126:RXP126 SHK126:SHL126 SRG126:SRH126 TBC126:TBD126 TKY126:TKZ126 TUU126:TUV126 UEQ126:UER126 UOM126:UON126 UYI126:UYJ126 VIE126:VIF126 VSA126:VSB126 WBW126:WBX126 WLS126:WLT126 WVO126:WVP126 G65737:H65737 JC65737:JD65737 SY65737:SZ65737 ACU65737:ACV65737 AMQ65737:AMR65737 AWM65737:AWN65737 BGI65737:BGJ65737 BQE65737:BQF65737 CAA65737:CAB65737 CJW65737:CJX65737 CTS65737:CTT65737 DDO65737:DDP65737 DNK65737:DNL65737 DXG65737:DXH65737 EHC65737:EHD65737 EQY65737:EQZ65737 FAU65737:FAV65737 FKQ65737:FKR65737 FUM65737:FUN65737 GEI65737:GEJ65737 GOE65737:GOF65737 GYA65737:GYB65737 HHW65737:HHX65737 HRS65737:HRT65737 IBO65737:IBP65737 ILK65737:ILL65737 IVG65737:IVH65737 JFC65737:JFD65737 JOY65737:JOZ65737 JYU65737:JYV65737 KIQ65737:KIR65737 KSM65737:KSN65737 LCI65737:LCJ65737 LME65737:LMF65737 LWA65737:LWB65737 MFW65737:MFX65737 MPS65737:MPT65737 MZO65737:MZP65737 NJK65737:NJL65737 NTG65737:NTH65737 ODC65737:ODD65737 OMY65737:OMZ65737 OWU65737:OWV65737 PGQ65737:PGR65737 PQM65737:PQN65737 QAI65737:QAJ65737 QKE65737:QKF65737 QUA65737:QUB65737 RDW65737:RDX65737 RNS65737:RNT65737 RXO65737:RXP65737 SHK65737:SHL65737 SRG65737:SRH65737 TBC65737:TBD65737 TKY65737:TKZ65737 TUU65737:TUV65737 UEQ65737:UER65737 UOM65737:UON65737 UYI65737:UYJ65737 VIE65737:VIF65737 VSA65737:VSB65737 WBW65737:WBX65737 WLS65737:WLT65737 WVO65737:WVP65737 G131273:H131273 JC131273:JD131273 SY131273:SZ131273 ACU131273:ACV131273 AMQ131273:AMR131273 AWM131273:AWN131273 BGI131273:BGJ131273 BQE131273:BQF131273 CAA131273:CAB131273 CJW131273:CJX131273 CTS131273:CTT131273 DDO131273:DDP131273 DNK131273:DNL131273 DXG131273:DXH131273 EHC131273:EHD131273 EQY131273:EQZ131273 FAU131273:FAV131273 FKQ131273:FKR131273 FUM131273:FUN131273 GEI131273:GEJ131273 GOE131273:GOF131273 GYA131273:GYB131273 HHW131273:HHX131273 HRS131273:HRT131273 IBO131273:IBP131273 ILK131273:ILL131273 IVG131273:IVH131273 JFC131273:JFD131273 JOY131273:JOZ131273 JYU131273:JYV131273 KIQ131273:KIR131273 KSM131273:KSN131273 LCI131273:LCJ131273 LME131273:LMF131273 LWA131273:LWB131273 MFW131273:MFX131273 MPS131273:MPT131273 MZO131273:MZP131273 NJK131273:NJL131273 NTG131273:NTH131273 ODC131273:ODD131273 OMY131273:OMZ131273 OWU131273:OWV131273 PGQ131273:PGR131273 PQM131273:PQN131273 QAI131273:QAJ131273 QKE131273:QKF131273 QUA131273:QUB131273 RDW131273:RDX131273 RNS131273:RNT131273 RXO131273:RXP131273 SHK131273:SHL131273 SRG131273:SRH131273 TBC131273:TBD131273 TKY131273:TKZ131273 TUU131273:TUV131273 UEQ131273:UER131273 UOM131273:UON131273 UYI131273:UYJ131273 VIE131273:VIF131273 VSA131273:VSB131273 WBW131273:WBX131273 WLS131273:WLT131273 WVO131273:WVP131273 G196809:H196809 JC196809:JD196809 SY196809:SZ196809 ACU196809:ACV196809 AMQ196809:AMR196809 AWM196809:AWN196809 BGI196809:BGJ196809 BQE196809:BQF196809 CAA196809:CAB196809 CJW196809:CJX196809 CTS196809:CTT196809 DDO196809:DDP196809 DNK196809:DNL196809 DXG196809:DXH196809 EHC196809:EHD196809 EQY196809:EQZ196809 FAU196809:FAV196809 FKQ196809:FKR196809 FUM196809:FUN196809 GEI196809:GEJ196809 GOE196809:GOF196809 GYA196809:GYB196809 HHW196809:HHX196809 HRS196809:HRT196809 IBO196809:IBP196809 ILK196809:ILL196809 IVG196809:IVH196809 JFC196809:JFD196809 JOY196809:JOZ196809 JYU196809:JYV196809 KIQ196809:KIR196809 KSM196809:KSN196809 LCI196809:LCJ196809 LME196809:LMF196809 LWA196809:LWB196809 MFW196809:MFX196809 MPS196809:MPT196809 MZO196809:MZP196809 NJK196809:NJL196809 NTG196809:NTH196809 ODC196809:ODD196809 OMY196809:OMZ196809 OWU196809:OWV196809 PGQ196809:PGR196809 PQM196809:PQN196809 QAI196809:QAJ196809 QKE196809:QKF196809 QUA196809:QUB196809 RDW196809:RDX196809 RNS196809:RNT196809 RXO196809:RXP196809 SHK196809:SHL196809 SRG196809:SRH196809 TBC196809:TBD196809 TKY196809:TKZ196809 TUU196809:TUV196809 UEQ196809:UER196809 UOM196809:UON196809 UYI196809:UYJ196809 VIE196809:VIF196809 VSA196809:VSB196809 WBW196809:WBX196809 WLS196809:WLT196809 WVO196809:WVP196809 G262345:H262345 JC262345:JD262345 SY262345:SZ262345 ACU262345:ACV262345 AMQ262345:AMR262345 AWM262345:AWN262345 BGI262345:BGJ262345 BQE262345:BQF262345 CAA262345:CAB262345 CJW262345:CJX262345 CTS262345:CTT262345 DDO262345:DDP262345 DNK262345:DNL262345 DXG262345:DXH262345 EHC262345:EHD262345 EQY262345:EQZ262345 FAU262345:FAV262345 FKQ262345:FKR262345 FUM262345:FUN262345 GEI262345:GEJ262345 GOE262345:GOF262345 GYA262345:GYB262345 HHW262345:HHX262345 HRS262345:HRT262345 IBO262345:IBP262345 ILK262345:ILL262345 IVG262345:IVH262345 JFC262345:JFD262345 JOY262345:JOZ262345 JYU262345:JYV262345 KIQ262345:KIR262345 KSM262345:KSN262345 LCI262345:LCJ262345 LME262345:LMF262345 LWA262345:LWB262345 MFW262345:MFX262345 MPS262345:MPT262345 MZO262345:MZP262345 NJK262345:NJL262345 NTG262345:NTH262345 ODC262345:ODD262345 OMY262345:OMZ262345 OWU262345:OWV262345 PGQ262345:PGR262345 PQM262345:PQN262345 QAI262345:QAJ262345 QKE262345:QKF262345 QUA262345:QUB262345 RDW262345:RDX262345 RNS262345:RNT262345 RXO262345:RXP262345 SHK262345:SHL262345 SRG262345:SRH262345 TBC262345:TBD262345 TKY262345:TKZ262345 TUU262345:TUV262345 UEQ262345:UER262345 UOM262345:UON262345 UYI262345:UYJ262345 VIE262345:VIF262345 VSA262345:VSB262345 WBW262345:WBX262345 WLS262345:WLT262345 WVO262345:WVP262345 G327881:H327881 JC327881:JD327881 SY327881:SZ327881 ACU327881:ACV327881 AMQ327881:AMR327881 AWM327881:AWN327881 BGI327881:BGJ327881 BQE327881:BQF327881 CAA327881:CAB327881 CJW327881:CJX327881 CTS327881:CTT327881 DDO327881:DDP327881 DNK327881:DNL327881 DXG327881:DXH327881 EHC327881:EHD327881 EQY327881:EQZ327881 FAU327881:FAV327881 FKQ327881:FKR327881 FUM327881:FUN327881 GEI327881:GEJ327881 GOE327881:GOF327881 GYA327881:GYB327881 HHW327881:HHX327881 HRS327881:HRT327881 IBO327881:IBP327881 ILK327881:ILL327881 IVG327881:IVH327881 JFC327881:JFD327881 JOY327881:JOZ327881 JYU327881:JYV327881 KIQ327881:KIR327881 KSM327881:KSN327881 LCI327881:LCJ327881 LME327881:LMF327881 LWA327881:LWB327881 MFW327881:MFX327881 MPS327881:MPT327881 MZO327881:MZP327881 NJK327881:NJL327881 NTG327881:NTH327881 ODC327881:ODD327881 OMY327881:OMZ327881 OWU327881:OWV327881 PGQ327881:PGR327881 PQM327881:PQN327881 QAI327881:QAJ327881 QKE327881:QKF327881 QUA327881:QUB327881 RDW327881:RDX327881 RNS327881:RNT327881 RXO327881:RXP327881 SHK327881:SHL327881 SRG327881:SRH327881 TBC327881:TBD327881 TKY327881:TKZ327881 TUU327881:TUV327881 UEQ327881:UER327881 UOM327881:UON327881 UYI327881:UYJ327881 VIE327881:VIF327881 VSA327881:VSB327881 WBW327881:WBX327881 WLS327881:WLT327881 WVO327881:WVP327881 G393417:H393417 JC393417:JD393417 SY393417:SZ393417 ACU393417:ACV393417 AMQ393417:AMR393417 AWM393417:AWN393417 BGI393417:BGJ393417 BQE393417:BQF393417 CAA393417:CAB393417 CJW393417:CJX393417 CTS393417:CTT393417 DDO393417:DDP393417 DNK393417:DNL393417 DXG393417:DXH393417 EHC393417:EHD393417 EQY393417:EQZ393417 FAU393417:FAV393417 FKQ393417:FKR393417 FUM393417:FUN393417 GEI393417:GEJ393417 GOE393417:GOF393417 GYA393417:GYB393417 HHW393417:HHX393417 HRS393417:HRT393417 IBO393417:IBP393417 ILK393417:ILL393417 IVG393417:IVH393417 JFC393417:JFD393417 JOY393417:JOZ393417 JYU393417:JYV393417 KIQ393417:KIR393417 KSM393417:KSN393417 LCI393417:LCJ393417 LME393417:LMF393417 LWA393417:LWB393417 MFW393417:MFX393417 MPS393417:MPT393417 MZO393417:MZP393417 NJK393417:NJL393417 NTG393417:NTH393417 ODC393417:ODD393417 OMY393417:OMZ393417 OWU393417:OWV393417 PGQ393417:PGR393417 PQM393417:PQN393417 QAI393417:QAJ393417 QKE393417:QKF393417 QUA393417:QUB393417 RDW393417:RDX393417 RNS393417:RNT393417 RXO393417:RXP393417 SHK393417:SHL393417 SRG393417:SRH393417 TBC393417:TBD393417 TKY393417:TKZ393417 TUU393417:TUV393417 UEQ393417:UER393417 UOM393417:UON393417 UYI393417:UYJ393417 VIE393417:VIF393417 VSA393417:VSB393417 WBW393417:WBX393417 WLS393417:WLT393417 WVO393417:WVP393417 G458953:H458953 JC458953:JD458953 SY458953:SZ458953 ACU458953:ACV458953 AMQ458953:AMR458953 AWM458953:AWN458953 BGI458953:BGJ458953 BQE458953:BQF458953 CAA458953:CAB458953 CJW458953:CJX458953 CTS458953:CTT458953 DDO458953:DDP458953 DNK458953:DNL458953 DXG458953:DXH458953 EHC458953:EHD458953 EQY458953:EQZ458953 FAU458953:FAV458953 FKQ458953:FKR458953 FUM458953:FUN458953 GEI458953:GEJ458953 GOE458953:GOF458953 GYA458953:GYB458953 HHW458953:HHX458953 HRS458953:HRT458953 IBO458953:IBP458953 ILK458953:ILL458953 IVG458953:IVH458953 JFC458953:JFD458953 JOY458953:JOZ458953 JYU458953:JYV458953 KIQ458953:KIR458953 KSM458953:KSN458953 LCI458953:LCJ458953 LME458953:LMF458953 LWA458953:LWB458953 MFW458953:MFX458953 MPS458953:MPT458953 MZO458953:MZP458953 NJK458953:NJL458953 NTG458953:NTH458953 ODC458953:ODD458953 OMY458953:OMZ458953 OWU458953:OWV458953 PGQ458953:PGR458953 PQM458953:PQN458953 QAI458953:QAJ458953 QKE458953:QKF458953 QUA458953:QUB458953 RDW458953:RDX458953 RNS458953:RNT458953 RXO458953:RXP458953 SHK458953:SHL458953 SRG458953:SRH458953 TBC458953:TBD458953 TKY458953:TKZ458953 TUU458953:TUV458953 UEQ458953:UER458953 UOM458953:UON458953 UYI458953:UYJ458953 VIE458953:VIF458953 VSA458953:VSB458953 WBW458953:WBX458953 WLS458953:WLT458953 WVO458953:WVP458953 G524489:H524489 JC524489:JD524489 SY524489:SZ524489 ACU524489:ACV524489 AMQ524489:AMR524489 AWM524489:AWN524489 BGI524489:BGJ524489 BQE524489:BQF524489 CAA524489:CAB524489 CJW524489:CJX524489 CTS524489:CTT524489 DDO524489:DDP524489 DNK524489:DNL524489 DXG524489:DXH524489 EHC524489:EHD524489 EQY524489:EQZ524489 FAU524489:FAV524489 FKQ524489:FKR524489 FUM524489:FUN524489 GEI524489:GEJ524489 GOE524489:GOF524489 GYA524489:GYB524489 HHW524489:HHX524489 HRS524489:HRT524489 IBO524489:IBP524489 ILK524489:ILL524489 IVG524489:IVH524489 JFC524489:JFD524489 JOY524489:JOZ524489 JYU524489:JYV524489 KIQ524489:KIR524489 KSM524489:KSN524489 LCI524489:LCJ524489 LME524489:LMF524489 LWA524489:LWB524489 MFW524489:MFX524489 MPS524489:MPT524489 MZO524489:MZP524489 NJK524489:NJL524489 NTG524489:NTH524489 ODC524489:ODD524489 OMY524489:OMZ524489 OWU524489:OWV524489 PGQ524489:PGR524489 PQM524489:PQN524489 QAI524489:QAJ524489 QKE524489:QKF524489 QUA524489:QUB524489 RDW524489:RDX524489 RNS524489:RNT524489 RXO524489:RXP524489 SHK524489:SHL524489 SRG524489:SRH524489 TBC524489:TBD524489 TKY524489:TKZ524489 TUU524489:TUV524489 UEQ524489:UER524489 UOM524489:UON524489 UYI524489:UYJ524489 VIE524489:VIF524489 VSA524489:VSB524489 WBW524489:WBX524489 WLS524489:WLT524489 WVO524489:WVP524489 G590025:H590025 JC590025:JD590025 SY590025:SZ590025 ACU590025:ACV590025 AMQ590025:AMR590025 AWM590025:AWN590025 BGI590025:BGJ590025 BQE590025:BQF590025 CAA590025:CAB590025 CJW590025:CJX590025 CTS590025:CTT590025 DDO590025:DDP590025 DNK590025:DNL590025 DXG590025:DXH590025 EHC590025:EHD590025 EQY590025:EQZ590025 FAU590025:FAV590025 FKQ590025:FKR590025 FUM590025:FUN590025 GEI590025:GEJ590025 GOE590025:GOF590025 GYA590025:GYB590025 HHW590025:HHX590025 HRS590025:HRT590025 IBO590025:IBP590025 ILK590025:ILL590025 IVG590025:IVH590025 JFC590025:JFD590025 JOY590025:JOZ590025 JYU590025:JYV590025 KIQ590025:KIR590025 KSM590025:KSN590025 LCI590025:LCJ590025 LME590025:LMF590025 LWA590025:LWB590025 MFW590025:MFX590025 MPS590025:MPT590025 MZO590025:MZP590025 NJK590025:NJL590025 NTG590025:NTH590025 ODC590025:ODD590025 OMY590025:OMZ590025 OWU590025:OWV590025 PGQ590025:PGR590025 PQM590025:PQN590025 QAI590025:QAJ590025 QKE590025:QKF590025 QUA590025:QUB590025 RDW590025:RDX590025 RNS590025:RNT590025 RXO590025:RXP590025 SHK590025:SHL590025 SRG590025:SRH590025 TBC590025:TBD590025 TKY590025:TKZ590025 TUU590025:TUV590025 UEQ590025:UER590025 UOM590025:UON590025 UYI590025:UYJ590025 VIE590025:VIF590025 VSA590025:VSB590025 WBW590025:WBX590025 WLS590025:WLT590025 WVO590025:WVP590025 G655561:H655561 JC655561:JD655561 SY655561:SZ655561 ACU655561:ACV655561 AMQ655561:AMR655561 AWM655561:AWN655561 BGI655561:BGJ655561 BQE655561:BQF655561 CAA655561:CAB655561 CJW655561:CJX655561 CTS655561:CTT655561 DDO655561:DDP655561 DNK655561:DNL655561 DXG655561:DXH655561 EHC655561:EHD655561 EQY655561:EQZ655561 FAU655561:FAV655561 FKQ655561:FKR655561 FUM655561:FUN655561 GEI655561:GEJ655561 GOE655561:GOF655561 GYA655561:GYB655561 HHW655561:HHX655561 HRS655561:HRT655561 IBO655561:IBP655561 ILK655561:ILL655561 IVG655561:IVH655561 JFC655561:JFD655561 JOY655561:JOZ655561 JYU655561:JYV655561 KIQ655561:KIR655561 KSM655561:KSN655561 LCI655561:LCJ655561 LME655561:LMF655561 LWA655561:LWB655561 MFW655561:MFX655561 MPS655561:MPT655561 MZO655561:MZP655561 NJK655561:NJL655561 NTG655561:NTH655561 ODC655561:ODD655561 OMY655561:OMZ655561 OWU655561:OWV655561 PGQ655561:PGR655561 PQM655561:PQN655561 QAI655561:QAJ655561 QKE655561:QKF655561 QUA655561:QUB655561 RDW655561:RDX655561 RNS655561:RNT655561 RXO655561:RXP655561 SHK655561:SHL655561 SRG655561:SRH655561 TBC655561:TBD655561 TKY655561:TKZ655561 TUU655561:TUV655561 UEQ655561:UER655561 UOM655561:UON655561 UYI655561:UYJ655561 VIE655561:VIF655561 VSA655561:VSB655561 WBW655561:WBX655561 WLS655561:WLT655561 WVO655561:WVP655561 G721097:H721097 JC721097:JD721097 SY721097:SZ721097 ACU721097:ACV721097 AMQ721097:AMR721097 AWM721097:AWN721097 BGI721097:BGJ721097 BQE721097:BQF721097 CAA721097:CAB721097 CJW721097:CJX721097 CTS721097:CTT721097 DDO721097:DDP721097 DNK721097:DNL721097 DXG721097:DXH721097 EHC721097:EHD721097 EQY721097:EQZ721097 FAU721097:FAV721097 FKQ721097:FKR721097 FUM721097:FUN721097 GEI721097:GEJ721097 GOE721097:GOF721097 GYA721097:GYB721097 HHW721097:HHX721097 HRS721097:HRT721097 IBO721097:IBP721097 ILK721097:ILL721097 IVG721097:IVH721097 JFC721097:JFD721097 JOY721097:JOZ721097 JYU721097:JYV721097 KIQ721097:KIR721097 KSM721097:KSN721097 LCI721097:LCJ721097 LME721097:LMF721097 LWA721097:LWB721097 MFW721097:MFX721097 MPS721097:MPT721097 MZO721097:MZP721097 NJK721097:NJL721097 NTG721097:NTH721097 ODC721097:ODD721097 OMY721097:OMZ721097 OWU721097:OWV721097 PGQ721097:PGR721097 PQM721097:PQN721097 QAI721097:QAJ721097 QKE721097:QKF721097 QUA721097:QUB721097 RDW721097:RDX721097 RNS721097:RNT721097 RXO721097:RXP721097 SHK721097:SHL721097 SRG721097:SRH721097 TBC721097:TBD721097 TKY721097:TKZ721097 TUU721097:TUV721097 UEQ721097:UER721097 UOM721097:UON721097 UYI721097:UYJ721097 VIE721097:VIF721097 VSA721097:VSB721097 WBW721097:WBX721097 WLS721097:WLT721097 WVO721097:WVP721097 G786633:H786633 JC786633:JD786633 SY786633:SZ786633 ACU786633:ACV786633 AMQ786633:AMR786633 AWM786633:AWN786633 BGI786633:BGJ786633 BQE786633:BQF786633 CAA786633:CAB786633 CJW786633:CJX786633 CTS786633:CTT786633 DDO786633:DDP786633 DNK786633:DNL786633 DXG786633:DXH786633 EHC786633:EHD786633 EQY786633:EQZ786633 FAU786633:FAV786633 FKQ786633:FKR786633 FUM786633:FUN786633 GEI786633:GEJ786633 GOE786633:GOF786633 GYA786633:GYB786633 HHW786633:HHX786633 HRS786633:HRT786633 IBO786633:IBP786633 ILK786633:ILL786633 IVG786633:IVH786633 JFC786633:JFD786633 JOY786633:JOZ786633 JYU786633:JYV786633 KIQ786633:KIR786633 KSM786633:KSN786633 LCI786633:LCJ786633 LME786633:LMF786633 LWA786633:LWB786633 MFW786633:MFX786633 MPS786633:MPT786633 MZO786633:MZP786633 NJK786633:NJL786633 NTG786633:NTH786633 ODC786633:ODD786633 OMY786633:OMZ786633 OWU786633:OWV786633 PGQ786633:PGR786633 PQM786633:PQN786633 QAI786633:QAJ786633 QKE786633:QKF786633 QUA786633:QUB786633 RDW786633:RDX786633 RNS786633:RNT786633 RXO786633:RXP786633 SHK786633:SHL786633 SRG786633:SRH786633 TBC786633:TBD786633 TKY786633:TKZ786633 TUU786633:TUV786633 UEQ786633:UER786633 UOM786633:UON786633 UYI786633:UYJ786633 VIE786633:VIF786633 VSA786633:VSB786633 WBW786633:WBX786633 WLS786633:WLT786633 WVO786633:WVP786633 G852169:H852169 JC852169:JD852169 SY852169:SZ852169 ACU852169:ACV852169 AMQ852169:AMR852169 AWM852169:AWN852169 BGI852169:BGJ852169 BQE852169:BQF852169 CAA852169:CAB852169 CJW852169:CJX852169 CTS852169:CTT852169 DDO852169:DDP852169 DNK852169:DNL852169 DXG852169:DXH852169 EHC852169:EHD852169 EQY852169:EQZ852169 FAU852169:FAV852169 FKQ852169:FKR852169 FUM852169:FUN852169 GEI852169:GEJ852169 GOE852169:GOF852169 GYA852169:GYB852169 HHW852169:HHX852169 HRS852169:HRT852169 IBO852169:IBP852169 ILK852169:ILL852169 IVG852169:IVH852169 JFC852169:JFD852169 JOY852169:JOZ852169 JYU852169:JYV852169 KIQ852169:KIR852169 KSM852169:KSN852169 LCI852169:LCJ852169 LME852169:LMF852169 LWA852169:LWB852169 MFW852169:MFX852169 MPS852169:MPT852169 MZO852169:MZP852169 NJK852169:NJL852169 NTG852169:NTH852169 ODC852169:ODD852169 OMY852169:OMZ852169 OWU852169:OWV852169 PGQ852169:PGR852169 PQM852169:PQN852169 QAI852169:QAJ852169 QKE852169:QKF852169 QUA852169:QUB852169 RDW852169:RDX852169 RNS852169:RNT852169 RXO852169:RXP852169 SHK852169:SHL852169 SRG852169:SRH852169 TBC852169:TBD852169 TKY852169:TKZ852169 TUU852169:TUV852169 UEQ852169:UER852169 UOM852169:UON852169 UYI852169:UYJ852169 VIE852169:VIF852169 VSA852169:VSB852169 WBW852169:WBX852169 WLS852169:WLT852169 WVO852169:WVP852169 G917705:H917705 JC917705:JD917705 SY917705:SZ917705 ACU917705:ACV917705 AMQ917705:AMR917705 AWM917705:AWN917705 BGI917705:BGJ917705 BQE917705:BQF917705 CAA917705:CAB917705 CJW917705:CJX917705 CTS917705:CTT917705 DDO917705:DDP917705 DNK917705:DNL917705 DXG917705:DXH917705 EHC917705:EHD917705 EQY917705:EQZ917705 FAU917705:FAV917705 FKQ917705:FKR917705 FUM917705:FUN917705 GEI917705:GEJ917705 GOE917705:GOF917705 GYA917705:GYB917705 HHW917705:HHX917705 HRS917705:HRT917705 IBO917705:IBP917705 ILK917705:ILL917705 IVG917705:IVH917705 JFC917705:JFD917705 JOY917705:JOZ917705 JYU917705:JYV917705 KIQ917705:KIR917705 KSM917705:KSN917705 LCI917705:LCJ917705 LME917705:LMF917705 LWA917705:LWB917705 MFW917705:MFX917705 MPS917705:MPT917705 MZO917705:MZP917705 NJK917705:NJL917705 NTG917705:NTH917705 ODC917705:ODD917705 OMY917705:OMZ917705 OWU917705:OWV917705 PGQ917705:PGR917705 PQM917705:PQN917705 QAI917705:QAJ917705 QKE917705:QKF917705 QUA917705:QUB917705 RDW917705:RDX917705 RNS917705:RNT917705 RXO917705:RXP917705 SHK917705:SHL917705 SRG917705:SRH917705 TBC917705:TBD917705 TKY917705:TKZ917705 TUU917705:TUV917705 UEQ917705:UER917705 UOM917705:UON917705 UYI917705:UYJ917705 VIE917705:VIF917705 VSA917705:VSB917705 WBW917705:WBX917705 WLS917705:WLT917705 WVO917705:WVP917705 G983241:H983241 JC983241:JD983241 SY983241:SZ983241 ACU983241:ACV983241 AMQ983241:AMR983241 AWM983241:AWN983241 BGI983241:BGJ983241 BQE983241:BQF983241 CAA983241:CAB983241 CJW983241:CJX983241 CTS983241:CTT983241 DDO983241:DDP983241 DNK983241:DNL983241 DXG983241:DXH983241 EHC983241:EHD983241 EQY983241:EQZ983241 FAU983241:FAV983241 FKQ983241:FKR983241 FUM983241:FUN983241 GEI983241:GEJ983241 GOE983241:GOF983241 GYA983241:GYB983241 HHW983241:HHX983241 HRS983241:HRT983241 IBO983241:IBP983241 ILK983241:ILL983241 IVG983241:IVH983241 JFC983241:JFD983241 JOY983241:JOZ983241 JYU983241:JYV983241 KIQ983241:KIR983241 KSM983241:KSN983241 LCI983241:LCJ983241 LME983241:LMF983241 LWA983241:LWB983241 MFW983241:MFX983241 MPS983241:MPT983241 MZO983241:MZP983241 NJK983241:NJL983241 NTG983241:NTH983241 ODC983241:ODD983241 OMY983241:OMZ983241 OWU983241:OWV983241 PGQ983241:PGR983241 PQM983241:PQN983241 QAI983241:QAJ983241 QKE983241:QKF983241 QUA983241:QUB983241 RDW983241:RDX983241 RNS983241:RNT983241 RXO983241:RXP983241 SHK983241:SHL983241 SRG983241:SRH983241 TBC983241:TBD983241 TKY983241:TKZ983241 TUU983241:TUV983241 UEQ983241:UER983241 UOM983241:UON983241 UYI983241:UYJ983241 VIE983241:VIF983241 VSA983241:VSB983241 WBW983241:WBX983241 WLS983241:WLT983241 WVO983241:WVP983241">
      <formula1>$BE$111:$BE$111</formula1>
    </dataValidation>
    <dataValidation type="list" allowBlank="1" showInputMessage="1" showErrorMessage="1" sqref="K141:M141 JG141:JI141 TC141:TE141 ACY141:ADA141 AMU141:AMW141 AWQ141:AWS141 BGM141:BGO141 BQI141:BQK141 CAE141:CAG141 CKA141:CKC141 CTW141:CTY141 DDS141:DDU141 DNO141:DNQ141 DXK141:DXM141 EHG141:EHI141 ERC141:ERE141 FAY141:FBA141 FKU141:FKW141 FUQ141:FUS141 GEM141:GEO141 GOI141:GOK141 GYE141:GYG141 HIA141:HIC141 HRW141:HRY141 IBS141:IBU141 ILO141:ILQ141 IVK141:IVM141 JFG141:JFI141 JPC141:JPE141 JYY141:JZA141 KIU141:KIW141 KSQ141:KSS141 LCM141:LCO141 LMI141:LMK141 LWE141:LWG141 MGA141:MGC141 MPW141:MPY141 MZS141:MZU141 NJO141:NJQ141 NTK141:NTM141 ODG141:ODI141 ONC141:ONE141 OWY141:OXA141 PGU141:PGW141 PQQ141:PQS141 QAM141:QAO141 QKI141:QKK141 QUE141:QUG141 REA141:REC141 RNW141:RNY141 RXS141:RXU141 SHO141:SHQ141 SRK141:SRM141 TBG141:TBI141 TLC141:TLE141 TUY141:TVA141 UEU141:UEW141 UOQ141:UOS141 UYM141:UYO141 VII141:VIK141 VSE141:VSG141 WCA141:WCC141 WLW141:WLY141 WVS141:WVU141 K65752:M65752 JG65752:JI65752 TC65752:TE65752 ACY65752:ADA65752 AMU65752:AMW65752 AWQ65752:AWS65752 BGM65752:BGO65752 BQI65752:BQK65752 CAE65752:CAG65752 CKA65752:CKC65752 CTW65752:CTY65752 DDS65752:DDU65752 DNO65752:DNQ65752 DXK65752:DXM65752 EHG65752:EHI65752 ERC65752:ERE65752 FAY65752:FBA65752 FKU65752:FKW65752 FUQ65752:FUS65752 GEM65752:GEO65752 GOI65752:GOK65752 GYE65752:GYG65752 HIA65752:HIC65752 HRW65752:HRY65752 IBS65752:IBU65752 ILO65752:ILQ65752 IVK65752:IVM65752 JFG65752:JFI65752 JPC65752:JPE65752 JYY65752:JZA65752 KIU65752:KIW65752 KSQ65752:KSS65752 LCM65752:LCO65752 LMI65752:LMK65752 LWE65752:LWG65752 MGA65752:MGC65752 MPW65752:MPY65752 MZS65752:MZU65752 NJO65752:NJQ65752 NTK65752:NTM65752 ODG65752:ODI65752 ONC65752:ONE65752 OWY65752:OXA65752 PGU65752:PGW65752 PQQ65752:PQS65752 QAM65752:QAO65752 QKI65752:QKK65752 QUE65752:QUG65752 REA65752:REC65752 RNW65752:RNY65752 RXS65752:RXU65752 SHO65752:SHQ65752 SRK65752:SRM65752 TBG65752:TBI65752 TLC65752:TLE65752 TUY65752:TVA65752 UEU65752:UEW65752 UOQ65752:UOS65752 UYM65752:UYO65752 VII65752:VIK65752 VSE65752:VSG65752 WCA65752:WCC65752 WLW65752:WLY65752 WVS65752:WVU65752 K131288:M131288 JG131288:JI131288 TC131288:TE131288 ACY131288:ADA131288 AMU131288:AMW131288 AWQ131288:AWS131288 BGM131288:BGO131288 BQI131288:BQK131288 CAE131288:CAG131288 CKA131288:CKC131288 CTW131288:CTY131288 DDS131288:DDU131288 DNO131288:DNQ131288 DXK131288:DXM131288 EHG131288:EHI131288 ERC131288:ERE131288 FAY131288:FBA131288 FKU131288:FKW131288 FUQ131288:FUS131288 GEM131288:GEO131288 GOI131288:GOK131288 GYE131288:GYG131288 HIA131288:HIC131288 HRW131288:HRY131288 IBS131288:IBU131288 ILO131288:ILQ131288 IVK131288:IVM131288 JFG131288:JFI131288 JPC131288:JPE131288 JYY131288:JZA131288 KIU131288:KIW131288 KSQ131288:KSS131288 LCM131288:LCO131288 LMI131288:LMK131288 LWE131288:LWG131288 MGA131288:MGC131288 MPW131288:MPY131288 MZS131288:MZU131288 NJO131288:NJQ131288 NTK131288:NTM131288 ODG131288:ODI131288 ONC131288:ONE131288 OWY131288:OXA131288 PGU131288:PGW131288 PQQ131288:PQS131288 QAM131288:QAO131288 QKI131288:QKK131288 QUE131288:QUG131288 REA131288:REC131288 RNW131288:RNY131288 RXS131288:RXU131288 SHO131288:SHQ131288 SRK131288:SRM131288 TBG131288:TBI131288 TLC131288:TLE131288 TUY131288:TVA131288 UEU131288:UEW131288 UOQ131288:UOS131288 UYM131288:UYO131288 VII131288:VIK131288 VSE131288:VSG131288 WCA131288:WCC131288 WLW131288:WLY131288 WVS131288:WVU131288 K196824:M196824 JG196824:JI196824 TC196824:TE196824 ACY196824:ADA196824 AMU196824:AMW196824 AWQ196824:AWS196824 BGM196824:BGO196824 BQI196824:BQK196824 CAE196824:CAG196824 CKA196824:CKC196824 CTW196824:CTY196824 DDS196824:DDU196824 DNO196824:DNQ196824 DXK196824:DXM196824 EHG196824:EHI196824 ERC196824:ERE196824 FAY196824:FBA196824 FKU196824:FKW196824 FUQ196824:FUS196824 GEM196824:GEO196824 GOI196824:GOK196824 GYE196824:GYG196824 HIA196824:HIC196824 HRW196824:HRY196824 IBS196824:IBU196824 ILO196824:ILQ196824 IVK196824:IVM196824 JFG196824:JFI196824 JPC196824:JPE196824 JYY196824:JZA196824 KIU196824:KIW196824 KSQ196824:KSS196824 LCM196824:LCO196824 LMI196824:LMK196824 LWE196824:LWG196824 MGA196824:MGC196824 MPW196824:MPY196824 MZS196824:MZU196824 NJO196824:NJQ196824 NTK196824:NTM196824 ODG196824:ODI196824 ONC196824:ONE196824 OWY196824:OXA196824 PGU196824:PGW196824 PQQ196824:PQS196824 QAM196824:QAO196824 QKI196824:QKK196824 QUE196824:QUG196824 REA196824:REC196824 RNW196824:RNY196824 RXS196824:RXU196824 SHO196824:SHQ196824 SRK196824:SRM196824 TBG196824:TBI196824 TLC196824:TLE196824 TUY196824:TVA196824 UEU196824:UEW196824 UOQ196824:UOS196824 UYM196824:UYO196824 VII196824:VIK196824 VSE196824:VSG196824 WCA196824:WCC196824 WLW196824:WLY196824 WVS196824:WVU196824 K262360:M262360 JG262360:JI262360 TC262360:TE262360 ACY262360:ADA262360 AMU262360:AMW262360 AWQ262360:AWS262360 BGM262360:BGO262360 BQI262360:BQK262360 CAE262360:CAG262360 CKA262360:CKC262360 CTW262360:CTY262360 DDS262360:DDU262360 DNO262360:DNQ262360 DXK262360:DXM262360 EHG262360:EHI262360 ERC262360:ERE262360 FAY262360:FBA262360 FKU262360:FKW262360 FUQ262360:FUS262360 GEM262360:GEO262360 GOI262360:GOK262360 GYE262360:GYG262360 HIA262360:HIC262360 HRW262360:HRY262360 IBS262360:IBU262360 ILO262360:ILQ262360 IVK262360:IVM262360 JFG262360:JFI262360 JPC262360:JPE262360 JYY262360:JZA262360 KIU262360:KIW262360 KSQ262360:KSS262360 LCM262360:LCO262360 LMI262360:LMK262360 LWE262360:LWG262360 MGA262360:MGC262360 MPW262360:MPY262360 MZS262360:MZU262360 NJO262360:NJQ262360 NTK262360:NTM262360 ODG262360:ODI262360 ONC262360:ONE262360 OWY262360:OXA262360 PGU262360:PGW262360 PQQ262360:PQS262360 QAM262360:QAO262360 QKI262360:QKK262360 QUE262360:QUG262360 REA262360:REC262360 RNW262360:RNY262360 RXS262360:RXU262360 SHO262360:SHQ262360 SRK262360:SRM262360 TBG262360:TBI262360 TLC262360:TLE262360 TUY262360:TVA262360 UEU262360:UEW262360 UOQ262360:UOS262360 UYM262360:UYO262360 VII262360:VIK262360 VSE262360:VSG262360 WCA262360:WCC262360 WLW262360:WLY262360 WVS262360:WVU262360 K327896:M327896 JG327896:JI327896 TC327896:TE327896 ACY327896:ADA327896 AMU327896:AMW327896 AWQ327896:AWS327896 BGM327896:BGO327896 BQI327896:BQK327896 CAE327896:CAG327896 CKA327896:CKC327896 CTW327896:CTY327896 DDS327896:DDU327896 DNO327896:DNQ327896 DXK327896:DXM327896 EHG327896:EHI327896 ERC327896:ERE327896 FAY327896:FBA327896 FKU327896:FKW327896 FUQ327896:FUS327896 GEM327896:GEO327896 GOI327896:GOK327896 GYE327896:GYG327896 HIA327896:HIC327896 HRW327896:HRY327896 IBS327896:IBU327896 ILO327896:ILQ327896 IVK327896:IVM327896 JFG327896:JFI327896 JPC327896:JPE327896 JYY327896:JZA327896 KIU327896:KIW327896 KSQ327896:KSS327896 LCM327896:LCO327896 LMI327896:LMK327896 LWE327896:LWG327896 MGA327896:MGC327896 MPW327896:MPY327896 MZS327896:MZU327896 NJO327896:NJQ327896 NTK327896:NTM327896 ODG327896:ODI327896 ONC327896:ONE327896 OWY327896:OXA327896 PGU327896:PGW327896 PQQ327896:PQS327896 QAM327896:QAO327896 QKI327896:QKK327896 QUE327896:QUG327896 REA327896:REC327896 RNW327896:RNY327896 RXS327896:RXU327896 SHO327896:SHQ327896 SRK327896:SRM327896 TBG327896:TBI327896 TLC327896:TLE327896 TUY327896:TVA327896 UEU327896:UEW327896 UOQ327896:UOS327896 UYM327896:UYO327896 VII327896:VIK327896 VSE327896:VSG327896 WCA327896:WCC327896 WLW327896:WLY327896 WVS327896:WVU327896 K393432:M393432 JG393432:JI393432 TC393432:TE393432 ACY393432:ADA393432 AMU393432:AMW393432 AWQ393432:AWS393432 BGM393432:BGO393432 BQI393432:BQK393432 CAE393432:CAG393432 CKA393432:CKC393432 CTW393432:CTY393432 DDS393432:DDU393432 DNO393432:DNQ393432 DXK393432:DXM393432 EHG393432:EHI393432 ERC393432:ERE393432 FAY393432:FBA393432 FKU393432:FKW393432 FUQ393432:FUS393432 GEM393432:GEO393432 GOI393432:GOK393432 GYE393432:GYG393432 HIA393432:HIC393432 HRW393432:HRY393432 IBS393432:IBU393432 ILO393432:ILQ393432 IVK393432:IVM393432 JFG393432:JFI393432 JPC393432:JPE393432 JYY393432:JZA393432 KIU393432:KIW393432 KSQ393432:KSS393432 LCM393432:LCO393432 LMI393432:LMK393432 LWE393432:LWG393432 MGA393432:MGC393432 MPW393432:MPY393432 MZS393432:MZU393432 NJO393432:NJQ393432 NTK393432:NTM393432 ODG393432:ODI393432 ONC393432:ONE393432 OWY393432:OXA393432 PGU393432:PGW393432 PQQ393432:PQS393432 QAM393432:QAO393432 QKI393432:QKK393432 QUE393432:QUG393432 REA393432:REC393432 RNW393432:RNY393432 RXS393432:RXU393432 SHO393432:SHQ393432 SRK393432:SRM393432 TBG393432:TBI393432 TLC393432:TLE393432 TUY393432:TVA393432 UEU393432:UEW393432 UOQ393432:UOS393432 UYM393432:UYO393432 VII393432:VIK393432 VSE393432:VSG393432 WCA393432:WCC393432 WLW393432:WLY393432 WVS393432:WVU393432 K458968:M458968 JG458968:JI458968 TC458968:TE458968 ACY458968:ADA458968 AMU458968:AMW458968 AWQ458968:AWS458968 BGM458968:BGO458968 BQI458968:BQK458968 CAE458968:CAG458968 CKA458968:CKC458968 CTW458968:CTY458968 DDS458968:DDU458968 DNO458968:DNQ458968 DXK458968:DXM458968 EHG458968:EHI458968 ERC458968:ERE458968 FAY458968:FBA458968 FKU458968:FKW458968 FUQ458968:FUS458968 GEM458968:GEO458968 GOI458968:GOK458968 GYE458968:GYG458968 HIA458968:HIC458968 HRW458968:HRY458968 IBS458968:IBU458968 ILO458968:ILQ458968 IVK458968:IVM458968 JFG458968:JFI458968 JPC458968:JPE458968 JYY458968:JZA458968 KIU458968:KIW458968 KSQ458968:KSS458968 LCM458968:LCO458968 LMI458968:LMK458968 LWE458968:LWG458968 MGA458968:MGC458968 MPW458968:MPY458968 MZS458968:MZU458968 NJO458968:NJQ458968 NTK458968:NTM458968 ODG458968:ODI458968 ONC458968:ONE458968 OWY458968:OXA458968 PGU458968:PGW458968 PQQ458968:PQS458968 QAM458968:QAO458968 QKI458968:QKK458968 QUE458968:QUG458968 REA458968:REC458968 RNW458968:RNY458968 RXS458968:RXU458968 SHO458968:SHQ458968 SRK458968:SRM458968 TBG458968:TBI458968 TLC458968:TLE458968 TUY458968:TVA458968 UEU458968:UEW458968 UOQ458968:UOS458968 UYM458968:UYO458968 VII458968:VIK458968 VSE458968:VSG458968 WCA458968:WCC458968 WLW458968:WLY458968 WVS458968:WVU458968 K524504:M524504 JG524504:JI524504 TC524504:TE524504 ACY524504:ADA524504 AMU524504:AMW524504 AWQ524504:AWS524504 BGM524504:BGO524504 BQI524504:BQK524504 CAE524504:CAG524504 CKA524504:CKC524504 CTW524504:CTY524504 DDS524504:DDU524504 DNO524504:DNQ524504 DXK524504:DXM524504 EHG524504:EHI524504 ERC524504:ERE524504 FAY524504:FBA524504 FKU524504:FKW524504 FUQ524504:FUS524504 GEM524504:GEO524504 GOI524504:GOK524504 GYE524504:GYG524504 HIA524504:HIC524504 HRW524504:HRY524504 IBS524504:IBU524504 ILO524504:ILQ524504 IVK524504:IVM524504 JFG524504:JFI524504 JPC524504:JPE524504 JYY524504:JZA524504 KIU524504:KIW524504 KSQ524504:KSS524504 LCM524504:LCO524504 LMI524504:LMK524504 LWE524504:LWG524504 MGA524504:MGC524504 MPW524504:MPY524504 MZS524504:MZU524504 NJO524504:NJQ524504 NTK524504:NTM524504 ODG524504:ODI524504 ONC524504:ONE524504 OWY524504:OXA524504 PGU524504:PGW524504 PQQ524504:PQS524504 QAM524504:QAO524504 QKI524504:QKK524504 QUE524504:QUG524504 REA524504:REC524504 RNW524504:RNY524504 RXS524504:RXU524504 SHO524504:SHQ524504 SRK524504:SRM524504 TBG524504:TBI524504 TLC524504:TLE524504 TUY524504:TVA524504 UEU524504:UEW524504 UOQ524504:UOS524504 UYM524504:UYO524504 VII524504:VIK524504 VSE524504:VSG524504 WCA524504:WCC524504 WLW524504:WLY524504 WVS524504:WVU524504 K590040:M590040 JG590040:JI590040 TC590040:TE590040 ACY590040:ADA590040 AMU590040:AMW590040 AWQ590040:AWS590040 BGM590040:BGO590040 BQI590040:BQK590040 CAE590040:CAG590040 CKA590040:CKC590040 CTW590040:CTY590040 DDS590040:DDU590040 DNO590040:DNQ590040 DXK590040:DXM590040 EHG590040:EHI590040 ERC590040:ERE590040 FAY590040:FBA590040 FKU590040:FKW590040 FUQ590040:FUS590040 GEM590040:GEO590040 GOI590040:GOK590040 GYE590040:GYG590040 HIA590040:HIC590040 HRW590040:HRY590040 IBS590040:IBU590040 ILO590040:ILQ590040 IVK590040:IVM590040 JFG590040:JFI590040 JPC590040:JPE590040 JYY590040:JZA590040 KIU590040:KIW590040 KSQ590040:KSS590040 LCM590040:LCO590040 LMI590040:LMK590040 LWE590040:LWG590040 MGA590040:MGC590040 MPW590040:MPY590040 MZS590040:MZU590040 NJO590040:NJQ590040 NTK590040:NTM590040 ODG590040:ODI590040 ONC590040:ONE590040 OWY590040:OXA590040 PGU590040:PGW590040 PQQ590040:PQS590040 QAM590040:QAO590040 QKI590040:QKK590040 QUE590040:QUG590040 REA590040:REC590040 RNW590040:RNY590040 RXS590040:RXU590040 SHO590040:SHQ590040 SRK590040:SRM590040 TBG590040:TBI590040 TLC590040:TLE590040 TUY590040:TVA590040 UEU590040:UEW590040 UOQ590040:UOS590040 UYM590040:UYO590040 VII590040:VIK590040 VSE590040:VSG590040 WCA590040:WCC590040 WLW590040:WLY590040 WVS590040:WVU590040 K655576:M655576 JG655576:JI655576 TC655576:TE655576 ACY655576:ADA655576 AMU655576:AMW655576 AWQ655576:AWS655576 BGM655576:BGO655576 BQI655576:BQK655576 CAE655576:CAG655576 CKA655576:CKC655576 CTW655576:CTY655576 DDS655576:DDU655576 DNO655576:DNQ655576 DXK655576:DXM655576 EHG655576:EHI655576 ERC655576:ERE655576 FAY655576:FBA655576 FKU655576:FKW655576 FUQ655576:FUS655576 GEM655576:GEO655576 GOI655576:GOK655576 GYE655576:GYG655576 HIA655576:HIC655576 HRW655576:HRY655576 IBS655576:IBU655576 ILO655576:ILQ655576 IVK655576:IVM655576 JFG655576:JFI655576 JPC655576:JPE655576 JYY655576:JZA655576 KIU655576:KIW655576 KSQ655576:KSS655576 LCM655576:LCO655576 LMI655576:LMK655576 LWE655576:LWG655576 MGA655576:MGC655576 MPW655576:MPY655576 MZS655576:MZU655576 NJO655576:NJQ655576 NTK655576:NTM655576 ODG655576:ODI655576 ONC655576:ONE655576 OWY655576:OXA655576 PGU655576:PGW655576 PQQ655576:PQS655576 QAM655576:QAO655576 QKI655576:QKK655576 QUE655576:QUG655576 REA655576:REC655576 RNW655576:RNY655576 RXS655576:RXU655576 SHO655576:SHQ655576 SRK655576:SRM655576 TBG655576:TBI655576 TLC655576:TLE655576 TUY655576:TVA655576 UEU655576:UEW655576 UOQ655576:UOS655576 UYM655576:UYO655576 VII655576:VIK655576 VSE655576:VSG655576 WCA655576:WCC655576 WLW655576:WLY655576 WVS655576:WVU655576 K721112:M721112 JG721112:JI721112 TC721112:TE721112 ACY721112:ADA721112 AMU721112:AMW721112 AWQ721112:AWS721112 BGM721112:BGO721112 BQI721112:BQK721112 CAE721112:CAG721112 CKA721112:CKC721112 CTW721112:CTY721112 DDS721112:DDU721112 DNO721112:DNQ721112 DXK721112:DXM721112 EHG721112:EHI721112 ERC721112:ERE721112 FAY721112:FBA721112 FKU721112:FKW721112 FUQ721112:FUS721112 GEM721112:GEO721112 GOI721112:GOK721112 GYE721112:GYG721112 HIA721112:HIC721112 HRW721112:HRY721112 IBS721112:IBU721112 ILO721112:ILQ721112 IVK721112:IVM721112 JFG721112:JFI721112 JPC721112:JPE721112 JYY721112:JZA721112 KIU721112:KIW721112 KSQ721112:KSS721112 LCM721112:LCO721112 LMI721112:LMK721112 LWE721112:LWG721112 MGA721112:MGC721112 MPW721112:MPY721112 MZS721112:MZU721112 NJO721112:NJQ721112 NTK721112:NTM721112 ODG721112:ODI721112 ONC721112:ONE721112 OWY721112:OXA721112 PGU721112:PGW721112 PQQ721112:PQS721112 QAM721112:QAO721112 QKI721112:QKK721112 QUE721112:QUG721112 REA721112:REC721112 RNW721112:RNY721112 RXS721112:RXU721112 SHO721112:SHQ721112 SRK721112:SRM721112 TBG721112:TBI721112 TLC721112:TLE721112 TUY721112:TVA721112 UEU721112:UEW721112 UOQ721112:UOS721112 UYM721112:UYO721112 VII721112:VIK721112 VSE721112:VSG721112 WCA721112:WCC721112 WLW721112:WLY721112 WVS721112:WVU721112 K786648:M786648 JG786648:JI786648 TC786648:TE786648 ACY786648:ADA786648 AMU786648:AMW786648 AWQ786648:AWS786648 BGM786648:BGO786648 BQI786648:BQK786648 CAE786648:CAG786648 CKA786648:CKC786648 CTW786648:CTY786648 DDS786648:DDU786648 DNO786648:DNQ786648 DXK786648:DXM786648 EHG786648:EHI786648 ERC786648:ERE786648 FAY786648:FBA786648 FKU786648:FKW786648 FUQ786648:FUS786648 GEM786648:GEO786648 GOI786648:GOK786648 GYE786648:GYG786648 HIA786648:HIC786648 HRW786648:HRY786648 IBS786648:IBU786648 ILO786648:ILQ786648 IVK786648:IVM786648 JFG786648:JFI786648 JPC786648:JPE786648 JYY786648:JZA786648 KIU786648:KIW786648 KSQ786648:KSS786648 LCM786648:LCO786648 LMI786648:LMK786648 LWE786648:LWG786648 MGA786648:MGC786648 MPW786648:MPY786648 MZS786648:MZU786648 NJO786648:NJQ786648 NTK786648:NTM786648 ODG786648:ODI786648 ONC786648:ONE786648 OWY786648:OXA786648 PGU786648:PGW786648 PQQ786648:PQS786648 QAM786648:QAO786648 QKI786648:QKK786648 QUE786648:QUG786648 REA786648:REC786648 RNW786648:RNY786648 RXS786648:RXU786648 SHO786648:SHQ786648 SRK786648:SRM786648 TBG786648:TBI786648 TLC786648:TLE786648 TUY786648:TVA786648 UEU786648:UEW786648 UOQ786648:UOS786648 UYM786648:UYO786648 VII786648:VIK786648 VSE786648:VSG786648 WCA786648:WCC786648 WLW786648:WLY786648 WVS786648:WVU786648 K852184:M852184 JG852184:JI852184 TC852184:TE852184 ACY852184:ADA852184 AMU852184:AMW852184 AWQ852184:AWS852184 BGM852184:BGO852184 BQI852184:BQK852184 CAE852184:CAG852184 CKA852184:CKC852184 CTW852184:CTY852184 DDS852184:DDU852184 DNO852184:DNQ852184 DXK852184:DXM852184 EHG852184:EHI852184 ERC852184:ERE852184 FAY852184:FBA852184 FKU852184:FKW852184 FUQ852184:FUS852184 GEM852184:GEO852184 GOI852184:GOK852184 GYE852184:GYG852184 HIA852184:HIC852184 HRW852184:HRY852184 IBS852184:IBU852184 ILO852184:ILQ852184 IVK852184:IVM852184 JFG852184:JFI852184 JPC852184:JPE852184 JYY852184:JZA852184 KIU852184:KIW852184 KSQ852184:KSS852184 LCM852184:LCO852184 LMI852184:LMK852184 LWE852184:LWG852184 MGA852184:MGC852184 MPW852184:MPY852184 MZS852184:MZU852184 NJO852184:NJQ852184 NTK852184:NTM852184 ODG852184:ODI852184 ONC852184:ONE852184 OWY852184:OXA852184 PGU852184:PGW852184 PQQ852184:PQS852184 QAM852184:QAO852184 QKI852184:QKK852184 QUE852184:QUG852184 REA852184:REC852184 RNW852184:RNY852184 RXS852184:RXU852184 SHO852184:SHQ852184 SRK852184:SRM852184 TBG852184:TBI852184 TLC852184:TLE852184 TUY852184:TVA852184 UEU852184:UEW852184 UOQ852184:UOS852184 UYM852184:UYO852184 VII852184:VIK852184 VSE852184:VSG852184 WCA852184:WCC852184 WLW852184:WLY852184 WVS852184:WVU852184 K917720:M917720 JG917720:JI917720 TC917720:TE917720 ACY917720:ADA917720 AMU917720:AMW917720 AWQ917720:AWS917720 BGM917720:BGO917720 BQI917720:BQK917720 CAE917720:CAG917720 CKA917720:CKC917720 CTW917720:CTY917720 DDS917720:DDU917720 DNO917720:DNQ917720 DXK917720:DXM917720 EHG917720:EHI917720 ERC917720:ERE917720 FAY917720:FBA917720 FKU917720:FKW917720 FUQ917720:FUS917720 GEM917720:GEO917720 GOI917720:GOK917720 GYE917720:GYG917720 HIA917720:HIC917720 HRW917720:HRY917720 IBS917720:IBU917720 ILO917720:ILQ917720 IVK917720:IVM917720 JFG917720:JFI917720 JPC917720:JPE917720 JYY917720:JZA917720 KIU917720:KIW917720 KSQ917720:KSS917720 LCM917720:LCO917720 LMI917720:LMK917720 LWE917720:LWG917720 MGA917720:MGC917720 MPW917720:MPY917720 MZS917720:MZU917720 NJO917720:NJQ917720 NTK917720:NTM917720 ODG917720:ODI917720 ONC917720:ONE917720 OWY917720:OXA917720 PGU917720:PGW917720 PQQ917720:PQS917720 QAM917720:QAO917720 QKI917720:QKK917720 QUE917720:QUG917720 REA917720:REC917720 RNW917720:RNY917720 RXS917720:RXU917720 SHO917720:SHQ917720 SRK917720:SRM917720 TBG917720:TBI917720 TLC917720:TLE917720 TUY917720:TVA917720 UEU917720:UEW917720 UOQ917720:UOS917720 UYM917720:UYO917720 VII917720:VIK917720 VSE917720:VSG917720 WCA917720:WCC917720 WLW917720:WLY917720 WVS917720:WVU917720 K983256:M983256 JG983256:JI983256 TC983256:TE983256 ACY983256:ADA983256 AMU983256:AMW983256 AWQ983256:AWS983256 BGM983256:BGO983256 BQI983256:BQK983256 CAE983256:CAG983256 CKA983256:CKC983256 CTW983256:CTY983256 DDS983256:DDU983256 DNO983256:DNQ983256 DXK983256:DXM983256 EHG983256:EHI983256 ERC983256:ERE983256 FAY983256:FBA983256 FKU983256:FKW983256 FUQ983256:FUS983256 GEM983256:GEO983256 GOI983256:GOK983256 GYE983256:GYG983256 HIA983256:HIC983256 HRW983256:HRY983256 IBS983256:IBU983256 ILO983256:ILQ983256 IVK983256:IVM983256 JFG983256:JFI983256 JPC983256:JPE983256 JYY983256:JZA983256 KIU983256:KIW983256 KSQ983256:KSS983256 LCM983256:LCO983256 LMI983256:LMK983256 LWE983256:LWG983256 MGA983256:MGC983256 MPW983256:MPY983256 MZS983256:MZU983256 NJO983256:NJQ983256 NTK983256:NTM983256 ODG983256:ODI983256 ONC983256:ONE983256 OWY983256:OXA983256 PGU983256:PGW983256 PQQ983256:PQS983256 QAM983256:QAO983256 QKI983256:QKK983256 QUE983256:QUG983256 REA983256:REC983256 RNW983256:RNY983256 RXS983256:RXU983256 SHO983256:SHQ983256 SRK983256:SRM983256 TBG983256:TBI983256 TLC983256:TLE983256 TUY983256:TVA983256 UEU983256:UEW983256 UOQ983256:UOS983256 UYM983256:UYO983256 VII983256:VIK983256 VSE983256:VSG983256 WCA983256:WCC983256 WLW983256:WLY983256 WVS983256:WVU983256">
      <formula1>$AU$138:$AU$142</formula1>
    </dataValidation>
    <dataValidation type="list" showInputMessage="1" showErrorMessage="1" sqref="K136:M136 JG136:JI136 TC136:TE136 ACY136:ADA136 AMU136:AMW136 AWQ136:AWS136 BGM136:BGO136 BQI136:BQK136 CAE136:CAG136 CKA136:CKC136 CTW136:CTY136 DDS136:DDU136 DNO136:DNQ136 DXK136:DXM136 EHG136:EHI136 ERC136:ERE136 FAY136:FBA136 FKU136:FKW136 FUQ136:FUS136 GEM136:GEO136 GOI136:GOK136 GYE136:GYG136 HIA136:HIC136 HRW136:HRY136 IBS136:IBU136 ILO136:ILQ136 IVK136:IVM136 JFG136:JFI136 JPC136:JPE136 JYY136:JZA136 KIU136:KIW136 KSQ136:KSS136 LCM136:LCO136 LMI136:LMK136 LWE136:LWG136 MGA136:MGC136 MPW136:MPY136 MZS136:MZU136 NJO136:NJQ136 NTK136:NTM136 ODG136:ODI136 ONC136:ONE136 OWY136:OXA136 PGU136:PGW136 PQQ136:PQS136 QAM136:QAO136 QKI136:QKK136 QUE136:QUG136 REA136:REC136 RNW136:RNY136 RXS136:RXU136 SHO136:SHQ136 SRK136:SRM136 TBG136:TBI136 TLC136:TLE136 TUY136:TVA136 UEU136:UEW136 UOQ136:UOS136 UYM136:UYO136 VII136:VIK136 VSE136:VSG136 WCA136:WCC136 WLW136:WLY136 WVS136:WVU136 K65747:M65747 JG65747:JI65747 TC65747:TE65747 ACY65747:ADA65747 AMU65747:AMW65747 AWQ65747:AWS65747 BGM65747:BGO65747 BQI65747:BQK65747 CAE65747:CAG65747 CKA65747:CKC65747 CTW65747:CTY65747 DDS65747:DDU65747 DNO65747:DNQ65747 DXK65747:DXM65747 EHG65747:EHI65747 ERC65747:ERE65747 FAY65747:FBA65747 FKU65747:FKW65747 FUQ65747:FUS65747 GEM65747:GEO65747 GOI65747:GOK65747 GYE65747:GYG65747 HIA65747:HIC65747 HRW65747:HRY65747 IBS65747:IBU65747 ILO65747:ILQ65747 IVK65747:IVM65747 JFG65747:JFI65747 JPC65747:JPE65747 JYY65747:JZA65747 KIU65747:KIW65747 KSQ65747:KSS65747 LCM65747:LCO65747 LMI65747:LMK65747 LWE65747:LWG65747 MGA65747:MGC65747 MPW65747:MPY65747 MZS65747:MZU65747 NJO65747:NJQ65747 NTK65747:NTM65747 ODG65747:ODI65747 ONC65747:ONE65747 OWY65747:OXA65747 PGU65747:PGW65747 PQQ65747:PQS65747 QAM65747:QAO65747 QKI65747:QKK65747 QUE65747:QUG65747 REA65747:REC65747 RNW65747:RNY65747 RXS65747:RXU65747 SHO65747:SHQ65747 SRK65747:SRM65747 TBG65747:TBI65747 TLC65747:TLE65747 TUY65747:TVA65747 UEU65747:UEW65747 UOQ65747:UOS65747 UYM65747:UYO65747 VII65747:VIK65747 VSE65747:VSG65747 WCA65747:WCC65747 WLW65747:WLY65747 WVS65747:WVU65747 K131283:M131283 JG131283:JI131283 TC131283:TE131283 ACY131283:ADA131283 AMU131283:AMW131283 AWQ131283:AWS131283 BGM131283:BGO131283 BQI131283:BQK131283 CAE131283:CAG131283 CKA131283:CKC131283 CTW131283:CTY131283 DDS131283:DDU131283 DNO131283:DNQ131283 DXK131283:DXM131283 EHG131283:EHI131283 ERC131283:ERE131283 FAY131283:FBA131283 FKU131283:FKW131283 FUQ131283:FUS131283 GEM131283:GEO131283 GOI131283:GOK131283 GYE131283:GYG131283 HIA131283:HIC131283 HRW131283:HRY131283 IBS131283:IBU131283 ILO131283:ILQ131283 IVK131283:IVM131283 JFG131283:JFI131283 JPC131283:JPE131283 JYY131283:JZA131283 KIU131283:KIW131283 KSQ131283:KSS131283 LCM131283:LCO131283 LMI131283:LMK131283 LWE131283:LWG131283 MGA131283:MGC131283 MPW131283:MPY131283 MZS131283:MZU131283 NJO131283:NJQ131283 NTK131283:NTM131283 ODG131283:ODI131283 ONC131283:ONE131283 OWY131283:OXA131283 PGU131283:PGW131283 PQQ131283:PQS131283 QAM131283:QAO131283 QKI131283:QKK131283 QUE131283:QUG131283 REA131283:REC131283 RNW131283:RNY131283 RXS131283:RXU131283 SHO131283:SHQ131283 SRK131283:SRM131283 TBG131283:TBI131283 TLC131283:TLE131283 TUY131283:TVA131283 UEU131283:UEW131283 UOQ131283:UOS131283 UYM131283:UYO131283 VII131283:VIK131283 VSE131283:VSG131283 WCA131283:WCC131283 WLW131283:WLY131283 WVS131283:WVU131283 K196819:M196819 JG196819:JI196819 TC196819:TE196819 ACY196819:ADA196819 AMU196819:AMW196819 AWQ196819:AWS196819 BGM196819:BGO196819 BQI196819:BQK196819 CAE196819:CAG196819 CKA196819:CKC196819 CTW196819:CTY196819 DDS196819:DDU196819 DNO196819:DNQ196819 DXK196819:DXM196819 EHG196819:EHI196819 ERC196819:ERE196819 FAY196819:FBA196819 FKU196819:FKW196819 FUQ196819:FUS196819 GEM196819:GEO196819 GOI196819:GOK196819 GYE196819:GYG196819 HIA196819:HIC196819 HRW196819:HRY196819 IBS196819:IBU196819 ILO196819:ILQ196819 IVK196819:IVM196819 JFG196819:JFI196819 JPC196819:JPE196819 JYY196819:JZA196819 KIU196819:KIW196819 KSQ196819:KSS196819 LCM196819:LCO196819 LMI196819:LMK196819 LWE196819:LWG196819 MGA196819:MGC196819 MPW196819:MPY196819 MZS196819:MZU196819 NJO196819:NJQ196819 NTK196819:NTM196819 ODG196819:ODI196819 ONC196819:ONE196819 OWY196819:OXA196819 PGU196819:PGW196819 PQQ196819:PQS196819 QAM196819:QAO196819 QKI196819:QKK196819 QUE196819:QUG196819 REA196819:REC196819 RNW196819:RNY196819 RXS196819:RXU196819 SHO196819:SHQ196819 SRK196819:SRM196819 TBG196819:TBI196819 TLC196819:TLE196819 TUY196819:TVA196819 UEU196819:UEW196819 UOQ196819:UOS196819 UYM196819:UYO196819 VII196819:VIK196819 VSE196819:VSG196819 WCA196819:WCC196819 WLW196819:WLY196819 WVS196819:WVU196819 K262355:M262355 JG262355:JI262355 TC262355:TE262355 ACY262355:ADA262355 AMU262355:AMW262355 AWQ262355:AWS262355 BGM262355:BGO262355 BQI262355:BQK262355 CAE262355:CAG262355 CKA262355:CKC262355 CTW262355:CTY262355 DDS262355:DDU262355 DNO262355:DNQ262355 DXK262355:DXM262355 EHG262355:EHI262355 ERC262355:ERE262355 FAY262355:FBA262355 FKU262355:FKW262355 FUQ262355:FUS262355 GEM262355:GEO262355 GOI262355:GOK262355 GYE262355:GYG262355 HIA262355:HIC262355 HRW262355:HRY262355 IBS262355:IBU262355 ILO262355:ILQ262355 IVK262355:IVM262355 JFG262355:JFI262355 JPC262355:JPE262355 JYY262355:JZA262355 KIU262355:KIW262355 KSQ262355:KSS262355 LCM262355:LCO262355 LMI262355:LMK262355 LWE262355:LWG262355 MGA262355:MGC262355 MPW262355:MPY262355 MZS262355:MZU262355 NJO262355:NJQ262355 NTK262355:NTM262355 ODG262355:ODI262355 ONC262355:ONE262355 OWY262355:OXA262355 PGU262355:PGW262355 PQQ262355:PQS262355 QAM262355:QAO262355 QKI262355:QKK262355 QUE262355:QUG262355 REA262355:REC262355 RNW262355:RNY262355 RXS262355:RXU262355 SHO262355:SHQ262355 SRK262355:SRM262355 TBG262355:TBI262355 TLC262355:TLE262355 TUY262355:TVA262355 UEU262355:UEW262355 UOQ262355:UOS262355 UYM262355:UYO262355 VII262355:VIK262355 VSE262355:VSG262355 WCA262355:WCC262355 WLW262355:WLY262355 WVS262355:WVU262355 K327891:M327891 JG327891:JI327891 TC327891:TE327891 ACY327891:ADA327891 AMU327891:AMW327891 AWQ327891:AWS327891 BGM327891:BGO327891 BQI327891:BQK327891 CAE327891:CAG327891 CKA327891:CKC327891 CTW327891:CTY327891 DDS327891:DDU327891 DNO327891:DNQ327891 DXK327891:DXM327891 EHG327891:EHI327891 ERC327891:ERE327891 FAY327891:FBA327891 FKU327891:FKW327891 FUQ327891:FUS327891 GEM327891:GEO327891 GOI327891:GOK327891 GYE327891:GYG327891 HIA327891:HIC327891 HRW327891:HRY327891 IBS327891:IBU327891 ILO327891:ILQ327891 IVK327891:IVM327891 JFG327891:JFI327891 JPC327891:JPE327891 JYY327891:JZA327891 KIU327891:KIW327891 KSQ327891:KSS327891 LCM327891:LCO327891 LMI327891:LMK327891 LWE327891:LWG327891 MGA327891:MGC327891 MPW327891:MPY327891 MZS327891:MZU327891 NJO327891:NJQ327891 NTK327891:NTM327891 ODG327891:ODI327891 ONC327891:ONE327891 OWY327891:OXA327891 PGU327891:PGW327891 PQQ327891:PQS327891 QAM327891:QAO327891 QKI327891:QKK327891 QUE327891:QUG327891 REA327891:REC327891 RNW327891:RNY327891 RXS327891:RXU327891 SHO327891:SHQ327891 SRK327891:SRM327891 TBG327891:TBI327891 TLC327891:TLE327891 TUY327891:TVA327891 UEU327891:UEW327891 UOQ327891:UOS327891 UYM327891:UYO327891 VII327891:VIK327891 VSE327891:VSG327891 WCA327891:WCC327891 WLW327891:WLY327891 WVS327891:WVU327891 K393427:M393427 JG393427:JI393427 TC393427:TE393427 ACY393427:ADA393427 AMU393427:AMW393427 AWQ393427:AWS393427 BGM393427:BGO393427 BQI393427:BQK393427 CAE393427:CAG393427 CKA393427:CKC393427 CTW393427:CTY393427 DDS393427:DDU393427 DNO393427:DNQ393427 DXK393427:DXM393427 EHG393427:EHI393427 ERC393427:ERE393427 FAY393427:FBA393427 FKU393427:FKW393427 FUQ393427:FUS393427 GEM393427:GEO393427 GOI393427:GOK393427 GYE393427:GYG393427 HIA393427:HIC393427 HRW393427:HRY393427 IBS393427:IBU393427 ILO393427:ILQ393427 IVK393427:IVM393427 JFG393427:JFI393427 JPC393427:JPE393427 JYY393427:JZA393427 KIU393427:KIW393427 KSQ393427:KSS393427 LCM393427:LCO393427 LMI393427:LMK393427 LWE393427:LWG393427 MGA393427:MGC393427 MPW393427:MPY393427 MZS393427:MZU393427 NJO393427:NJQ393427 NTK393427:NTM393427 ODG393427:ODI393427 ONC393427:ONE393427 OWY393427:OXA393427 PGU393427:PGW393427 PQQ393427:PQS393427 QAM393427:QAO393427 QKI393427:QKK393427 QUE393427:QUG393427 REA393427:REC393427 RNW393427:RNY393427 RXS393427:RXU393427 SHO393427:SHQ393427 SRK393427:SRM393427 TBG393427:TBI393427 TLC393427:TLE393427 TUY393427:TVA393427 UEU393427:UEW393427 UOQ393427:UOS393427 UYM393427:UYO393427 VII393427:VIK393427 VSE393427:VSG393427 WCA393427:WCC393427 WLW393427:WLY393427 WVS393427:WVU393427 K458963:M458963 JG458963:JI458963 TC458963:TE458963 ACY458963:ADA458963 AMU458963:AMW458963 AWQ458963:AWS458963 BGM458963:BGO458963 BQI458963:BQK458963 CAE458963:CAG458963 CKA458963:CKC458963 CTW458963:CTY458963 DDS458963:DDU458963 DNO458963:DNQ458963 DXK458963:DXM458963 EHG458963:EHI458963 ERC458963:ERE458963 FAY458963:FBA458963 FKU458963:FKW458963 FUQ458963:FUS458963 GEM458963:GEO458963 GOI458963:GOK458963 GYE458963:GYG458963 HIA458963:HIC458963 HRW458963:HRY458963 IBS458963:IBU458963 ILO458963:ILQ458963 IVK458963:IVM458963 JFG458963:JFI458963 JPC458963:JPE458963 JYY458963:JZA458963 KIU458963:KIW458963 KSQ458963:KSS458963 LCM458963:LCO458963 LMI458963:LMK458963 LWE458963:LWG458963 MGA458963:MGC458963 MPW458963:MPY458963 MZS458963:MZU458963 NJO458963:NJQ458963 NTK458963:NTM458963 ODG458963:ODI458963 ONC458963:ONE458963 OWY458963:OXA458963 PGU458963:PGW458963 PQQ458963:PQS458963 QAM458963:QAO458963 QKI458963:QKK458963 QUE458963:QUG458963 REA458963:REC458963 RNW458963:RNY458963 RXS458963:RXU458963 SHO458963:SHQ458963 SRK458963:SRM458963 TBG458963:TBI458963 TLC458963:TLE458963 TUY458963:TVA458963 UEU458963:UEW458963 UOQ458963:UOS458963 UYM458963:UYO458963 VII458963:VIK458963 VSE458963:VSG458963 WCA458963:WCC458963 WLW458963:WLY458963 WVS458963:WVU458963 K524499:M524499 JG524499:JI524499 TC524499:TE524499 ACY524499:ADA524499 AMU524499:AMW524499 AWQ524499:AWS524499 BGM524499:BGO524499 BQI524499:BQK524499 CAE524499:CAG524499 CKA524499:CKC524499 CTW524499:CTY524499 DDS524499:DDU524499 DNO524499:DNQ524499 DXK524499:DXM524499 EHG524499:EHI524499 ERC524499:ERE524499 FAY524499:FBA524499 FKU524499:FKW524499 FUQ524499:FUS524499 GEM524499:GEO524499 GOI524499:GOK524499 GYE524499:GYG524499 HIA524499:HIC524499 HRW524499:HRY524499 IBS524499:IBU524499 ILO524499:ILQ524499 IVK524499:IVM524499 JFG524499:JFI524499 JPC524499:JPE524499 JYY524499:JZA524499 KIU524499:KIW524499 KSQ524499:KSS524499 LCM524499:LCO524499 LMI524499:LMK524499 LWE524499:LWG524499 MGA524499:MGC524499 MPW524499:MPY524499 MZS524499:MZU524499 NJO524499:NJQ524499 NTK524499:NTM524499 ODG524499:ODI524499 ONC524499:ONE524499 OWY524499:OXA524499 PGU524499:PGW524499 PQQ524499:PQS524499 QAM524499:QAO524499 QKI524499:QKK524499 QUE524499:QUG524499 REA524499:REC524499 RNW524499:RNY524499 RXS524499:RXU524499 SHO524499:SHQ524499 SRK524499:SRM524499 TBG524499:TBI524499 TLC524499:TLE524499 TUY524499:TVA524499 UEU524499:UEW524499 UOQ524499:UOS524499 UYM524499:UYO524499 VII524499:VIK524499 VSE524499:VSG524499 WCA524499:WCC524499 WLW524499:WLY524499 WVS524499:WVU524499 K590035:M590035 JG590035:JI590035 TC590035:TE590035 ACY590035:ADA590035 AMU590035:AMW590035 AWQ590035:AWS590035 BGM590035:BGO590035 BQI590035:BQK590035 CAE590035:CAG590035 CKA590035:CKC590035 CTW590035:CTY590035 DDS590035:DDU590035 DNO590035:DNQ590035 DXK590035:DXM590035 EHG590035:EHI590035 ERC590035:ERE590035 FAY590035:FBA590035 FKU590035:FKW590035 FUQ590035:FUS590035 GEM590035:GEO590035 GOI590035:GOK590035 GYE590035:GYG590035 HIA590035:HIC590035 HRW590035:HRY590035 IBS590035:IBU590035 ILO590035:ILQ590035 IVK590035:IVM590035 JFG590035:JFI590035 JPC590035:JPE590035 JYY590035:JZA590035 KIU590035:KIW590035 KSQ590035:KSS590035 LCM590035:LCO590035 LMI590035:LMK590035 LWE590035:LWG590035 MGA590035:MGC590035 MPW590035:MPY590035 MZS590035:MZU590035 NJO590035:NJQ590035 NTK590035:NTM590035 ODG590035:ODI590035 ONC590035:ONE590035 OWY590035:OXA590035 PGU590035:PGW590035 PQQ590035:PQS590035 QAM590035:QAO590035 QKI590035:QKK590035 QUE590035:QUG590035 REA590035:REC590035 RNW590035:RNY590035 RXS590035:RXU590035 SHO590035:SHQ590035 SRK590035:SRM590035 TBG590035:TBI590035 TLC590035:TLE590035 TUY590035:TVA590035 UEU590035:UEW590035 UOQ590035:UOS590035 UYM590035:UYO590035 VII590035:VIK590035 VSE590035:VSG590035 WCA590035:WCC590035 WLW590035:WLY590035 WVS590035:WVU590035 K655571:M655571 JG655571:JI655571 TC655571:TE655571 ACY655571:ADA655571 AMU655571:AMW655571 AWQ655571:AWS655571 BGM655571:BGO655571 BQI655571:BQK655571 CAE655571:CAG655571 CKA655571:CKC655571 CTW655571:CTY655571 DDS655571:DDU655571 DNO655571:DNQ655571 DXK655571:DXM655571 EHG655571:EHI655571 ERC655571:ERE655571 FAY655571:FBA655571 FKU655571:FKW655571 FUQ655571:FUS655571 GEM655571:GEO655571 GOI655571:GOK655571 GYE655571:GYG655571 HIA655571:HIC655571 HRW655571:HRY655571 IBS655571:IBU655571 ILO655571:ILQ655571 IVK655571:IVM655571 JFG655571:JFI655571 JPC655571:JPE655571 JYY655571:JZA655571 KIU655571:KIW655571 KSQ655571:KSS655571 LCM655571:LCO655571 LMI655571:LMK655571 LWE655571:LWG655571 MGA655571:MGC655571 MPW655571:MPY655571 MZS655571:MZU655571 NJO655571:NJQ655571 NTK655571:NTM655571 ODG655571:ODI655571 ONC655571:ONE655571 OWY655571:OXA655571 PGU655571:PGW655571 PQQ655571:PQS655571 QAM655571:QAO655571 QKI655571:QKK655571 QUE655571:QUG655571 REA655571:REC655571 RNW655571:RNY655571 RXS655571:RXU655571 SHO655571:SHQ655571 SRK655571:SRM655571 TBG655571:TBI655571 TLC655571:TLE655571 TUY655571:TVA655571 UEU655571:UEW655571 UOQ655571:UOS655571 UYM655571:UYO655571 VII655571:VIK655571 VSE655571:VSG655571 WCA655571:WCC655571 WLW655571:WLY655571 WVS655571:WVU655571 K721107:M721107 JG721107:JI721107 TC721107:TE721107 ACY721107:ADA721107 AMU721107:AMW721107 AWQ721107:AWS721107 BGM721107:BGO721107 BQI721107:BQK721107 CAE721107:CAG721107 CKA721107:CKC721107 CTW721107:CTY721107 DDS721107:DDU721107 DNO721107:DNQ721107 DXK721107:DXM721107 EHG721107:EHI721107 ERC721107:ERE721107 FAY721107:FBA721107 FKU721107:FKW721107 FUQ721107:FUS721107 GEM721107:GEO721107 GOI721107:GOK721107 GYE721107:GYG721107 HIA721107:HIC721107 HRW721107:HRY721107 IBS721107:IBU721107 ILO721107:ILQ721107 IVK721107:IVM721107 JFG721107:JFI721107 JPC721107:JPE721107 JYY721107:JZA721107 KIU721107:KIW721107 KSQ721107:KSS721107 LCM721107:LCO721107 LMI721107:LMK721107 LWE721107:LWG721107 MGA721107:MGC721107 MPW721107:MPY721107 MZS721107:MZU721107 NJO721107:NJQ721107 NTK721107:NTM721107 ODG721107:ODI721107 ONC721107:ONE721107 OWY721107:OXA721107 PGU721107:PGW721107 PQQ721107:PQS721107 QAM721107:QAO721107 QKI721107:QKK721107 QUE721107:QUG721107 REA721107:REC721107 RNW721107:RNY721107 RXS721107:RXU721107 SHO721107:SHQ721107 SRK721107:SRM721107 TBG721107:TBI721107 TLC721107:TLE721107 TUY721107:TVA721107 UEU721107:UEW721107 UOQ721107:UOS721107 UYM721107:UYO721107 VII721107:VIK721107 VSE721107:VSG721107 WCA721107:WCC721107 WLW721107:WLY721107 WVS721107:WVU721107 K786643:M786643 JG786643:JI786643 TC786643:TE786643 ACY786643:ADA786643 AMU786643:AMW786643 AWQ786643:AWS786643 BGM786643:BGO786643 BQI786643:BQK786643 CAE786643:CAG786643 CKA786643:CKC786643 CTW786643:CTY786643 DDS786643:DDU786643 DNO786643:DNQ786643 DXK786643:DXM786643 EHG786643:EHI786643 ERC786643:ERE786643 FAY786643:FBA786643 FKU786643:FKW786643 FUQ786643:FUS786643 GEM786643:GEO786643 GOI786643:GOK786643 GYE786643:GYG786643 HIA786643:HIC786643 HRW786643:HRY786643 IBS786643:IBU786643 ILO786643:ILQ786643 IVK786643:IVM786643 JFG786643:JFI786643 JPC786643:JPE786643 JYY786643:JZA786643 KIU786643:KIW786643 KSQ786643:KSS786643 LCM786643:LCO786643 LMI786643:LMK786643 LWE786643:LWG786643 MGA786643:MGC786643 MPW786643:MPY786643 MZS786643:MZU786643 NJO786643:NJQ786643 NTK786643:NTM786643 ODG786643:ODI786643 ONC786643:ONE786643 OWY786643:OXA786643 PGU786643:PGW786643 PQQ786643:PQS786643 QAM786643:QAO786643 QKI786643:QKK786643 QUE786643:QUG786643 REA786643:REC786643 RNW786643:RNY786643 RXS786643:RXU786643 SHO786643:SHQ786643 SRK786643:SRM786643 TBG786643:TBI786643 TLC786643:TLE786643 TUY786643:TVA786643 UEU786643:UEW786643 UOQ786643:UOS786643 UYM786643:UYO786643 VII786643:VIK786643 VSE786643:VSG786643 WCA786643:WCC786643 WLW786643:WLY786643 WVS786643:WVU786643 K852179:M852179 JG852179:JI852179 TC852179:TE852179 ACY852179:ADA852179 AMU852179:AMW852179 AWQ852179:AWS852179 BGM852179:BGO852179 BQI852179:BQK852179 CAE852179:CAG852179 CKA852179:CKC852179 CTW852179:CTY852179 DDS852179:DDU852179 DNO852179:DNQ852179 DXK852179:DXM852179 EHG852179:EHI852179 ERC852179:ERE852179 FAY852179:FBA852179 FKU852179:FKW852179 FUQ852179:FUS852179 GEM852179:GEO852179 GOI852179:GOK852179 GYE852179:GYG852179 HIA852179:HIC852179 HRW852179:HRY852179 IBS852179:IBU852179 ILO852179:ILQ852179 IVK852179:IVM852179 JFG852179:JFI852179 JPC852179:JPE852179 JYY852179:JZA852179 KIU852179:KIW852179 KSQ852179:KSS852179 LCM852179:LCO852179 LMI852179:LMK852179 LWE852179:LWG852179 MGA852179:MGC852179 MPW852179:MPY852179 MZS852179:MZU852179 NJO852179:NJQ852179 NTK852179:NTM852179 ODG852179:ODI852179 ONC852179:ONE852179 OWY852179:OXA852179 PGU852179:PGW852179 PQQ852179:PQS852179 QAM852179:QAO852179 QKI852179:QKK852179 QUE852179:QUG852179 REA852179:REC852179 RNW852179:RNY852179 RXS852179:RXU852179 SHO852179:SHQ852179 SRK852179:SRM852179 TBG852179:TBI852179 TLC852179:TLE852179 TUY852179:TVA852179 UEU852179:UEW852179 UOQ852179:UOS852179 UYM852179:UYO852179 VII852179:VIK852179 VSE852179:VSG852179 WCA852179:WCC852179 WLW852179:WLY852179 WVS852179:WVU852179 K917715:M917715 JG917715:JI917715 TC917715:TE917715 ACY917715:ADA917715 AMU917715:AMW917715 AWQ917715:AWS917715 BGM917715:BGO917715 BQI917715:BQK917715 CAE917715:CAG917715 CKA917715:CKC917715 CTW917715:CTY917715 DDS917715:DDU917715 DNO917715:DNQ917715 DXK917715:DXM917715 EHG917715:EHI917715 ERC917715:ERE917715 FAY917715:FBA917715 FKU917715:FKW917715 FUQ917715:FUS917715 GEM917715:GEO917715 GOI917715:GOK917715 GYE917715:GYG917715 HIA917715:HIC917715 HRW917715:HRY917715 IBS917715:IBU917715 ILO917715:ILQ917715 IVK917715:IVM917715 JFG917715:JFI917715 JPC917715:JPE917715 JYY917715:JZA917715 KIU917715:KIW917715 KSQ917715:KSS917715 LCM917715:LCO917715 LMI917715:LMK917715 LWE917715:LWG917715 MGA917715:MGC917715 MPW917715:MPY917715 MZS917715:MZU917715 NJO917715:NJQ917715 NTK917715:NTM917715 ODG917715:ODI917715 ONC917715:ONE917715 OWY917715:OXA917715 PGU917715:PGW917715 PQQ917715:PQS917715 QAM917715:QAO917715 QKI917715:QKK917715 QUE917715:QUG917715 REA917715:REC917715 RNW917715:RNY917715 RXS917715:RXU917715 SHO917715:SHQ917715 SRK917715:SRM917715 TBG917715:TBI917715 TLC917715:TLE917715 TUY917715:TVA917715 UEU917715:UEW917715 UOQ917715:UOS917715 UYM917715:UYO917715 VII917715:VIK917715 VSE917715:VSG917715 WCA917715:WCC917715 WLW917715:WLY917715 WVS917715:WVU917715 K983251:M983251 JG983251:JI983251 TC983251:TE983251 ACY983251:ADA983251 AMU983251:AMW983251 AWQ983251:AWS983251 BGM983251:BGO983251 BQI983251:BQK983251 CAE983251:CAG983251 CKA983251:CKC983251 CTW983251:CTY983251 DDS983251:DDU983251 DNO983251:DNQ983251 DXK983251:DXM983251 EHG983251:EHI983251 ERC983251:ERE983251 FAY983251:FBA983251 FKU983251:FKW983251 FUQ983251:FUS983251 GEM983251:GEO983251 GOI983251:GOK983251 GYE983251:GYG983251 HIA983251:HIC983251 HRW983251:HRY983251 IBS983251:IBU983251 ILO983251:ILQ983251 IVK983251:IVM983251 JFG983251:JFI983251 JPC983251:JPE983251 JYY983251:JZA983251 KIU983251:KIW983251 KSQ983251:KSS983251 LCM983251:LCO983251 LMI983251:LMK983251 LWE983251:LWG983251 MGA983251:MGC983251 MPW983251:MPY983251 MZS983251:MZU983251 NJO983251:NJQ983251 NTK983251:NTM983251 ODG983251:ODI983251 ONC983251:ONE983251 OWY983251:OXA983251 PGU983251:PGW983251 PQQ983251:PQS983251 QAM983251:QAO983251 QKI983251:QKK983251 QUE983251:QUG983251 REA983251:REC983251 RNW983251:RNY983251 RXS983251:RXU983251 SHO983251:SHQ983251 SRK983251:SRM983251 TBG983251:TBI983251 TLC983251:TLE983251 TUY983251:TVA983251 UEU983251:UEW983251 UOQ983251:UOS983251 UYM983251:UYO983251 VII983251:VIK983251 VSE983251:VSG983251 WCA983251:WCC983251 WLW983251:WLY983251 WVS983251:WVU983251">
      <formula1>$AU$132:$AU$136</formula1>
    </dataValidation>
    <dataValidation type="list" allowBlank="1" showInputMessage="1" showErrorMessage="1" sqref="WVS983459:WVT983459 WCA983459:WCB983459 WLW983459:WLX983459 JG347:JH347 TC347:TD347 ACY347:ACZ347 AMU347:AMV347 AWQ347:AWR347 BGM347:BGN347 BQI347:BQJ347 CAE347:CAF347 CKA347:CKB347 CTW347:CTX347 DDS347:DDT347 DNO347:DNP347 DXK347:DXL347 EHG347:EHH347 ERC347:ERD347 FAY347:FAZ347 FKU347:FKV347 FUQ347:FUR347 GEM347:GEN347 GOI347:GOJ347 GYE347:GYF347 HIA347:HIB347 HRW347:HRX347 IBS347:IBT347 ILO347:ILP347 IVK347:IVL347 JFG347:JFH347 JPC347:JPD347 JYY347:JYZ347 KIU347:KIV347 KSQ347:KSR347 LCM347:LCN347 LMI347:LMJ347 LWE347:LWF347 MGA347:MGB347 MPW347:MPX347 MZS347:MZT347 NJO347:NJP347 NTK347:NTL347 ODG347:ODH347 ONC347:OND347 OWY347:OWZ347 PGU347:PGV347 PQQ347:PQR347 QAM347:QAN347 QKI347:QKJ347 QUE347:QUF347 REA347:REB347 RNW347:RNX347 RXS347:RXT347 SHO347:SHP347 SRK347:SRL347 TBG347:TBH347 TLC347:TLD347 TUY347:TUZ347 UEU347:UEV347 UOQ347:UOR347 UYM347:UYN347 VII347:VIJ347 VSE347:VSF347 WCA347:WCB347 WLW347:WLX347 WVS347:WVT347 K65955:L65955 JG65955:JH65955 TC65955:TD65955 ACY65955:ACZ65955 AMU65955:AMV65955 AWQ65955:AWR65955 BGM65955:BGN65955 BQI65955:BQJ65955 CAE65955:CAF65955 CKA65955:CKB65955 CTW65955:CTX65955 DDS65955:DDT65955 DNO65955:DNP65955 DXK65955:DXL65955 EHG65955:EHH65955 ERC65955:ERD65955 FAY65955:FAZ65955 FKU65955:FKV65955 FUQ65955:FUR65955 GEM65955:GEN65955 GOI65955:GOJ65955 GYE65955:GYF65955 HIA65955:HIB65955 HRW65955:HRX65955 IBS65955:IBT65955 ILO65955:ILP65955 IVK65955:IVL65955 JFG65955:JFH65955 JPC65955:JPD65955 JYY65955:JYZ65955 KIU65955:KIV65955 KSQ65955:KSR65955 LCM65955:LCN65955 LMI65955:LMJ65955 LWE65955:LWF65955 MGA65955:MGB65955 MPW65955:MPX65955 MZS65955:MZT65955 NJO65955:NJP65955 NTK65955:NTL65955 ODG65955:ODH65955 ONC65955:OND65955 OWY65955:OWZ65955 PGU65955:PGV65955 PQQ65955:PQR65955 QAM65955:QAN65955 QKI65955:QKJ65955 QUE65955:QUF65955 REA65955:REB65955 RNW65955:RNX65955 RXS65955:RXT65955 SHO65955:SHP65955 SRK65955:SRL65955 TBG65955:TBH65955 TLC65955:TLD65955 TUY65955:TUZ65955 UEU65955:UEV65955 UOQ65955:UOR65955 UYM65955:UYN65955 VII65955:VIJ65955 VSE65955:VSF65955 WCA65955:WCB65955 WLW65955:WLX65955 WVS65955:WVT65955 K131491:L131491 JG131491:JH131491 TC131491:TD131491 ACY131491:ACZ131491 AMU131491:AMV131491 AWQ131491:AWR131491 BGM131491:BGN131491 BQI131491:BQJ131491 CAE131491:CAF131491 CKA131491:CKB131491 CTW131491:CTX131491 DDS131491:DDT131491 DNO131491:DNP131491 DXK131491:DXL131491 EHG131491:EHH131491 ERC131491:ERD131491 FAY131491:FAZ131491 FKU131491:FKV131491 FUQ131491:FUR131491 GEM131491:GEN131491 GOI131491:GOJ131491 GYE131491:GYF131491 HIA131491:HIB131491 HRW131491:HRX131491 IBS131491:IBT131491 ILO131491:ILP131491 IVK131491:IVL131491 JFG131491:JFH131491 JPC131491:JPD131491 JYY131491:JYZ131491 KIU131491:KIV131491 KSQ131491:KSR131491 LCM131491:LCN131491 LMI131491:LMJ131491 LWE131491:LWF131491 MGA131491:MGB131491 MPW131491:MPX131491 MZS131491:MZT131491 NJO131491:NJP131491 NTK131491:NTL131491 ODG131491:ODH131491 ONC131491:OND131491 OWY131491:OWZ131491 PGU131491:PGV131491 PQQ131491:PQR131491 QAM131491:QAN131491 QKI131491:QKJ131491 QUE131491:QUF131491 REA131491:REB131491 RNW131491:RNX131491 RXS131491:RXT131491 SHO131491:SHP131491 SRK131491:SRL131491 TBG131491:TBH131491 TLC131491:TLD131491 TUY131491:TUZ131491 UEU131491:UEV131491 UOQ131491:UOR131491 UYM131491:UYN131491 VII131491:VIJ131491 VSE131491:VSF131491 WCA131491:WCB131491 WLW131491:WLX131491 WVS131491:WVT131491 K197027:L197027 JG197027:JH197027 TC197027:TD197027 ACY197027:ACZ197027 AMU197027:AMV197027 AWQ197027:AWR197027 BGM197027:BGN197027 BQI197027:BQJ197027 CAE197027:CAF197027 CKA197027:CKB197027 CTW197027:CTX197027 DDS197027:DDT197027 DNO197027:DNP197027 DXK197027:DXL197027 EHG197027:EHH197027 ERC197027:ERD197027 FAY197027:FAZ197027 FKU197027:FKV197027 FUQ197027:FUR197027 GEM197027:GEN197027 GOI197027:GOJ197027 GYE197027:GYF197027 HIA197027:HIB197027 HRW197027:HRX197027 IBS197027:IBT197027 ILO197027:ILP197027 IVK197027:IVL197027 JFG197027:JFH197027 JPC197027:JPD197027 JYY197027:JYZ197027 KIU197027:KIV197027 KSQ197027:KSR197027 LCM197027:LCN197027 LMI197027:LMJ197027 LWE197027:LWF197027 MGA197027:MGB197027 MPW197027:MPX197027 MZS197027:MZT197027 NJO197027:NJP197027 NTK197027:NTL197027 ODG197027:ODH197027 ONC197027:OND197027 OWY197027:OWZ197027 PGU197027:PGV197027 PQQ197027:PQR197027 QAM197027:QAN197027 QKI197027:QKJ197027 QUE197027:QUF197027 REA197027:REB197027 RNW197027:RNX197027 RXS197027:RXT197027 SHO197027:SHP197027 SRK197027:SRL197027 TBG197027:TBH197027 TLC197027:TLD197027 TUY197027:TUZ197027 UEU197027:UEV197027 UOQ197027:UOR197027 UYM197027:UYN197027 VII197027:VIJ197027 VSE197027:VSF197027 WCA197027:WCB197027 WLW197027:WLX197027 WVS197027:WVT197027 K262563:L262563 JG262563:JH262563 TC262563:TD262563 ACY262563:ACZ262563 AMU262563:AMV262563 AWQ262563:AWR262563 BGM262563:BGN262563 BQI262563:BQJ262563 CAE262563:CAF262563 CKA262563:CKB262563 CTW262563:CTX262563 DDS262563:DDT262563 DNO262563:DNP262563 DXK262563:DXL262563 EHG262563:EHH262563 ERC262563:ERD262563 FAY262563:FAZ262563 FKU262563:FKV262563 FUQ262563:FUR262563 GEM262563:GEN262563 GOI262563:GOJ262563 GYE262563:GYF262563 HIA262563:HIB262563 HRW262563:HRX262563 IBS262563:IBT262563 ILO262563:ILP262563 IVK262563:IVL262563 JFG262563:JFH262563 JPC262563:JPD262563 JYY262563:JYZ262563 KIU262563:KIV262563 KSQ262563:KSR262563 LCM262563:LCN262563 LMI262563:LMJ262563 LWE262563:LWF262563 MGA262563:MGB262563 MPW262563:MPX262563 MZS262563:MZT262563 NJO262563:NJP262563 NTK262563:NTL262563 ODG262563:ODH262563 ONC262563:OND262563 OWY262563:OWZ262563 PGU262563:PGV262563 PQQ262563:PQR262563 QAM262563:QAN262563 QKI262563:QKJ262563 QUE262563:QUF262563 REA262563:REB262563 RNW262563:RNX262563 RXS262563:RXT262563 SHO262563:SHP262563 SRK262563:SRL262563 TBG262563:TBH262563 TLC262563:TLD262563 TUY262563:TUZ262563 UEU262563:UEV262563 UOQ262563:UOR262563 UYM262563:UYN262563 VII262563:VIJ262563 VSE262563:VSF262563 WCA262563:WCB262563 WLW262563:WLX262563 WVS262563:WVT262563 K328099:L328099 JG328099:JH328099 TC328099:TD328099 ACY328099:ACZ328099 AMU328099:AMV328099 AWQ328099:AWR328099 BGM328099:BGN328099 BQI328099:BQJ328099 CAE328099:CAF328099 CKA328099:CKB328099 CTW328099:CTX328099 DDS328099:DDT328099 DNO328099:DNP328099 DXK328099:DXL328099 EHG328099:EHH328099 ERC328099:ERD328099 FAY328099:FAZ328099 FKU328099:FKV328099 FUQ328099:FUR328099 GEM328099:GEN328099 GOI328099:GOJ328099 GYE328099:GYF328099 HIA328099:HIB328099 HRW328099:HRX328099 IBS328099:IBT328099 ILO328099:ILP328099 IVK328099:IVL328099 JFG328099:JFH328099 JPC328099:JPD328099 JYY328099:JYZ328099 KIU328099:KIV328099 KSQ328099:KSR328099 LCM328099:LCN328099 LMI328099:LMJ328099 LWE328099:LWF328099 MGA328099:MGB328099 MPW328099:MPX328099 MZS328099:MZT328099 NJO328099:NJP328099 NTK328099:NTL328099 ODG328099:ODH328099 ONC328099:OND328099 OWY328099:OWZ328099 PGU328099:PGV328099 PQQ328099:PQR328099 QAM328099:QAN328099 QKI328099:QKJ328099 QUE328099:QUF328099 REA328099:REB328099 RNW328099:RNX328099 RXS328099:RXT328099 SHO328099:SHP328099 SRK328099:SRL328099 TBG328099:TBH328099 TLC328099:TLD328099 TUY328099:TUZ328099 UEU328099:UEV328099 UOQ328099:UOR328099 UYM328099:UYN328099 VII328099:VIJ328099 VSE328099:VSF328099 WCA328099:WCB328099 WLW328099:WLX328099 WVS328099:WVT328099 K393635:L393635 JG393635:JH393635 TC393635:TD393635 ACY393635:ACZ393635 AMU393635:AMV393635 AWQ393635:AWR393635 BGM393635:BGN393635 BQI393635:BQJ393635 CAE393635:CAF393635 CKA393635:CKB393635 CTW393635:CTX393635 DDS393635:DDT393635 DNO393635:DNP393635 DXK393635:DXL393635 EHG393635:EHH393635 ERC393635:ERD393635 FAY393635:FAZ393635 FKU393635:FKV393635 FUQ393635:FUR393635 GEM393635:GEN393635 GOI393635:GOJ393635 GYE393635:GYF393635 HIA393635:HIB393635 HRW393635:HRX393635 IBS393635:IBT393635 ILO393635:ILP393635 IVK393635:IVL393635 JFG393635:JFH393635 JPC393635:JPD393635 JYY393635:JYZ393635 KIU393635:KIV393635 KSQ393635:KSR393635 LCM393635:LCN393635 LMI393635:LMJ393635 LWE393635:LWF393635 MGA393635:MGB393635 MPW393635:MPX393635 MZS393635:MZT393635 NJO393635:NJP393635 NTK393635:NTL393635 ODG393635:ODH393635 ONC393635:OND393635 OWY393635:OWZ393635 PGU393635:PGV393635 PQQ393635:PQR393635 QAM393635:QAN393635 QKI393635:QKJ393635 QUE393635:QUF393635 REA393635:REB393635 RNW393635:RNX393635 RXS393635:RXT393635 SHO393635:SHP393635 SRK393635:SRL393635 TBG393635:TBH393635 TLC393635:TLD393635 TUY393635:TUZ393635 UEU393635:UEV393635 UOQ393635:UOR393635 UYM393635:UYN393635 VII393635:VIJ393635 VSE393635:VSF393635 WCA393635:WCB393635 WLW393635:WLX393635 WVS393635:WVT393635 K459171:L459171 JG459171:JH459171 TC459171:TD459171 ACY459171:ACZ459171 AMU459171:AMV459171 AWQ459171:AWR459171 BGM459171:BGN459171 BQI459171:BQJ459171 CAE459171:CAF459171 CKA459171:CKB459171 CTW459171:CTX459171 DDS459171:DDT459171 DNO459171:DNP459171 DXK459171:DXL459171 EHG459171:EHH459171 ERC459171:ERD459171 FAY459171:FAZ459171 FKU459171:FKV459171 FUQ459171:FUR459171 GEM459171:GEN459171 GOI459171:GOJ459171 GYE459171:GYF459171 HIA459171:HIB459171 HRW459171:HRX459171 IBS459171:IBT459171 ILO459171:ILP459171 IVK459171:IVL459171 JFG459171:JFH459171 JPC459171:JPD459171 JYY459171:JYZ459171 KIU459171:KIV459171 KSQ459171:KSR459171 LCM459171:LCN459171 LMI459171:LMJ459171 LWE459171:LWF459171 MGA459171:MGB459171 MPW459171:MPX459171 MZS459171:MZT459171 NJO459171:NJP459171 NTK459171:NTL459171 ODG459171:ODH459171 ONC459171:OND459171 OWY459171:OWZ459171 PGU459171:PGV459171 PQQ459171:PQR459171 QAM459171:QAN459171 QKI459171:QKJ459171 QUE459171:QUF459171 REA459171:REB459171 RNW459171:RNX459171 RXS459171:RXT459171 SHO459171:SHP459171 SRK459171:SRL459171 TBG459171:TBH459171 TLC459171:TLD459171 TUY459171:TUZ459171 UEU459171:UEV459171 UOQ459171:UOR459171 UYM459171:UYN459171 VII459171:VIJ459171 VSE459171:VSF459171 WCA459171:WCB459171 WLW459171:WLX459171 WVS459171:WVT459171 K524707:L524707 JG524707:JH524707 TC524707:TD524707 ACY524707:ACZ524707 AMU524707:AMV524707 AWQ524707:AWR524707 BGM524707:BGN524707 BQI524707:BQJ524707 CAE524707:CAF524707 CKA524707:CKB524707 CTW524707:CTX524707 DDS524707:DDT524707 DNO524707:DNP524707 DXK524707:DXL524707 EHG524707:EHH524707 ERC524707:ERD524707 FAY524707:FAZ524707 FKU524707:FKV524707 FUQ524707:FUR524707 GEM524707:GEN524707 GOI524707:GOJ524707 GYE524707:GYF524707 HIA524707:HIB524707 HRW524707:HRX524707 IBS524707:IBT524707 ILO524707:ILP524707 IVK524707:IVL524707 JFG524707:JFH524707 JPC524707:JPD524707 JYY524707:JYZ524707 KIU524707:KIV524707 KSQ524707:KSR524707 LCM524707:LCN524707 LMI524707:LMJ524707 LWE524707:LWF524707 MGA524707:MGB524707 MPW524707:MPX524707 MZS524707:MZT524707 NJO524707:NJP524707 NTK524707:NTL524707 ODG524707:ODH524707 ONC524707:OND524707 OWY524707:OWZ524707 PGU524707:PGV524707 PQQ524707:PQR524707 QAM524707:QAN524707 QKI524707:QKJ524707 QUE524707:QUF524707 REA524707:REB524707 RNW524707:RNX524707 RXS524707:RXT524707 SHO524707:SHP524707 SRK524707:SRL524707 TBG524707:TBH524707 TLC524707:TLD524707 TUY524707:TUZ524707 UEU524707:UEV524707 UOQ524707:UOR524707 UYM524707:UYN524707 VII524707:VIJ524707 VSE524707:VSF524707 WCA524707:WCB524707 WLW524707:WLX524707 WVS524707:WVT524707 K590243:L590243 JG590243:JH590243 TC590243:TD590243 ACY590243:ACZ590243 AMU590243:AMV590243 AWQ590243:AWR590243 BGM590243:BGN590243 BQI590243:BQJ590243 CAE590243:CAF590243 CKA590243:CKB590243 CTW590243:CTX590243 DDS590243:DDT590243 DNO590243:DNP590243 DXK590243:DXL590243 EHG590243:EHH590243 ERC590243:ERD590243 FAY590243:FAZ590243 FKU590243:FKV590243 FUQ590243:FUR590243 GEM590243:GEN590243 GOI590243:GOJ590243 GYE590243:GYF590243 HIA590243:HIB590243 HRW590243:HRX590243 IBS590243:IBT590243 ILO590243:ILP590243 IVK590243:IVL590243 JFG590243:JFH590243 JPC590243:JPD590243 JYY590243:JYZ590243 KIU590243:KIV590243 KSQ590243:KSR590243 LCM590243:LCN590243 LMI590243:LMJ590243 LWE590243:LWF590243 MGA590243:MGB590243 MPW590243:MPX590243 MZS590243:MZT590243 NJO590243:NJP590243 NTK590243:NTL590243 ODG590243:ODH590243 ONC590243:OND590243 OWY590243:OWZ590243 PGU590243:PGV590243 PQQ590243:PQR590243 QAM590243:QAN590243 QKI590243:QKJ590243 QUE590243:QUF590243 REA590243:REB590243 RNW590243:RNX590243 RXS590243:RXT590243 SHO590243:SHP590243 SRK590243:SRL590243 TBG590243:TBH590243 TLC590243:TLD590243 TUY590243:TUZ590243 UEU590243:UEV590243 UOQ590243:UOR590243 UYM590243:UYN590243 VII590243:VIJ590243 VSE590243:VSF590243 WCA590243:WCB590243 WLW590243:WLX590243 WVS590243:WVT590243 K655779:L655779 JG655779:JH655779 TC655779:TD655779 ACY655779:ACZ655779 AMU655779:AMV655779 AWQ655779:AWR655779 BGM655779:BGN655779 BQI655779:BQJ655779 CAE655779:CAF655779 CKA655779:CKB655779 CTW655779:CTX655779 DDS655779:DDT655779 DNO655779:DNP655779 DXK655779:DXL655779 EHG655779:EHH655779 ERC655779:ERD655779 FAY655779:FAZ655779 FKU655779:FKV655779 FUQ655779:FUR655779 GEM655779:GEN655779 GOI655779:GOJ655779 GYE655779:GYF655779 HIA655779:HIB655779 HRW655779:HRX655779 IBS655779:IBT655779 ILO655779:ILP655779 IVK655779:IVL655779 JFG655779:JFH655779 JPC655779:JPD655779 JYY655779:JYZ655779 KIU655779:KIV655779 KSQ655779:KSR655779 LCM655779:LCN655779 LMI655779:LMJ655779 LWE655779:LWF655779 MGA655779:MGB655779 MPW655779:MPX655779 MZS655779:MZT655779 NJO655779:NJP655779 NTK655779:NTL655779 ODG655779:ODH655779 ONC655779:OND655779 OWY655779:OWZ655779 PGU655779:PGV655779 PQQ655779:PQR655779 QAM655779:QAN655779 QKI655779:QKJ655779 QUE655779:QUF655779 REA655779:REB655779 RNW655779:RNX655779 RXS655779:RXT655779 SHO655779:SHP655779 SRK655779:SRL655779 TBG655779:TBH655779 TLC655779:TLD655779 TUY655779:TUZ655779 UEU655779:UEV655779 UOQ655779:UOR655779 UYM655779:UYN655779 VII655779:VIJ655779 VSE655779:VSF655779 WCA655779:WCB655779 WLW655779:WLX655779 WVS655779:WVT655779 K721315:L721315 JG721315:JH721315 TC721315:TD721315 ACY721315:ACZ721315 AMU721315:AMV721315 AWQ721315:AWR721315 BGM721315:BGN721315 BQI721315:BQJ721315 CAE721315:CAF721315 CKA721315:CKB721315 CTW721315:CTX721315 DDS721315:DDT721315 DNO721315:DNP721315 DXK721315:DXL721315 EHG721315:EHH721315 ERC721315:ERD721315 FAY721315:FAZ721315 FKU721315:FKV721315 FUQ721315:FUR721315 GEM721315:GEN721315 GOI721315:GOJ721315 GYE721315:GYF721315 HIA721315:HIB721315 HRW721315:HRX721315 IBS721315:IBT721315 ILO721315:ILP721315 IVK721315:IVL721315 JFG721315:JFH721315 JPC721315:JPD721315 JYY721315:JYZ721315 KIU721315:KIV721315 KSQ721315:KSR721315 LCM721315:LCN721315 LMI721315:LMJ721315 LWE721315:LWF721315 MGA721315:MGB721315 MPW721315:MPX721315 MZS721315:MZT721315 NJO721315:NJP721315 NTK721315:NTL721315 ODG721315:ODH721315 ONC721315:OND721315 OWY721315:OWZ721315 PGU721315:PGV721315 PQQ721315:PQR721315 QAM721315:QAN721315 QKI721315:QKJ721315 QUE721315:QUF721315 REA721315:REB721315 RNW721315:RNX721315 RXS721315:RXT721315 SHO721315:SHP721315 SRK721315:SRL721315 TBG721315:TBH721315 TLC721315:TLD721315 TUY721315:TUZ721315 UEU721315:UEV721315 UOQ721315:UOR721315 UYM721315:UYN721315 VII721315:VIJ721315 VSE721315:VSF721315 WCA721315:WCB721315 WLW721315:WLX721315 WVS721315:WVT721315 K786851:L786851 JG786851:JH786851 TC786851:TD786851 ACY786851:ACZ786851 AMU786851:AMV786851 AWQ786851:AWR786851 BGM786851:BGN786851 BQI786851:BQJ786851 CAE786851:CAF786851 CKA786851:CKB786851 CTW786851:CTX786851 DDS786851:DDT786851 DNO786851:DNP786851 DXK786851:DXL786851 EHG786851:EHH786851 ERC786851:ERD786851 FAY786851:FAZ786851 FKU786851:FKV786851 FUQ786851:FUR786851 GEM786851:GEN786851 GOI786851:GOJ786851 GYE786851:GYF786851 HIA786851:HIB786851 HRW786851:HRX786851 IBS786851:IBT786851 ILO786851:ILP786851 IVK786851:IVL786851 JFG786851:JFH786851 JPC786851:JPD786851 JYY786851:JYZ786851 KIU786851:KIV786851 KSQ786851:KSR786851 LCM786851:LCN786851 LMI786851:LMJ786851 LWE786851:LWF786851 MGA786851:MGB786851 MPW786851:MPX786851 MZS786851:MZT786851 NJO786851:NJP786851 NTK786851:NTL786851 ODG786851:ODH786851 ONC786851:OND786851 OWY786851:OWZ786851 PGU786851:PGV786851 PQQ786851:PQR786851 QAM786851:QAN786851 QKI786851:QKJ786851 QUE786851:QUF786851 REA786851:REB786851 RNW786851:RNX786851 RXS786851:RXT786851 SHO786851:SHP786851 SRK786851:SRL786851 TBG786851:TBH786851 TLC786851:TLD786851 TUY786851:TUZ786851 UEU786851:UEV786851 UOQ786851:UOR786851 UYM786851:UYN786851 VII786851:VIJ786851 VSE786851:VSF786851 WCA786851:WCB786851 WLW786851:WLX786851 WVS786851:WVT786851 K852387:L852387 JG852387:JH852387 TC852387:TD852387 ACY852387:ACZ852387 AMU852387:AMV852387 AWQ852387:AWR852387 BGM852387:BGN852387 BQI852387:BQJ852387 CAE852387:CAF852387 CKA852387:CKB852387 CTW852387:CTX852387 DDS852387:DDT852387 DNO852387:DNP852387 DXK852387:DXL852387 EHG852387:EHH852387 ERC852387:ERD852387 FAY852387:FAZ852387 FKU852387:FKV852387 FUQ852387:FUR852387 GEM852387:GEN852387 GOI852387:GOJ852387 GYE852387:GYF852387 HIA852387:HIB852387 HRW852387:HRX852387 IBS852387:IBT852387 ILO852387:ILP852387 IVK852387:IVL852387 JFG852387:JFH852387 JPC852387:JPD852387 JYY852387:JYZ852387 KIU852387:KIV852387 KSQ852387:KSR852387 LCM852387:LCN852387 LMI852387:LMJ852387 LWE852387:LWF852387 MGA852387:MGB852387 MPW852387:MPX852387 MZS852387:MZT852387 NJO852387:NJP852387 NTK852387:NTL852387 ODG852387:ODH852387 ONC852387:OND852387 OWY852387:OWZ852387 PGU852387:PGV852387 PQQ852387:PQR852387 QAM852387:QAN852387 QKI852387:QKJ852387 QUE852387:QUF852387 REA852387:REB852387 RNW852387:RNX852387 RXS852387:RXT852387 SHO852387:SHP852387 SRK852387:SRL852387 TBG852387:TBH852387 TLC852387:TLD852387 TUY852387:TUZ852387 UEU852387:UEV852387 UOQ852387:UOR852387 UYM852387:UYN852387 VII852387:VIJ852387 VSE852387:VSF852387 WCA852387:WCB852387 WLW852387:WLX852387 WVS852387:WVT852387 K917923:L917923 JG917923:JH917923 TC917923:TD917923 ACY917923:ACZ917923 AMU917923:AMV917923 AWQ917923:AWR917923 BGM917923:BGN917923 BQI917923:BQJ917923 CAE917923:CAF917923 CKA917923:CKB917923 CTW917923:CTX917923 DDS917923:DDT917923 DNO917923:DNP917923 DXK917923:DXL917923 EHG917923:EHH917923 ERC917923:ERD917923 FAY917923:FAZ917923 FKU917923:FKV917923 FUQ917923:FUR917923 GEM917923:GEN917923 GOI917923:GOJ917923 GYE917923:GYF917923 HIA917923:HIB917923 HRW917923:HRX917923 IBS917923:IBT917923 ILO917923:ILP917923 IVK917923:IVL917923 JFG917923:JFH917923 JPC917923:JPD917923 JYY917923:JYZ917923 KIU917923:KIV917923 KSQ917923:KSR917923 LCM917923:LCN917923 LMI917923:LMJ917923 LWE917923:LWF917923 MGA917923:MGB917923 MPW917923:MPX917923 MZS917923:MZT917923 NJO917923:NJP917923 NTK917923:NTL917923 ODG917923:ODH917923 ONC917923:OND917923 OWY917923:OWZ917923 PGU917923:PGV917923 PQQ917923:PQR917923 QAM917923:QAN917923 QKI917923:QKJ917923 QUE917923:QUF917923 REA917923:REB917923 RNW917923:RNX917923 RXS917923:RXT917923 SHO917923:SHP917923 SRK917923:SRL917923 TBG917923:TBH917923 TLC917923:TLD917923 TUY917923:TUZ917923 UEU917923:UEV917923 UOQ917923:UOR917923 UYM917923:UYN917923 VII917923:VIJ917923 VSE917923:VSF917923 WCA917923:WCB917923 WLW917923:WLX917923 WVS917923:WVT917923 K983459:L983459 JG983459:JH983459 TC983459:TD983459 ACY983459:ACZ983459 AMU983459:AMV983459 AWQ983459:AWR983459 BGM983459:BGN983459 BQI983459:BQJ983459 CAE983459:CAF983459 CKA983459:CKB983459 CTW983459:CTX983459 DDS983459:DDT983459 DNO983459:DNP983459 DXK983459:DXL983459 EHG983459:EHH983459 ERC983459:ERD983459 FAY983459:FAZ983459 FKU983459:FKV983459 FUQ983459:FUR983459 GEM983459:GEN983459 GOI983459:GOJ983459 GYE983459:GYF983459 HIA983459:HIB983459 HRW983459:HRX983459 IBS983459:IBT983459 ILO983459:ILP983459 IVK983459:IVL983459 JFG983459:JFH983459 JPC983459:JPD983459 JYY983459:JYZ983459 KIU983459:KIV983459 KSQ983459:KSR983459 LCM983459:LCN983459 LMI983459:LMJ983459 LWE983459:LWF983459 MGA983459:MGB983459 MPW983459:MPX983459 MZS983459:MZT983459 NJO983459:NJP983459 NTK983459:NTL983459 ODG983459:ODH983459 ONC983459:OND983459 OWY983459:OWZ983459 PGU983459:PGV983459 PQQ983459:PQR983459 QAM983459:QAN983459 QKI983459:QKJ983459 QUE983459:QUF983459 REA983459:REB983459 RNW983459:RNX983459 RXS983459:RXT983459 SHO983459:SHP983459 SRK983459:SRL983459 TBG983459:TBH983459 TLC983459:TLD983459 TUY983459:TUZ983459 UEU983459:UEV983459 UOQ983459:UOR983459 UYM983459:UYN983459 VII983459:VIJ983459 VSE983459:VSF983459">
      <formula1>$AY$349:$AY$352</formula1>
    </dataValidation>
    <dataValidation type="list" showInputMessage="1" showErrorMessage="1" sqref="WWG983138:WWJ983139 JU5:JX6 TQ5:TT6 ADM5:ADP6 ANI5:ANL6 AXE5:AXH6 BHA5:BHD6 BQW5:BQZ6 CAS5:CAV6 CKO5:CKR6 CUK5:CUN6 DEG5:DEJ6 DOC5:DOF6 DXY5:DYB6 EHU5:EHX6 ERQ5:ERT6 FBM5:FBP6 FLI5:FLL6 FVE5:FVH6 GFA5:GFD6 GOW5:GOZ6 GYS5:GYV6 HIO5:HIR6 HSK5:HSN6 ICG5:ICJ6 IMC5:IMF6 IVY5:IWB6 JFU5:JFX6 JPQ5:JPT6 JZM5:JZP6 KJI5:KJL6 KTE5:KTH6 LDA5:LDD6 LMW5:LMZ6 LWS5:LWV6 MGO5:MGR6 MQK5:MQN6 NAG5:NAJ6 NKC5:NKF6 NTY5:NUB6 ODU5:ODX6 ONQ5:ONT6 OXM5:OXP6 PHI5:PHL6 PRE5:PRH6 QBA5:QBD6 QKW5:QKZ6 QUS5:QUV6 REO5:RER6 ROK5:RON6 RYG5:RYJ6 SIC5:SIF6 SRY5:SSB6 TBU5:TBX6 TLQ5:TLT6 TVM5:TVP6 UFI5:UFL6 UPE5:UPH6 UZA5:UZD6 VIW5:VIZ6 VSS5:VSV6 WCO5:WCR6 WMK5:WMN6 WWG5:WWJ6 Y65634:AB65635 JU65634:JX65635 TQ65634:TT65635 ADM65634:ADP65635 ANI65634:ANL65635 AXE65634:AXH65635 BHA65634:BHD65635 BQW65634:BQZ65635 CAS65634:CAV65635 CKO65634:CKR65635 CUK65634:CUN65635 DEG65634:DEJ65635 DOC65634:DOF65635 DXY65634:DYB65635 EHU65634:EHX65635 ERQ65634:ERT65635 FBM65634:FBP65635 FLI65634:FLL65635 FVE65634:FVH65635 GFA65634:GFD65635 GOW65634:GOZ65635 GYS65634:GYV65635 HIO65634:HIR65635 HSK65634:HSN65635 ICG65634:ICJ65635 IMC65634:IMF65635 IVY65634:IWB65635 JFU65634:JFX65635 JPQ65634:JPT65635 JZM65634:JZP65635 KJI65634:KJL65635 KTE65634:KTH65635 LDA65634:LDD65635 LMW65634:LMZ65635 LWS65634:LWV65635 MGO65634:MGR65635 MQK65634:MQN65635 NAG65634:NAJ65635 NKC65634:NKF65635 NTY65634:NUB65635 ODU65634:ODX65635 ONQ65634:ONT65635 OXM65634:OXP65635 PHI65634:PHL65635 PRE65634:PRH65635 QBA65634:QBD65635 QKW65634:QKZ65635 QUS65634:QUV65635 REO65634:RER65635 ROK65634:RON65635 RYG65634:RYJ65635 SIC65634:SIF65635 SRY65634:SSB65635 TBU65634:TBX65635 TLQ65634:TLT65635 TVM65634:TVP65635 UFI65634:UFL65635 UPE65634:UPH65635 UZA65634:UZD65635 VIW65634:VIZ65635 VSS65634:VSV65635 WCO65634:WCR65635 WMK65634:WMN65635 WWG65634:WWJ65635 Y131170:AB131171 JU131170:JX131171 TQ131170:TT131171 ADM131170:ADP131171 ANI131170:ANL131171 AXE131170:AXH131171 BHA131170:BHD131171 BQW131170:BQZ131171 CAS131170:CAV131171 CKO131170:CKR131171 CUK131170:CUN131171 DEG131170:DEJ131171 DOC131170:DOF131171 DXY131170:DYB131171 EHU131170:EHX131171 ERQ131170:ERT131171 FBM131170:FBP131171 FLI131170:FLL131171 FVE131170:FVH131171 GFA131170:GFD131171 GOW131170:GOZ131171 GYS131170:GYV131171 HIO131170:HIR131171 HSK131170:HSN131171 ICG131170:ICJ131171 IMC131170:IMF131171 IVY131170:IWB131171 JFU131170:JFX131171 JPQ131170:JPT131171 JZM131170:JZP131171 KJI131170:KJL131171 KTE131170:KTH131171 LDA131170:LDD131171 LMW131170:LMZ131171 LWS131170:LWV131171 MGO131170:MGR131171 MQK131170:MQN131171 NAG131170:NAJ131171 NKC131170:NKF131171 NTY131170:NUB131171 ODU131170:ODX131171 ONQ131170:ONT131171 OXM131170:OXP131171 PHI131170:PHL131171 PRE131170:PRH131171 QBA131170:QBD131171 QKW131170:QKZ131171 QUS131170:QUV131171 REO131170:RER131171 ROK131170:RON131171 RYG131170:RYJ131171 SIC131170:SIF131171 SRY131170:SSB131171 TBU131170:TBX131171 TLQ131170:TLT131171 TVM131170:TVP131171 UFI131170:UFL131171 UPE131170:UPH131171 UZA131170:UZD131171 VIW131170:VIZ131171 VSS131170:VSV131171 WCO131170:WCR131171 WMK131170:WMN131171 WWG131170:WWJ131171 Y196706:AB196707 JU196706:JX196707 TQ196706:TT196707 ADM196706:ADP196707 ANI196706:ANL196707 AXE196706:AXH196707 BHA196706:BHD196707 BQW196706:BQZ196707 CAS196706:CAV196707 CKO196706:CKR196707 CUK196706:CUN196707 DEG196706:DEJ196707 DOC196706:DOF196707 DXY196706:DYB196707 EHU196706:EHX196707 ERQ196706:ERT196707 FBM196706:FBP196707 FLI196706:FLL196707 FVE196706:FVH196707 GFA196706:GFD196707 GOW196706:GOZ196707 GYS196706:GYV196707 HIO196706:HIR196707 HSK196706:HSN196707 ICG196706:ICJ196707 IMC196706:IMF196707 IVY196706:IWB196707 JFU196706:JFX196707 JPQ196706:JPT196707 JZM196706:JZP196707 KJI196706:KJL196707 KTE196706:KTH196707 LDA196706:LDD196707 LMW196706:LMZ196707 LWS196706:LWV196707 MGO196706:MGR196707 MQK196706:MQN196707 NAG196706:NAJ196707 NKC196706:NKF196707 NTY196706:NUB196707 ODU196706:ODX196707 ONQ196706:ONT196707 OXM196706:OXP196707 PHI196706:PHL196707 PRE196706:PRH196707 QBA196706:QBD196707 QKW196706:QKZ196707 QUS196706:QUV196707 REO196706:RER196707 ROK196706:RON196707 RYG196706:RYJ196707 SIC196706:SIF196707 SRY196706:SSB196707 TBU196706:TBX196707 TLQ196706:TLT196707 TVM196706:TVP196707 UFI196706:UFL196707 UPE196706:UPH196707 UZA196706:UZD196707 VIW196706:VIZ196707 VSS196706:VSV196707 WCO196706:WCR196707 WMK196706:WMN196707 WWG196706:WWJ196707 Y262242:AB262243 JU262242:JX262243 TQ262242:TT262243 ADM262242:ADP262243 ANI262242:ANL262243 AXE262242:AXH262243 BHA262242:BHD262243 BQW262242:BQZ262243 CAS262242:CAV262243 CKO262242:CKR262243 CUK262242:CUN262243 DEG262242:DEJ262243 DOC262242:DOF262243 DXY262242:DYB262243 EHU262242:EHX262243 ERQ262242:ERT262243 FBM262242:FBP262243 FLI262242:FLL262243 FVE262242:FVH262243 GFA262242:GFD262243 GOW262242:GOZ262243 GYS262242:GYV262243 HIO262242:HIR262243 HSK262242:HSN262243 ICG262242:ICJ262243 IMC262242:IMF262243 IVY262242:IWB262243 JFU262242:JFX262243 JPQ262242:JPT262243 JZM262242:JZP262243 KJI262242:KJL262243 KTE262242:KTH262243 LDA262242:LDD262243 LMW262242:LMZ262243 LWS262242:LWV262243 MGO262242:MGR262243 MQK262242:MQN262243 NAG262242:NAJ262243 NKC262242:NKF262243 NTY262242:NUB262243 ODU262242:ODX262243 ONQ262242:ONT262243 OXM262242:OXP262243 PHI262242:PHL262243 PRE262242:PRH262243 QBA262242:QBD262243 QKW262242:QKZ262243 QUS262242:QUV262243 REO262242:RER262243 ROK262242:RON262243 RYG262242:RYJ262243 SIC262242:SIF262243 SRY262242:SSB262243 TBU262242:TBX262243 TLQ262242:TLT262243 TVM262242:TVP262243 UFI262242:UFL262243 UPE262242:UPH262243 UZA262242:UZD262243 VIW262242:VIZ262243 VSS262242:VSV262243 WCO262242:WCR262243 WMK262242:WMN262243 WWG262242:WWJ262243 Y327778:AB327779 JU327778:JX327779 TQ327778:TT327779 ADM327778:ADP327779 ANI327778:ANL327779 AXE327778:AXH327779 BHA327778:BHD327779 BQW327778:BQZ327779 CAS327778:CAV327779 CKO327778:CKR327779 CUK327778:CUN327779 DEG327778:DEJ327779 DOC327778:DOF327779 DXY327778:DYB327779 EHU327778:EHX327779 ERQ327778:ERT327779 FBM327778:FBP327779 FLI327778:FLL327779 FVE327778:FVH327779 GFA327778:GFD327779 GOW327778:GOZ327779 GYS327778:GYV327779 HIO327778:HIR327779 HSK327778:HSN327779 ICG327778:ICJ327779 IMC327778:IMF327779 IVY327778:IWB327779 JFU327778:JFX327779 JPQ327778:JPT327779 JZM327778:JZP327779 KJI327778:KJL327779 KTE327778:KTH327779 LDA327778:LDD327779 LMW327778:LMZ327779 LWS327778:LWV327779 MGO327778:MGR327779 MQK327778:MQN327779 NAG327778:NAJ327779 NKC327778:NKF327779 NTY327778:NUB327779 ODU327778:ODX327779 ONQ327778:ONT327779 OXM327778:OXP327779 PHI327778:PHL327779 PRE327778:PRH327779 QBA327778:QBD327779 QKW327778:QKZ327779 QUS327778:QUV327779 REO327778:RER327779 ROK327778:RON327779 RYG327778:RYJ327779 SIC327778:SIF327779 SRY327778:SSB327779 TBU327778:TBX327779 TLQ327778:TLT327779 TVM327778:TVP327779 UFI327778:UFL327779 UPE327778:UPH327779 UZA327778:UZD327779 VIW327778:VIZ327779 VSS327778:VSV327779 WCO327778:WCR327779 WMK327778:WMN327779 WWG327778:WWJ327779 Y393314:AB393315 JU393314:JX393315 TQ393314:TT393315 ADM393314:ADP393315 ANI393314:ANL393315 AXE393314:AXH393315 BHA393314:BHD393315 BQW393314:BQZ393315 CAS393314:CAV393315 CKO393314:CKR393315 CUK393314:CUN393315 DEG393314:DEJ393315 DOC393314:DOF393315 DXY393314:DYB393315 EHU393314:EHX393315 ERQ393314:ERT393315 FBM393314:FBP393315 FLI393314:FLL393315 FVE393314:FVH393315 GFA393314:GFD393315 GOW393314:GOZ393315 GYS393314:GYV393315 HIO393314:HIR393315 HSK393314:HSN393315 ICG393314:ICJ393315 IMC393314:IMF393315 IVY393314:IWB393315 JFU393314:JFX393315 JPQ393314:JPT393315 JZM393314:JZP393315 KJI393314:KJL393315 KTE393314:KTH393315 LDA393314:LDD393315 LMW393314:LMZ393315 LWS393314:LWV393315 MGO393314:MGR393315 MQK393314:MQN393315 NAG393314:NAJ393315 NKC393314:NKF393315 NTY393314:NUB393315 ODU393314:ODX393315 ONQ393314:ONT393315 OXM393314:OXP393315 PHI393314:PHL393315 PRE393314:PRH393315 QBA393314:QBD393315 QKW393314:QKZ393315 QUS393314:QUV393315 REO393314:RER393315 ROK393314:RON393315 RYG393314:RYJ393315 SIC393314:SIF393315 SRY393314:SSB393315 TBU393314:TBX393315 TLQ393314:TLT393315 TVM393314:TVP393315 UFI393314:UFL393315 UPE393314:UPH393315 UZA393314:UZD393315 VIW393314:VIZ393315 VSS393314:VSV393315 WCO393314:WCR393315 WMK393314:WMN393315 WWG393314:WWJ393315 Y458850:AB458851 JU458850:JX458851 TQ458850:TT458851 ADM458850:ADP458851 ANI458850:ANL458851 AXE458850:AXH458851 BHA458850:BHD458851 BQW458850:BQZ458851 CAS458850:CAV458851 CKO458850:CKR458851 CUK458850:CUN458851 DEG458850:DEJ458851 DOC458850:DOF458851 DXY458850:DYB458851 EHU458850:EHX458851 ERQ458850:ERT458851 FBM458850:FBP458851 FLI458850:FLL458851 FVE458850:FVH458851 GFA458850:GFD458851 GOW458850:GOZ458851 GYS458850:GYV458851 HIO458850:HIR458851 HSK458850:HSN458851 ICG458850:ICJ458851 IMC458850:IMF458851 IVY458850:IWB458851 JFU458850:JFX458851 JPQ458850:JPT458851 JZM458850:JZP458851 KJI458850:KJL458851 KTE458850:KTH458851 LDA458850:LDD458851 LMW458850:LMZ458851 LWS458850:LWV458851 MGO458850:MGR458851 MQK458850:MQN458851 NAG458850:NAJ458851 NKC458850:NKF458851 NTY458850:NUB458851 ODU458850:ODX458851 ONQ458850:ONT458851 OXM458850:OXP458851 PHI458850:PHL458851 PRE458850:PRH458851 QBA458850:QBD458851 QKW458850:QKZ458851 QUS458850:QUV458851 REO458850:RER458851 ROK458850:RON458851 RYG458850:RYJ458851 SIC458850:SIF458851 SRY458850:SSB458851 TBU458850:TBX458851 TLQ458850:TLT458851 TVM458850:TVP458851 UFI458850:UFL458851 UPE458850:UPH458851 UZA458850:UZD458851 VIW458850:VIZ458851 VSS458850:VSV458851 WCO458850:WCR458851 WMK458850:WMN458851 WWG458850:WWJ458851 Y524386:AB524387 JU524386:JX524387 TQ524386:TT524387 ADM524386:ADP524387 ANI524386:ANL524387 AXE524386:AXH524387 BHA524386:BHD524387 BQW524386:BQZ524387 CAS524386:CAV524387 CKO524386:CKR524387 CUK524386:CUN524387 DEG524386:DEJ524387 DOC524386:DOF524387 DXY524386:DYB524387 EHU524386:EHX524387 ERQ524386:ERT524387 FBM524386:FBP524387 FLI524386:FLL524387 FVE524386:FVH524387 GFA524386:GFD524387 GOW524386:GOZ524387 GYS524386:GYV524387 HIO524386:HIR524387 HSK524386:HSN524387 ICG524386:ICJ524387 IMC524386:IMF524387 IVY524386:IWB524387 JFU524386:JFX524387 JPQ524386:JPT524387 JZM524386:JZP524387 KJI524386:KJL524387 KTE524386:KTH524387 LDA524386:LDD524387 LMW524386:LMZ524387 LWS524386:LWV524387 MGO524386:MGR524387 MQK524386:MQN524387 NAG524386:NAJ524387 NKC524386:NKF524387 NTY524386:NUB524387 ODU524386:ODX524387 ONQ524386:ONT524387 OXM524386:OXP524387 PHI524386:PHL524387 PRE524386:PRH524387 QBA524386:QBD524387 QKW524386:QKZ524387 QUS524386:QUV524387 REO524386:RER524387 ROK524386:RON524387 RYG524386:RYJ524387 SIC524386:SIF524387 SRY524386:SSB524387 TBU524386:TBX524387 TLQ524386:TLT524387 TVM524386:TVP524387 UFI524386:UFL524387 UPE524386:UPH524387 UZA524386:UZD524387 VIW524386:VIZ524387 VSS524386:VSV524387 WCO524386:WCR524387 WMK524386:WMN524387 WWG524386:WWJ524387 Y589922:AB589923 JU589922:JX589923 TQ589922:TT589923 ADM589922:ADP589923 ANI589922:ANL589923 AXE589922:AXH589923 BHA589922:BHD589923 BQW589922:BQZ589923 CAS589922:CAV589923 CKO589922:CKR589923 CUK589922:CUN589923 DEG589922:DEJ589923 DOC589922:DOF589923 DXY589922:DYB589923 EHU589922:EHX589923 ERQ589922:ERT589923 FBM589922:FBP589923 FLI589922:FLL589923 FVE589922:FVH589923 GFA589922:GFD589923 GOW589922:GOZ589923 GYS589922:GYV589923 HIO589922:HIR589923 HSK589922:HSN589923 ICG589922:ICJ589923 IMC589922:IMF589923 IVY589922:IWB589923 JFU589922:JFX589923 JPQ589922:JPT589923 JZM589922:JZP589923 KJI589922:KJL589923 KTE589922:KTH589923 LDA589922:LDD589923 LMW589922:LMZ589923 LWS589922:LWV589923 MGO589922:MGR589923 MQK589922:MQN589923 NAG589922:NAJ589923 NKC589922:NKF589923 NTY589922:NUB589923 ODU589922:ODX589923 ONQ589922:ONT589923 OXM589922:OXP589923 PHI589922:PHL589923 PRE589922:PRH589923 QBA589922:QBD589923 QKW589922:QKZ589923 QUS589922:QUV589923 REO589922:RER589923 ROK589922:RON589923 RYG589922:RYJ589923 SIC589922:SIF589923 SRY589922:SSB589923 TBU589922:TBX589923 TLQ589922:TLT589923 TVM589922:TVP589923 UFI589922:UFL589923 UPE589922:UPH589923 UZA589922:UZD589923 VIW589922:VIZ589923 VSS589922:VSV589923 WCO589922:WCR589923 WMK589922:WMN589923 WWG589922:WWJ589923 Y655458:AB655459 JU655458:JX655459 TQ655458:TT655459 ADM655458:ADP655459 ANI655458:ANL655459 AXE655458:AXH655459 BHA655458:BHD655459 BQW655458:BQZ655459 CAS655458:CAV655459 CKO655458:CKR655459 CUK655458:CUN655459 DEG655458:DEJ655459 DOC655458:DOF655459 DXY655458:DYB655459 EHU655458:EHX655459 ERQ655458:ERT655459 FBM655458:FBP655459 FLI655458:FLL655459 FVE655458:FVH655459 GFA655458:GFD655459 GOW655458:GOZ655459 GYS655458:GYV655459 HIO655458:HIR655459 HSK655458:HSN655459 ICG655458:ICJ655459 IMC655458:IMF655459 IVY655458:IWB655459 JFU655458:JFX655459 JPQ655458:JPT655459 JZM655458:JZP655459 KJI655458:KJL655459 KTE655458:KTH655459 LDA655458:LDD655459 LMW655458:LMZ655459 LWS655458:LWV655459 MGO655458:MGR655459 MQK655458:MQN655459 NAG655458:NAJ655459 NKC655458:NKF655459 NTY655458:NUB655459 ODU655458:ODX655459 ONQ655458:ONT655459 OXM655458:OXP655459 PHI655458:PHL655459 PRE655458:PRH655459 QBA655458:QBD655459 QKW655458:QKZ655459 QUS655458:QUV655459 REO655458:RER655459 ROK655458:RON655459 RYG655458:RYJ655459 SIC655458:SIF655459 SRY655458:SSB655459 TBU655458:TBX655459 TLQ655458:TLT655459 TVM655458:TVP655459 UFI655458:UFL655459 UPE655458:UPH655459 UZA655458:UZD655459 VIW655458:VIZ655459 VSS655458:VSV655459 WCO655458:WCR655459 WMK655458:WMN655459 WWG655458:WWJ655459 Y720994:AB720995 JU720994:JX720995 TQ720994:TT720995 ADM720994:ADP720995 ANI720994:ANL720995 AXE720994:AXH720995 BHA720994:BHD720995 BQW720994:BQZ720995 CAS720994:CAV720995 CKO720994:CKR720995 CUK720994:CUN720995 DEG720994:DEJ720995 DOC720994:DOF720995 DXY720994:DYB720995 EHU720994:EHX720995 ERQ720994:ERT720995 FBM720994:FBP720995 FLI720994:FLL720995 FVE720994:FVH720995 GFA720994:GFD720995 GOW720994:GOZ720995 GYS720994:GYV720995 HIO720994:HIR720995 HSK720994:HSN720995 ICG720994:ICJ720995 IMC720994:IMF720995 IVY720994:IWB720995 JFU720994:JFX720995 JPQ720994:JPT720995 JZM720994:JZP720995 KJI720994:KJL720995 KTE720994:KTH720995 LDA720994:LDD720995 LMW720994:LMZ720995 LWS720994:LWV720995 MGO720994:MGR720995 MQK720994:MQN720995 NAG720994:NAJ720995 NKC720994:NKF720995 NTY720994:NUB720995 ODU720994:ODX720995 ONQ720994:ONT720995 OXM720994:OXP720995 PHI720994:PHL720995 PRE720994:PRH720995 QBA720994:QBD720995 QKW720994:QKZ720995 QUS720994:QUV720995 REO720994:RER720995 ROK720994:RON720995 RYG720994:RYJ720995 SIC720994:SIF720995 SRY720994:SSB720995 TBU720994:TBX720995 TLQ720994:TLT720995 TVM720994:TVP720995 UFI720994:UFL720995 UPE720994:UPH720995 UZA720994:UZD720995 VIW720994:VIZ720995 VSS720994:VSV720995 WCO720994:WCR720995 WMK720994:WMN720995 WWG720994:WWJ720995 Y786530:AB786531 JU786530:JX786531 TQ786530:TT786531 ADM786530:ADP786531 ANI786530:ANL786531 AXE786530:AXH786531 BHA786530:BHD786531 BQW786530:BQZ786531 CAS786530:CAV786531 CKO786530:CKR786531 CUK786530:CUN786531 DEG786530:DEJ786531 DOC786530:DOF786531 DXY786530:DYB786531 EHU786530:EHX786531 ERQ786530:ERT786531 FBM786530:FBP786531 FLI786530:FLL786531 FVE786530:FVH786531 GFA786530:GFD786531 GOW786530:GOZ786531 GYS786530:GYV786531 HIO786530:HIR786531 HSK786530:HSN786531 ICG786530:ICJ786531 IMC786530:IMF786531 IVY786530:IWB786531 JFU786530:JFX786531 JPQ786530:JPT786531 JZM786530:JZP786531 KJI786530:KJL786531 KTE786530:KTH786531 LDA786530:LDD786531 LMW786530:LMZ786531 LWS786530:LWV786531 MGO786530:MGR786531 MQK786530:MQN786531 NAG786530:NAJ786531 NKC786530:NKF786531 NTY786530:NUB786531 ODU786530:ODX786531 ONQ786530:ONT786531 OXM786530:OXP786531 PHI786530:PHL786531 PRE786530:PRH786531 QBA786530:QBD786531 QKW786530:QKZ786531 QUS786530:QUV786531 REO786530:RER786531 ROK786530:RON786531 RYG786530:RYJ786531 SIC786530:SIF786531 SRY786530:SSB786531 TBU786530:TBX786531 TLQ786530:TLT786531 TVM786530:TVP786531 UFI786530:UFL786531 UPE786530:UPH786531 UZA786530:UZD786531 VIW786530:VIZ786531 VSS786530:VSV786531 WCO786530:WCR786531 WMK786530:WMN786531 WWG786530:WWJ786531 Y852066:AB852067 JU852066:JX852067 TQ852066:TT852067 ADM852066:ADP852067 ANI852066:ANL852067 AXE852066:AXH852067 BHA852066:BHD852067 BQW852066:BQZ852067 CAS852066:CAV852067 CKO852066:CKR852067 CUK852066:CUN852067 DEG852066:DEJ852067 DOC852066:DOF852067 DXY852066:DYB852067 EHU852066:EHX852067 ERQ852066:ERT852067 FBM852066:FBP852067 FLI852066:FLL852067 FVE852066:FVH852067 GFA852066:GFD852067 GOW852066:GOZ852067 GYS852066:GYV852067 HIO852066:HIR852067 HSK852066:HSN852067 ICG852066:ICJ852067 IMC852066:IMF852067 IVY852066:IWB852067 JFU852066:JFX852067 JPQ852066:JPT852067 JZM852066:JZP852067 KJI852066:KJL852067 KTE852066:KTH852067 LDA852066:LDD852067 LMW852066:LMZ852067 LWS852066:LWV852067 MGO852066:MGR852067 MQK852066:MQN852067 NAG852066:NAJ852067 NKC852066:NKF852067 NTY852066:NUB852067 ODU852066:ODX852067 ONQ852066:ONT852067 OXM852066:OXP852067 PHI852066:PHL852067 PRE852066:PRH852067 QBA852066:QBD852067 QKW852066:QKZ852067 QUS852066:QUV852067 REO852066:RER852067 ROK852066:RON852067 RYG852066:RYJ852067 SIC852066:SIF852067 SRY852066:SSB852067 TBU852066:TBX852067 TLQ852066:TLT852067 TVM852066:TVP852067 UFI852066:UFL852067 UPE852066:UPH852067 UZA852066:UZD852067 VIW852066:VIZ852067 VSS852066:VSV852067 WCO852066:WCR852067 WMK852066:WMN852067 WWG852066:WWJ852067 Y917602:AB917603 JU917602:JX917603 TQ917602:TT917603 ADM917602:ADP917603 ANI917602:ANL917603 AXE917602:AXH917603 BHA917602:BHD917603 BQW917602:BQZ917603 CAS917602:CAV917603 CKO917602:CKR917603 CUK917602:CUN917603 DEG917602:DEJ917603 DOC917602:DOF917603 DXY917602:DYB917603 EHU917602:EHX917603 ERQ917602:ERT917603 FBM917602:FBP917603 FLI917602:FLL917603 FVE917602:FVH917603 GFA917602:GFD917603 GOW917602:GOZ917603 GYS917602:GYV917603 HIO917602:HIR917603 HSK917602:HSN917603 ICG917602:ICJ917603 IMC917602:IMF917603 IVY917602:IWB917603 JFU917602:JFX917603 JPQ917602:JPT917603 JZM917602:JZP917603 KJI917602:KJL917603 KTE917602:KTH917603 LDA917602:LDD917603 LMW917602:LMZ917603 LWS917602:LWV917603 MGO917602:MGR917603 MQK917602:MQN917603 NAG917602:NAJ917603 NKC917602:NKF917603 NTY917602:NUB917603 ODU917602:ODX917603 ONQ917602:ONT917603 OXM917602:OXP917603 PHI917602:PHL917603 PRE917602:PRH917603 QBA917602:QBD917603 QKW917602:QKZ917603 QUS917602:QUV917603 REO917602:RER917603 ROK917602:RON917603 RYG917602:RYJ917603 SIC917602:SIF917603 SRY917602:SSB917603 TBU917602:TBX917603 TLQ917602:TLT917603 TVM917602:TVP917603 UFI917602:UFL917603 UPE917602:UPH917603 UZA917602:UZD917603 VIW917602:VIZ917603 VSS917602:VSV917603 WCO917602:WCR917603 WMK917602:WMN917603 WWG917602:WWJ917603 Y983138:AB983139 JU983138:JX983139 TQ983138:TT983139 ADM983138:ADP983139 ANI983138:ANL983139 AXE983138:AXH983139 BHA983138:BHD983139 BQW983138:BQZ983139 CAS983138:CAV983139 CKO983138:CKR983139 CUK983138:CUN983139 DEG983138:DEJ983139 DOC983138:DOF983139 DXY983138:DYB983139 EHU983138:EHX983139 ERQ983138:ERT983139 FBM983138:FBP983139 FLI983138:FLL983139 FVE983138:FVH983139 GFA983138:GFD983139 GOW983138:GOZ983139 GYS983138:GYV983139 HIO983138:HIR983139 HSK983138:HSN983139 ICG983138:ICJ983139 IMC983138:IMF983139 IVY983138:IWB983139 JFU983138:JFX983139 JPQ983138:JPT983139 JZM983138:JZP983139 KJI983138:KJL983139 KTE983138:KTH983139 LDA983138:LDD983139 LMW983138:LMZ983139 LWS983138:LWV983139 MGO983138:MGR983139 MQK983138:MQN983139 NAG983138:NAJ983139 NKC983138:NKF983139 NTY983138:NUB983139 ODU983138:ODX983139 ONQ983138:ONT983139 OXM983138:OXP983139 PHI983138:PHL983139 PRE983138:PRH983139 QBA983138:QBD983139 QKW983138:QKZ983139 QUS983138:QUV983139 REO983138:RER983139 ROK983138:RON983139 RYG983138:RYJ983139 SIC983138:SIF983139 SRY983138:SSB983139 TBU983138:TBX983139 TLQ983138:TLT983139 TVM983138:TVP983139 UFI983138:UFL983139 UPE983138:UPH983139 UZA983138:UZD983139 VIW983138:VIZ983139 VSS983138:VSV983139 WCO983138:WCR983139 WMK983138:WMN983139">
      <formula1>$BE$5:$BE$8</formula1>
    </dataValidation>
    <dataValidation type="list" allowBlank="1" showInputMessage="1" showErrorMessage="1" sqref="T46:AB46">
      <formula1>$AW$44:$AW$55</formula1>
    </dataValidation>
    <dataValidation type="list" allowBlank="1" showInputMessage="1" showErrorMessage="1" sqref="F313:H337">
      <formula1>$AJ$314:$AJ$324</formula1>
    </dataValidation>
    <dataValidation type="list" allowBlank="1" showInputMessage="1" showErrorMessage="1" sqref="F349:H373 F421:H445 F385:H409">
      <formula1>$AI$349:$AI$359</formula1>
    </dataValidation>
    <dataValidation type="list" allowBlank="1" showInputMessage="1" showErrorMessage="1" sqref="F457:H481">
      <formula1>$AI$456:$AI$466</formula1>
    </dataValidation>
    <dataValidation showInputMessage="1" showErrorMessage="1" sqref="Y5:AB5"/>
    <dataValidation type="list" showInputMessage="1" showErrorMessage="1" sqref="IY116:JB116 WVK983231:WVN983231 WLO983231:WLR983231 WBS983231:WBV983231 VRW983231:VRZ983231 VIA983231:VID983231 UYE983231:UYH983231 UOI983231:UOL983231 UEM983231:UEP983231 TUQ983231:TUT983231 TKU983231:TKX983231 TAY983231:TBB983231 SRC983231:SRF983231 SHG983231:SHJ983231 RXK983231:RXN983231 RNO983231:RNR983231 RDS983231:RDV983231 QTW983231:QTZ983231 QKA983231:QKD983231 QAE983231:QAH983231 PQI983231:PQL983231 PGM983231:PGP983231 OWQ983231:OWT983231 OMU983231:OMX983231 OCY983231:ODB983231 NTC983231:NTF983231 NJG983231:NJJ983231 MZK983231:MZN983231 MPO983231:MPR983231 MFS983231:MFV983231 LVW983231:LVZ983231 LMA983231:LMD983231 LCE983231:LCH983231 KSI983231:KSL983231 KIM983231:KIP983231 JYQ983231:JYT983231 JOU983231:JOX983231 JEY983231:JFB983231 IVC983231:IVF983231 ILG983231:ILJ983231 IBK983231:IBN983231 HRO983231:HRR983231 HHS983231:HHV983231 GXW983231:GXZ983231 GOA983231:GOD983231 GEE983231:GEH983231 FUI983231:FUL983231 FKM983231:FKP983231 FAQ983231:FAT983231 EQU983231:EQX983231 EGY983231:EHB983231 DXC983231:DXF983231 DNG983231:DNJ983231 DDK983231:DDN983231 CTO983231:CTR983231 CJS983231:CJV983231 BZW983231:BZZ983231 BQA983231:BQD983231 BGE983231:BGH983231 AWI983231:AWL983231 AMM983231:AMP983231 ACQ983231:ACT983231 SU983231:SX983231 IY983231:JB983231 C983231:F983231 WVK917695:WVN917695 WLO917695:WLR917695 WBS917695:WBV917695 VRW917695:VRZ917695 VIA917695:VID917695 UYE917695:UYH917695 UOI917695:UOL917695 UEM917695:UEP917695 TUQ917695:TUT917695 TKU917695:TKX917695 TAY917695:TBB917695 SRC917695:SRF917695 SHG917695:SHJ917695 RXK917695:RXN917695 RNO917695:RNR917695 RDS917695:RDV917695 QTW917695:QTZ917695 QKA917695:QKD917695 QAE917695:QAH917695 PQI917695:PQL917695 PGM917695:PGP917695 OWQ917695:OWT917695 OMU917695:OMX917695 OCY917695:ODB917695 NTC917695:NTF917695 NJG917695:NJJ917695 MZK917695:MZN917695 MPO917695:MPR917695 MFS917695:MFV917695 LVW917695:LVZ917695 LMA917695:LMD917695 LCE917695:LCH917695 KSI917695:KSL917695 KIM917695:KIP917695 JYQ917695:JYT917695 JOU917695:JOX917695 JEY917695:JFB917695 IVC917695:IVF917695 ILG917695:ILJ917695 IBK917695:IBN917695 HRO917695:HRR917695 HHS917695:HHV917695 GXW917695:GXZ917695 GOA917695:GOD917695 GEE917695:GEH917695 FUI917695:FUL917695 FKM917695:FKP917695 FAQ917695:FAT917695 EQU917695:EQX917695 EGY917695:EHB917695 DXC917695:DXF917695 DNG917695:DNJ917695 DDK917695:DDN917695 CTO917695:CTR917695 CJS917695:CJV917695 BZW917695:BZZ917695 BQA917695:BQD917695 BGE917695:BGH917695 AWI917695:AWL917695 AMM917695:AMP917695 ACQ917695:ACT917695 SU917695:SX917695 IY917695:JB917695 C917695:F917695 WVK852159:WVN852159 WLO852159:WLR852159 WBS852159:WBV852159 VRW852159:VRZ852159 VIA852159:VID852159 UYE852159:UYH852159 UOI852159:UOL852159 UEM852159:UEP852159 TUQ852159:TUT852159 TKU852159:TKX852159 TAY852159:TBB852159 SRC852159:SRF852159 SHG852159:SHJ852159 RXK852159:RXN852159 RNO852159:RNR852159 RDS852159:RDV852159 QTW852159:QTZ852159 QKA852159:QKD852159 QAE852159:QAH852159 PQI852159:PQL852159 PGM852159:PGP852159 OWQ852159:OWT852159 OMU852159:OMX852159 OCY852159:ODB852159 NTC852159:NTF852159 NJG852159:NJJ852159 MZK852159:MZN852159 MPO852159:MPR852159 MFS852159:MFV852159 LVW852159:LVZ852159 LMA852159:LMD852159 LCE852159:LCH852159 KSI852159:KSL852159 KIM852159:KIP852159 JYQ852159:JYT852159 JOU852159:JOX852159 JEY852159:JFB852159 IVC852159:IVF852159 ILG852159:ILJ852159 IBK852159:IBN852159 HRO852159:HRR852159 HHS852159:HHV852159 GXW852159:GXZ852159 GOA852159:GOD852159 GEE852159:GEH852159 FUI852159:FUL852159 FKM852159:FKP852159 FAQ852159:FAT852159 EQU852159:EQX852159 EGY852159:EHB852159 DXC852159:DXF852159 DNG852159:DNJ852159 DDK852159:DDN852159 CTO852159:CTR852159 CJS852159:CJV852159 BZW852159:BZZ852159 BQA852159:BQD852159 BGE852159:BGH852159 AWI852159:AWL852159 AMM852159:AMP852159 ACQ852159:ACT852159 SU852159:SX852159 IY852159:JB852159 C852159:F852159 WVK786623:WVN786623 WLO786623:WLR786623 WBS786623:WBV786623 VRW786623:VRZ786623 VIA786623:VID786623 UYE786623:UYH786623 UOI786623:UOL786623 UEM786623:UEP786623 TUQ786623:TUT786623 TKU786623:TKX786623 TAY786623:TBB786623 SRC786623:SRF786623 SHG786623:SHJ786623 RXK786623:RXN786623 RNO786623:RNR786623 RDS786623:RDV786623 QTW786623:QTZ786623 QKA786623:QKD786623 QAE786623:QAH786623 PQI786623:PQL786623 PGM786623:PGP786623 OWQ786623:OWT786623 OMU786623:OMX786623 OCY786623:ODB786623 NTC786623:NTF786623 NJG786623:NJJ786623 MZK786623:MZN786623 MPO786623:MPR786623 MFS786623:MFV786623 LVW786623:LVZ786623 LMA786623:LMD786623 LCE786623:LCH786623 KSI786623:KSL786623 KIM786623:KIP786623 JYQ786623:JYT786623 JOU786623:JOX786623 JEY786623:JFB786623 IVC786623:IVF786623 ILG786623:ILJ786623 IBK786623:IBN786623 HRO786623:HRR786623 HHS786623:HHV786623 GXW786623:GXZ786623 GOA786623:GOD786623 GEE786623:GEH786623 FUI786623:FUL786623 FKM786623:FKP786623 FAQ786623:FAT786623 EQU786623:EQX786623 EGY786623:EHB786623 DXC786623:DXF786623 DNG786623:DNJ786623 DDK786623:DDN786623 CTO786623:CTR786623 CJS786623:CJV786623 BZW786623:BZZ786623 BQA786623:BQD786623 BGE786623:BGH786623 AWI786623:AWL786623 AMM786623:AMP786623 ACQ786623:ACT786623 SU786623:SX786623 IY786623:JB786623 C786623:F786623 WVK721087:WVN721087 WLO721087:WLR721087 WBS721087:WBV721087 VRW721087:VRZ721087 VIA721087:VID721087 UYE721087:UYH721087 UOI721087:UOL721087 UEM721087:UEP721087 TUQ721087:TUT721087 TKU721087:TKX721087 TAY721087:TBB721087 SRC721087:SRF721087 SHG721087:SHJ721087 RXK721087:RXN721087 RNO721087:RNR721087 RDS721087:RDV721087 QTW721087:QTZ721087 QKA721087:QKD721087 QAE721087:QAH721087 PQI721087:PQL721087 PGM721087:PGP721087 OWQ721087:OWT721087 OMU721087:OMX721087 OCY721087:ODB721087 NTC721087:NTF721087 NJG721087:NJJ721087 MZK721087:MZN721087 MPO721087:MPR721087 MFS721087:MFV721087 LVW721087:LVZ721087 LMA721087:LMD721087 LCE721087:LCH721087 KSI721087:KSL721087 KIM721087:KIP721087 JYQ721087:JYT721087 JOU721087:JOX721087 JEY721087:JFB721087 IVC721087:IVF721087 ILG721087:ILJ721087 IBK721087:IBN721087 HRO721087:HRR721087 HHS721087:HHV721087 GXW721087:GXZ721087 GOA721087:GOD721087 GEE721087:GEH721087 FUI721087:FUL721087 FKM721087:FKP721087 FAQ721087:FAT721087 EQU721087:EQX721087 EGY721087:EHB721087 DXC721087:DXF721087 DNG721087:DNJ721087 DDK721087:DDN721087 CTO721087:CTR721087 CJS721087:CJV721087 BZW721087:BZZ721087 BQA721087:BQD721087 BGE721087:BGH721087 AWI721087:AWL721087 AMM721087:AMP721087 ACQ721087:ACT721087 SU721087:SX721087 IY721087:JB721087 C721087:F721087 WVK655551:WVN655551 WLO655551:WLR655551 WBS655551:WBV655551 VRW655551:VRZ655551 VIA655551:VID655551 UYE655551:UYH655551 UOI655551:UOL655551 UEM655551:UEP655551 TUQ655551:TUT655551 TKU655551:TKX655551 TAY655551:TBB655551 SRC655551:SRF655551 SHG655551:SHJ655551 RXK655551:RXN655551 RNO655551:RNR655551 RDS655551:RDV655551 QTW655551:QTZ655551 QKA655551:QKD655551 QAE655551:QAH655551 PQI655551:PQL655551 PGM655551:PGP655551 OWQ655551:OWT655551 OMU655551:OMX655551 OCY655551:ODB655551 NTC655551:NTF655551 NJG655551:NJJ655551 MZK655551:MZN655551 MPO655551:MPR655551 MFS655551:MFV655551 LVW655551:LVZ655551 LMA655551:LMD655551 LCE655551:LCH655551 KSI655551:KSL655551 KIM655551:KIP655551 JYQ655551:JYT655551 JOU655551:JOX655551 JEY655551:JFB655551 IVC655551:IVF655551 ILG655551:ILJ655551 IBK655551:IBN655551 HRO655551:HRR655551 HHS655551:HHV655551 GXW655551:GXZ655551 GOA655551:GOD655551 GEE655551:GEH655551 FUI655551:FUL655551 FKM655551:FKP655551 FAQ655551:FAT655551 EQU655551:EQX655551 EGY655551:EHB655551 DXC655551:DXF655551 DNG655551:DNJ655551 DDK655551:DDN655551 CTO655551:CTR655551 CJS655551:CJV655551 BZW655551:BZZ655551 BQA655551:BQD655551 BGE655551:BGH655551 AWI655551:AWL655551 AMM655551:AMP655551 ACQ655551:ACT655551 SU655551:SX655551 IY655551:JB655551 C655551:F655551 WVK590015:WVN590015 WLO590015:WLR590015 WBS590015:WBV590015 VRW590015:VRZ590015 VIA590015:VID590015 UYE590015:UYH590015 UOI590015:UOL590015 UEM590015:UEP590015 TUQ590015:TUT590015 TKU590015:TKX590015 TAY590015:TBB590015 SRC590015:SRF590015 SHG590015:SHJ590015 RXK590015:RXN590015 RNO590015:RNR590015 RDS590015:RDV590015 QTW590015:QTZ590015 QKA590015:QKD590015 QAE590015:QAH590015 PQI590015:PQL590015 PGM590015:PGP590015 OWQ590015:OWT590015 OMU590015:OMX590015 OCY590015:ODB590015 NTC590015:NTF590015 NJG590015:NJJ590015 MZK590015:MZN590015 MPO590015:MPR590015 MFS590015:MFV590015 LVW590015:LVZ590015 LMA590015:LMD590015 LCE590015:LCH590015 KSI590015:KSL590015 KIM590015:KIP590015 JYQ590015:JYT590015 JOU590015:JOX590015 JEY590015:JFB590015 IVC590015:IVF590015 ILG590015:ILJ590015 IBK590015:IBN590015 HRO590015:HRR590015 HHS590015:HHV590015 GXW590015:GXZ590015 GOA590015:GOD590015 GEE590015:GEH590015 FUI590015:FUL590015 FKM590015:FKP590015 FAQ590015:FAT590015 EQU590015:EQX590015 EGY590015:EHB590015 DXC590015:DXF590015 DNG590015:DNJ590015 DDK590015:DDN590015 CTO590015:CTR590015 CJS590015:CJV590015 BZW590015:BZZ590015 BQA590015:BQD590015 BGE590015:BGH590015 AWI590015:AWL590015 AMM590015:AMP590015 ACQ590015:ACT590015 SU590015:SX590015 IY590015:JB590015 C590015:F590015 WVK524479:WVN524479 WLO524479:WLR524479 WBS524479:WBV524479 VRW524479:VRZ524479 VIA524479:VID524479 UYE524479:UYH524479 UOI524479:UOL524479 UEM524479:UEP524479 TUQ524479:TUT524479 TKU524479:TKX524479 TAY524479:TBB524479 SRC524479:SRF524479 SHG524479:SHJ524479 RXK524479:RXN524479 RNO524479:RNR524479 RDS524479:RDV524479 QTW524479:QTZ524479 QKA524479:QKD524479 QAE524479:QAH524479 PQI524479:PQL524479 PGM524479:PGP524479 OWQ524479:OWT524479 OMU524479:OMX524479 OCY524479:ODB524479 NTC524479:NTF524479 NJG524479:NJJ524479 MZK524479:MZN524479 MPO524479:MPR524479 MFS524479:MFV524479 LVW524479:LVZ524479 LMA524479:LMD524479 LCE524479:LCH524479 KSI524479:KSL524479 KIM524479:KIP524479 JYQ524479:JYT524479 JOU524479:JOX524479 JEY524479:JFB524479 IVC524479:IVF524479 ILG524479:ILJ524479 IBK524479:IBN524479 HRO524479:HRR524479 HHS524479:HHV524479 GXW524479:GXZ524479 GOA524479:GOD524479 GEE524479:GEH524479 FUI524479:FUL524479 FKM524479:FKP524479 FAQ524479:FAT524479 EQU524479:EQX524479 EGY524479:EHB524479 DXC524479:DXF524479 DNG524479:DNJ524479 DDK524479:DDN524479 CTO524479:CTR524479 CJS524479:CJV524479 BZW524479:BZZ524479 BQA524479:BQD524479 BGE524479:BGH524479 AWI524479:AWL524479 AMM524479:AMP524479 ACQ524479:ACT524479 SU524479:SX524479 IY524479:JB524479 C524479:F524479 WVK458943:WVN458943 WLO458943:WLR458943 WBS458943:WBV458943 VRW458943:VRZ458943 VIA458943:VID458943 UYE458943:UYH458943 UOI458943:UOL458943 UEM458943:UEP458943 TUQ458943:TUT458943 TKU458943:TKX458943 TAY458943:TBB458943 SRC458943:SRF458943 SHG458943:SHJ458943 RXK458943:RXN458943 RNO458943:RNR458943 RDS458943:RDV458943 QTW458943:QTZ458943 QKA458943:QKD458943 QAE458943:QAH458943 PQI458943:PQL458943 PGM458943:PGP458943 OWQ458943:OWT458943 OMU458943:OMX458943 OCY458943:ODB458943 NTC458943:NTF458943 NJG458943:NJJ458943 MZK458943:MZN458943 MPO458943:MPR458943 MFS458943:MFV458943 LVW458943:LVZ458943 LMA458943:LMD458943 LCE458943:LCH458943 KSI458943:KSL458943 KIM458943:KIP458943 JYQ458943:JYT458943 JOU458943:JOX458943 JEY458943:JFB458943 IVC458943:IVF458943 ILG458943:ILJ458943 IBK458943:IBN458943 HRO458943:HRR458943 HHS458943:HHV458943 GXW458943:GXZ458943 GOA458943:GOD458943 GEE458943:GEH458943 FUI458943:FUL458943 FKM458943:FKP458943 FAQ458943:FAT458943 EQU458943:EQX458943 EGY458943:EHB458943 DXC458943:DXF458943 DNG458943:DNJ458943 DDK458943:DDN458943 CTO458943:CTR458943 CJS458943:CJV458943 BZW458943:BZZ458943 BQA458943:BQD458943 BGE458943:BGH458943 AWI458943:AWL458943 AMM458943:AMP458943 ACQ458943:ACT458943 SU458943:SX458943 IY458943:JB458943 C458943:F458943 WVK393407:WVN393407 WLO393407:WLR393407 WBS393407:WBV393407 VRW393407:VRZ393407 VIA393407:VID393407 UYE393407:UYH393407 UOI393407:UOL393407 UEM393407:UEP393407 TUQ393407:TUT393407 TKU393407:TKX393407 TAY393407:TBB393407 SRC393407:SRF393407 SHG393407:SHJ393407 RXK393407:RXN393407 RNO393407:RNR393407 RDS393407:RDV393407 QTW393407:QTZ393407 QKA393407:QKD393407 QAE393407:QAH393407 PQI393407:PQL393407 PGM393407:PGP393407 OWQ393407:OWT393407 OMU393407:OMX393407 OCY393407:ODB393407 NTC393407:NTF393407 NJG393407:NJJ393407 MZK393407:MZN393407 MPO393407:MPR393407 MFS393407:MFV393407 LVW393407:LVZ393407 LMA393407:LMD393407 LCE393407:LCH393407 KSI393407:KSL393407 KIM393407:KIP393407 JYQ393407:JYT393407 JOU393407:JOX393407 JEY393407:JFB393407 IVC393407:IVF393407 ILG393407:ILJ393407 IBK393407:IBN393407 HRO393407:HRR393407 HHS393407:HHV393407 GXW393407:GXZ393407 GOA393407:GOD393407 GEE393407:GEH393407 FUI393407:FUL393407 FKM393407:FKP393407 FAQ393407:FAT393407 EQU393407:EQX393407 EGY393407:EHB393407 DXC393407:DXF393407 DNG393407:DNJ393407 DDK393407:DDN393407 CTO393407:CTR393407 CJS393407:CJV393407 BZW393407:BZZ393407 BQA393407:BQD393407 BGE393407:BGH393407 AWI393407:AWL393407 AMM393407:AMP393407 ACQ393407:ACT393407 SU393407:SX393407 IY393407:JB393407 C393407:F393407 WVK327871:WVN327871 WLO327871:WLR327871 WBS327871:WBV327871 VRW327871:VRZ327871 VIA327871:VID327871 UYE327871:UYH327871 UOI327871:UOL327871 UEM327871:UEP327871 TUQ327871:TUT327871 TKU327871:TKX327871 TAY327871:TBB327871 SRC327871:SRF327871 SHG327871:SHJ327871 RXK327871:RXN327871 RNO327871:RNR327871 RDS327871:RDV327871 QTW327871:QTZ327871 QKA327871:QKD327871 QAE327871:QAH327871 PQI327871:PQL327871 PGM327871:PGP327871 OWQ327871:OWT327871 OMU327871:OMX327871 OCY327871:ODB327871 NTC327871:NTF327871 NJG327871:NJJ327871 MZK327871:MZN327871 MPO327871:MPR327871 MFS327871:MFV327871 LVW327871:LVZ327871 LMA327871:LMD327871 LCE327871:LCH327871 KSI327871:KSL327871 KIM327871:KIP327871 JYQ327871:JYT327871 JOU327871:JOX327871 JEY327871:JFB327871 IVC327871:IVF327871 ILG327871:ILJ327871 IBK327871:IBN327871 HRO327871:HRR327871 HHS327871:HHV327871 GXW327871:GXZ327871 GOA327871:GOD327871 GEE327871:GEH327871 FUI327871:FUL327871 FKM327871:FKP327871 FAQ327871:FAT327871 EQU327871:EQX327871 EGY327871:EHB327871 DXC327871:DXF327871 DNG327871:DNJ327871 DDK327871:DDN327871 CTO327871:CTR327871 CJS327871:CJV327871 BZW327871:BZZ327871 BQA327871:BQD327871 BGE327871:BGH327871 AWI327871:AWL327871 AMM327871:AMP327871 ACQ327871:ACT327871 SU327871:SX327871 IY327871:JB327871 C327871:F327871 WVK262335:WVN262335 WLO262335:WLR262335 WBS262335:WBV262335 VRW262335:VRZ262335 VIA262335:VID262335 UYE262335:UYH262335 UOI262335:UOL262335 UEM262335:UEP262335 TUQ262335:TUT262335 TKU262335:TKX262335 TAY262335:TBB262335 SRC262335:SRF262335 SHG262335:SHJ262335 RXK262335:RXN262335 RNO262335:RNR262335 RDS262335:RDV262335 QTW262335:QTZ262335 QKA262335:QKD262335 QAE262335:QAH262335 PQI262335:PQL262335 PGM262335:PGP262335 OWQ262335:OWT262335 OMU262335:OMX262335 OCY262335:ODB262335 NTC262335:NTF262335 NJG262335:NJJ262335 MZK262335:MZN262335 MPO262335:MPR262335 MFS262335:MFV262335 LVW262335:LVZ262335 LMA262335:LMD262335 LCE262335:LCH262335 KSI262335:KSL262335 KIM262335:KIP262335 JYQ262335:JYT262335 JOU262335:JOX262335 JEY262335:JFB262335 IVC262335:IVF262335 ILG262335:ILJ262335 IBK262335:IBN262335 HRO262335:HRR262335 HHS262335:HHV262335 GXW262335:GXZ262335 GOA262335:GOD262335 GEE262335:GEH262335 FUI262335:FUL262335 FKM262335:FKP262335 FAQ262335:FAT262335 EQU262335:EQX262335 EGY262335:EHB262335 DXC262335:DXF262335 DNG262335:DNJ262335 DDK262335:DDN262335 CTO262335:CTR262335 CJS262335:CJV262335 BZW262335:BZZ262335 BQA262335:BQD262335 BGE262335:BGH262335 AWI262335:AWL262335 AMM262335:AMP262335 ACQ262335:ACT262335 SU262335:SX262335 IY262335:JB262335 C262335:F262335 WVK196799:WVN196799 WLO196799:WLR196799 WBS196799:WBV196799 VRW196799:VRZ196799 VIA196799:VID196799 UYE196799:UYH196799 UOI196799:UOL196799 UEM196799:UEP196799 TUQ196799:TUT196799 TKU196799:TKX196799 TAY196799:TBB196799 SRC196799:SRF196799 SHG196799:SHJ196799 RXK196799:RXN196799 RNO196799:RNR196799 RDS196799:RDV196799 QTW196799:QTZ196799 QKA196799:QKD196799 QAE196799:QAH196799 PQI196799:PQL196799 PGM196799:PGP196799 OWQ196799:OWT196799 OMU196799:OMX196799 OCY196799:ODB196799 NTC196799:NTF196799 NJG196799:NJJ196799 MZK196799:MZN196799 MPO196799:MPR196799 MFS196799:MFV196799 LVW196799:LVZ196799 LMA196799:LMD196799 LCE196799:LCH196799 KSI196799:KSL196799 KIM196799:KIP196799 JYQ196799:JYT196799 JOU196799:JOX196799 JEY196799:JFB196799 IVC196799:IVF196799 ILG196799:ILJ196799 IBK196799:IBN196799 HRO196799:HRR196799 HHS196799:HHV196799 GXW196799:GXZ196799 GOA196799:GOD196799 GEE196799:GEH196799 FUI196799:FUL196799 FKM196799:FKP196799 FAQ196799:FAT196799 EQU196799:EQX196799 EGY196799:EHB196799 DXC196799:DXF196799 DNG196799:DNJ196799 DDK196799:DDN196799 CTO196799:CTR196799 CJS196799:CJV196799 BZW196799:BZZ196799 BQA196799:BQD196799 BGE196799:BGH196799 AWI196799:AWL196799 AMM196799:AMP196799 ACQ196799:ACT196799 SU196799:SX196799 IY196799:JB196799 C196799:F196799 WVK131263:WVN131263 WLO131263:WLR131263 WBS131263:WBV131263 VRW131263:VRZ131263 VIA131263:VID131263 UYE131263:UYH131263 UOI131263:UOL131263 UEM131263:UEP131263 TUQ131263:TUT131263 TKU131263:TKX131263 TAY131263:TBB131263 SRC131263:SRF131263 SHG131263:SHJ131263 RXK131263:RXN131263 RNO131263:RNR131263 RDS131263:RDV131263 QTW131263:QTZ131263 QKA131263:QKD131263 QAE131263:QAH131263 PQI131263:PQL131263 PGM131263:PGP131263 OWQ131263:OWT131263 OMU131263:OMX131263 OCY131263:ODB131263 NTC131263:NTF131263 NJG131263:NJJ131263 MZK131263:MZN131263 MPO131263:MPR131263 MFS131263:MFV131263 LVW131263:LVZ131263 LMA131263:LMD131263 LCE131263:LCH131263 KSI131263:KSL131263 KIM131263:KIP131263 JYQ131263:JYT131263 JOU131263:JOX131263 JEY131263:JFB131263 IVC131263:IVF131263 ILG131263:ILJ131263 IBK131263:IBN131263 HRO131263:HRR131263 HHS131263:HHV131263 GXW131263:GXZ131263 GOA131263:GOD131263 GEE131263:GEH131263 FUI131263:FUL131263 FKM131263:FKP131263 FAQ131263:FAT131263 EQU131263:EQX131263 EGY131263:EHB131263 DXC131263:DXF131263 DNG131263:DNJ131263 DDK131263:DDN131263 CTO131263:CTR131263 CJS131263:CJV131263 BZW131263:BZZ131263 BQA131263:BQD131263 BGE131263:BGH131263 AWI131263:AWL131263 AMM131263:AMP131263 ACQ131263:ACT131263 SU131263:SX131263 IY131263:JB131263 C131263:F131263 WVK65727:WVN65727 WLO65727:WLR65727 WBS65727:WBV65727 VRW65727:VRZ65727 VIA65727:VID65727 UYE65727:UYH65727 UOI65727:UOL65727 UEM65727:UEP65727 TUQ65727:TUT65727 TKU65727:TKX65727 TAY65727:TBB65727 SRC65727:SRF65727 SHG65727:SHJ65727 RXK65727:RXN65727 RNO65727:RNR65727 RDS65727:RDV65727 QTW65727:QTZ65727 QKA65727:QKD65727 QAE65727:QAH65727 PQI65727:PQL65727 PGM65727:PGP65727 OWQ65727:OWT65727 OMU65727:OMX65727 OCY65727:ODB65727 NTC65727:NTF65727 NJG65727:NJJ65727 MZK65727:MZN65727 MPO65727:MPR65727 MFS65727:MFV65727 LVW65727:LVZ65727 LMA65727:LMD65727 LCE65727:LCH65727 KSI65727:KSL65727 KIM65727:KIP65727 JYQ65727:JYT65727 JOU65727:JOX65727 JEY65727:JFB65727 IVC65727:IVF65727 ILG65727:ILJ65727 IBK65727:IBN65727 HRO65727:HRR65727 HHS65727:HHV65727 GXW65727:GXZ65727 GOA65727:GOD65727 GEE65727:GEH65727 FUI65727:FUL65727 FKM65727:FKP65727 FAQ65727:FAT65727 EQU65727:EQX65727 EGY65727:EHB65727 DXC65727:DXF65727 DNG65727:DNJ65727 DDK65727:DDN65727 CTO65727:CTR65727 CJS65727:CJV65727 BZW65727:BZZ65727 BQA65727:BQD65727 BGE65727:BGH65727 AWI65727:AWL65727 AMM65727:AMP65727 ACQ65727:ACT65727 SU65727:SX65727 IY65727:JB65727 C65727:F65727 WVK116:WVN116 WLO116:WLR116 WBS116:WBV116 VRW116:VRZ116 VIA116:VID116 UYE116:UYH116 UOI116:UOL116 UEM116:UEP116 TUQ116:TUT116 TKU116:TKX116 TAY116:TBB116 SRC116:SRF116 SHG116:SHJ116 RXK116:RXN116 RNO116:RNR116 RDS116:RDV116 QTW116:QTZ116 QKA116:QKD116 QAE116:QAH116 PQI116:PQL116 PGM116:PGP116 OWQ116:OWT116 OMU116:OMX116 OCY116:ODB116 NTC116:NTF116 NJG116:NJJ116 MZK116:MZN116 MPO116:MPR116 MFS116:MFV116 LVW116:LVZ116 LMA116:LMD116 LCE116:LCH116 KSI116:KSL116 KIM116:KIP116 JYQ116:JYT116 JOU116:JOX116 JEY116:JFB116 IVC116:IVF116 ILG116:ILJ116 IBK116:IBN116 HRO116:HRR116 HHS116:HHV116 GXW116:GXZ116 GOA116:GOD116 GEE116:GEH116 FUI116:FUL116 FKM116:FKP116 FAQ116:FAT116 EQU116:EQX116 EGY116:EHB116 DXC116:DXF116 DNG116:DNJ116 DDK116:DDN116 CTO116:CTR116 CJS116:CJV116 BZW116:BZZ116 BQA116:BQD116 BGE116:BGH116 AWI116:AWL116 AMM116:AMP116 ACQ116:ACT116 SU116:SX116">
      <formula1>$AT$111:$AT$115</formula1>
    </dataValidation>
    <dataValidation type="list" showInputMessage="1" showErrorMessage="1" sqref="IY117:IY126 SU117:SU126 ACQ117:ACQ126 AMM117:AMM126 AWI117:AWI126 BGE117:BGE126 BQA117:BQA126 BZW117:BZW126 CJS117:CJS126 CTO117:CTO126 DDK117:DDK126 DNG117:DNG126 DXC117:DXC126 EGY117:EGY126 EQU117:EQU126 FAQ117:FAQ126 FKM117:FKM126 FUI117:FUI126 GEE117:GEE126 GOA117:GOA126 GXW117:GXW126 HHS117:HHS126 HRO117:HRO126 IBK117:IBK126 ILG117:ILG126 IVC117:IVC126 JEY117:JEY126 JOU117:JOU126 JYQ117:JYQ126 KIM117:KIM126 KSI117:KSI126 LCE117:LCE126 LMA117:LMA126 LVW117:LVW126 MFS117:MFS126 MPO117:MPO126 MZK117:MZK126 NJG117:NJG126 NTC117:NTC126 OCY117:OCY126 OMU117:OMU126 OWQ117:OWQ126 PGM117:PGM126 PQI117:PQI126 QAE117:QAE126 QKA117:QKA126 QTW117:QTW126 RDS117:RDS126 RNO117:RNO126 RXK117:RXK126 SHG117:SHG126 SRC117:SRC126 TAY117:TAY126 TKU117:TKU126 TUQ117:TUQ126 UEM117:UEM126 UOI117:UOI126 UYE117:UYE126 VIA117:VIA126 VRW117:VRW126 WBS117:WBS126 WLO117:WLO126 WVK117:WVK126 C65728:C65737 IY65728:IY65737 SU65728:SU65737 ACQ65728:ACQ65737 AMM65728:AMM65737 AWI65728:AWI65737 BGE65728:BGE65737 BQA65728:BQA65737 BZW65728:BZW65737 CJS65728:CJS65737 CTO65728:CTO65737 DDK65728:DDK65737 DNG65728:DNG65737 DXC65728:DXC65737 EGY65728:EGY65737 EQU65728:EQU65737 FAQ65728:FAQ65737 FKM65728:FKM65737 FUI65728:FUI65737 GEE65728:GEE65737 GOA65728:GOA65737 GXW65728:GXW65737 HHS65728:HHS65737 HRO65728:HRO65737 IBK65728:IBK65737 ILG65728:ILG65737 IVC65728:IVC65737 JEY65728:JEY65737 JOU65728:JOU65737 JYQ65728:JYQ65737 KIM65728:KIM65737 KSI65728:KSI65737 LCE65728:LCE65737 LMA65728:LMA65737 LVW65728:LVW65737 MFS65728:MFS65737 MPO65728:MPO65737 MZK65728:MZK65737 NJG65728:NJG65737 NTC65728:NTC65737 OCY65728:OCY65737 OMU65728:OMU65737 OWQ65728:OWQ65737 PGM65728:PGM65737 PQI65728:PQI65737 QAE65728:QAE65737 QKA65728:QKA65737 QTW65728:QTW65737 RDS65728:RDS65737 RNO65728:RNO65737 RXK65728:RXK65737 SHG65728:SHG65737 SRC65728:SRC65737 TAY65728:TAY65737 TKU65728:TKU65737 TUQ65728:TUQ65737 UEM65728:UEM65737 UOI65728:UOI65737 UYE65728:UYE65737 VIA65728:VIA65737 VRW65728:VRW65737 WBS65728:WBS65737 WLO65728:WLO65737 WVK65728:WVK65737 C131264:C131273 IY131264:IY131273 SU131264:SU131273 ACQ131264:ACQ131273 AMM131264:AMM131273 AWI131264:AWI131273 BGE131264:BGE131273 BQA131264:BQA131273 BZW131264:BZW131273 CJS131264:CJS131273 CTO131264:CTO131273 DDK131264:DDK131273 DNG131264:DNG131273 DXC131264:DXC131273 EGY131264:EGY131273 EQU131264:EQU131273 FAQ131264:FAQ131273 FKM131264:FKM131273 FUI131264:FUI131273 GEE131264:GEE131273 GOA131264:GOA131273 GXW131264:GXW131273 HHS131264:HHS131273 HRO131264:HRO131273 IBK131264:IBK131273 ILG131264:ILG131273 IVC131264:IVC131273 JEY131264:JEY131273 JOU131264:JOU131273 JYQ131264:JYQ131273 KIM131264:KIM131273 KSI131264:KSI131273 LCE131264:LCE131273 LMA131264:LMA131273 LVW131264:LVW131273 MFS131264:MFS131273 MPO131264:MPO131273 MZK131264:MZK131273 NJG131264:NJG131273 NTC131264:NTC131273 OCY131264:OCY131273 OMU131264:OMU131273 OWQ131264:OWQ131273 PGM131264:PGM131273 PQI131264:PQI131273 QAE131264:QAE131273 QKA131264:QKA131273 QTW131264:QTW131273 RDS131264:RDS131273 RNO131264:RNO131273 RXK131264:RXK131273 SHG131264:SHG131273 SRC131264:SRC131273 TAY131264:TAY131273 TKU131264:TKU131273 TUQ131264:TUQ131273 UEM131264:UEM131273 UOI131264:UOI131273 UYE131264:UYE131273 VIA131264:VIA131273 VRW131264:VRW131273 WBS131264:WBS131273 WLO131264:WLO131273 WVK131264:WVK131273 C196800:C196809 IY196800:IY196809 SU196800:SU196809 ACQ196800:ACQ196809 AMM196800:AMM196809 AWI196800:AWI196809 BGE196800:BGE196809 BQA196800:BQA196809 BZW196800:BZW196809 CJS196800:CJS196809 CTO196800:CTO196809 DDK196800:DDK196809 DNG196800:DNG196809 DXC196800:DXC196809 EGY196800:EGY196809 EQU196800:EQU196809 FAQ196800:FAQ196809 FKM196800:FKM196809 FUI196800:FUI196809 GEE196800:GEE196809 GOA196800:GOA196809 GXW196800:GXW196809 HHS196800:HHS196809 HRO196800:HRO196809 IBK196800:IBK196809 ILG196800:ILG196809 IVC196800:IVC196809 JEY196800:JEY196809 JOU196800:JOU196809 JYQ196800:JYQ196809 KIM196800:KIM196809 KSI196800:KSI196809 LCE196800:LCE196809 LMA196800:LMA196809 LVW196800:LVW196809 MFS196800:MFS196809 MPO196800:MPO196809 MZK196800:MZK196809 NJG196800:NJG196809 NTC196800:NTC196809 OCY196800:OCY196809 OMU196800:OMU196809 OWQ196800:OWQ196809 PGM196800:PGM196809 PQI196800:PQI196809 QAE196800:QAE196809 QKA196800:QKA196809 QTW196800:QTW196809 RDS196800:RDS196809 RNO196800:RNO196809 RXK196800:RXK196809 SHG196800:SHG196809 SRC196800:SRC196809 TAY196800:TAY196809 TKU196800:TKU196809 TUQ196800:TUQ196809 UEM196800:UEM196809 UOI196800:UOI196809 UYE196800:UYE196809 VIA196800:VIA196809 VRW196800:VRW196809 WBS196800:WBS196809 WLO196800:WLO196809 WVK196800:WVK196809 C262336:C262345 IY262336:IY262345 SU262336:SU262345 ACQ262336:ACQ262345 AMM262336:AMM262345 AWI262336:AWI262345 BGE262336:BGE262345 BQA262336:BQA262345 BZW262336:BZW262345 CJS262336:CJS262345 CTO262336:CTO262345 DDK262336:DDK262345 DNG262336:DNG262345 DXC262336:DXC262345 EGY262336:EGY262345 EQU262336:EQU262345 FAQ262336:FAQ262345 FKM262336:FKM262345 FUI262336:FUI262345 GEE262336:GEE262345 GOA262336:GOA262345 GXW262336:GXW262345 HHS262336:HHS262345 HRO262336:HRO262345 IBK262336:IBK262345 ILG262336:ILG262345 IVC262336:IVC262345 JEY262336:JEY262345 JOU262336:JOU262345 JYQ262336:JYQ262345 KIM262336:KIM262345 KSI262336:KSI262345 LCE262336:LCE262345 LMA262336:LMA262345 LVW262336:LVW262345 MFS262336:MFS262345 MPO262336:MPO262345 MZK262336:MZK262345 NJG262336:NJG262345 NTC262336:NTC262345 OCY262336:OCY262345 OMU262336:OMU262345 OWQ262336:OWQ262345 PGM262336:PGM262345 PQI262336:PQI262345 QAE262336:QAE262345 QKA262336:QKA262345 QTW262336:QTW262345 RDS262336:RDS262345 RNO262336:RNO262345 RXK262336:RXK262345 SHG262336:SHG262345 SRC262336:SRC262345 TAY262336:TAY262345 TKU262336:TKU262345 TUQ262336:TUQ262345 UEM262336:UEM262345 UOI262336:UOI262345 UYE262336:UYE262345 VIA262336:VIA262345 VRW262336:VRW262345 WBS262336:WBS262345 WLO262336:WLO262345 WVK262336:WVK262345 C327872:C327881 IY327872:IY327881 SU327872:SU327881 ACQ327872:ACQ327881 AMM327872:AMM327881 AWI327872:AWI327881 BGE327872:BGE327881 BQA327872:BQA327881 BZW327872:BZW327881 CJS327872:CJS327881 CTO327872:CTO327881 DDK327872:DDK327881 DNG327872:DNG327881 DXC327872:DXC327881 EGY327872:EGY327881 EQU327872:EQU327881 FAQ327872:FAQ327881 FKM327872:FKM327881 FUI327872:FUI327881 GEE327872:GEE327881 GOA327872:GOA327881 GXW327872:GXW327881 HHS327872:HHS327881 HRO327872:HRO327881 IBK327872:IBK327881 ILG327872:ILG327881 IVC327872:IVC327881 JEY327872:JEY327881 JOU327872:JOU327881 JYQ327872:JYQ327881 KIM327872:KIM327881 KSI327872:KSI327881 LCE327872:LCE327881 LMA327872:LMA327881 LVW327872:LVW327881 MFS327872:MFS327881 MPO327872:MPO327881 MZK327872:MZK327881 NJG327872:NJG327881 NTC327872:NTC327881 OCY327872:OCY327881 OMU327872:OMU327881 OWQ327872:OWQ327881 PGM327872:PGM327881 PQI327872:PQI327881 QAE327872:QAE327881 QKA327872:QKA327881 QTW327872:QTW327881 RDS327872:RDS327881 RNO327872:RNO327881 RXK327872:RXK327881 SHG327872:SHG327881 SRC327872:SRC327881 TAY327872:TAY327881 TKU327872:TKU327881 TUQ327872:TUQ327881 UEM327872:UEM327881 UOI327872:UOI327881 UYE327872:UYE327881 VIA327872:VIA327881 VRW327872:VRW327881 WBS327872:WBS327881 WLO327872:WLO327881 WVK327872:WVK327881 C393408:C393417 IY393408:IY393417 SU393408:SU393417 ACQ393408:ACQ393417 AMM393408:AMM393417 AWI393408:AWI393417 BGE393408:BGE393417 BQA393408:BQA393417 BZW393408:BZW393417 CJS393408:CJS393417 CTO393408:CTO393417 DDK393408:DDK393417 DNG393408:DNG393417 DXC393408:DXC393417 EGY393408:EGY393417 EQU393408:EQU393417 FAQ393408:FAQ393417 FKM393408:FKM393417 FUI393408:FUI393417 GEE393408:GEE393417 GOA393408:GOA393417 GXW393408:GXW393417 HHS393408:HHS393417 HRO393408:HRO393417 IBK393408:IBK393417 ILG393408:ILG393417 IVC393408:IVC393417 JEY393408:JEY393417 JOU393408:JOU393417 JYQ393408:JYQ393417 KIM393408:KIM393417 KSI393408:KSI393417 LCE393408:LCE393417 LMA393408:LMA393417 LVW393408:LVW393417 MFS393408:MFS393417 MPO393408:MPO393417 MZK393408:MZK393417 NJG393408:NJG393417 NTC393408:NTC393417 OCY393408:OCY393417 OMU393408:OMU393417 OWQ393408:OWQ393417 PGM393408:PGM393417 PQI393408:PQI393417 QAE393408:QAE393417 QKA393408:QKA393417 QTW393408:QTW393417 RDS393408:RDS393417 RNO393408:RNO393417 RXK393408:RXK393417 SHG393408:SHG393417 SRC393408:SRC393417 TAY393408:TAY393417 TKU393408:TKU393417 TUQ393408:TUQ393417 UEM393408:UEM393417 UOI393408:UOI393417 UYE393408:UYE393417 VIA393408:VIA393417 VRW393408:VRW393417 WBS393408:WBS393417 WLO393408:WLO393417 WVK393408:WVK393417 C458944:C458953 IY458944:IY458953 SU458944:SU458953 ACQ458944:ACQ458953 AMM458944:AMM458953 AWI458944:AWI458953 BGE458944:BGE458953 BQA458944:BQA458953 BZW458944:BZW458953 CJS458944:CJS458953 CTO458944:CTO458953 DDK458944:DDK458953 DNG458944:DNG458953 DXC458944:DXC458953 EGY458944:EGY458953 EQU458944:EQU458953 FAQ458944:FAQ458953 FKM458944:FKM458953 FUI458944:FUI458953 GEE458944:GEE458953 GOA458944:GOA458953 GXW458944:GXW458953 HHS458944:HHS458953 HRO458944:HRO458953 IBK458944:IBK458953 ILG458944:ILG458953 IVC458944:IVC458953 JEY458944:JEY458953 JOU458944:JOU458953 JYQ458944:JYQ458953 KIM458944:KIM458953 KSI458944:KSI458953 LCE458944:LCE458953 LMA458944:LMA458953 LVW458944:LVW458953 MFS458944:MFS458953 MPO458944:MPO458953 MZK458944:MZK458953 NJG458944:NJG458953 NTC458944:NTC458953 OCY458944:OCY458953 OMU458944:OMU458953 OWQ458944:OWQ458953 PGM458944:PGM458953 PQI458944:PQI458953 QAE458944:QAE458953 QKA458944:QKA458953 QTW458944:QTW458953 RDS458944:RDS458953 RNO458944:RNO458953 RXK458944:RXK458953 SHG458944:SHG458953 SRC458944:SRC458953 TAY458944:TAY458953 TKU458944:TKU458953 TUQ458944:TUQ458953 UEM458944:UEM458953 UOI458944:UOI458953 UYE458944:UYE458953 VIA458944:VIA458953 VRW458944:VRW458953 WBS458944:WBS458953 WLO458944:WLO458953 WVK458944:WVK458953 C524480:C524489 IY524480:IY524489 SU524480:SU524489 ACQ524480:ACQ524489 AMM524480:AMM524489 AWI524480:AWI524489 BGE524480:BGE524489 BQA524480:BQA524489 BZW524480:BZW524489 CJS524480:CJS524489 CTO524480:CTO524489 DDK524480:DDK524489 DNG524480:DNG524489 DXC524480:DXC524489 EGY524480:EGY524489 EQU524480:EQU524489 FAQ524480:FAQ524489 FKM524480:FKM524489 FUI524480:FUI524489 GEE524480:GEE524489 GOA524480:GOA524489 GXW524480:GXW524489 HHS524480:HHS524489 HRO524480:HRO524489 IBK524480:IBK524489 ILG524480:ILG524489 IVC524480:IVC524489 JEY524480:JEY524489 JOU524480:JOU524489 JYQ524480:JYQ524489 KIM524480:KIM524489 KSI524480:KSI524489 LCE524480:LCE524489 LMA524480:LMA524489 LVW524480:LVW524489 MFS524480:MFS524489 MPO524480:MPO524489 MZK524480:MZK524489 NJG524480:NJG524489 NTC524480:NTC524489 OCY524480:OCY524489 OMU524480:OMU524489 OWQ524480:OWQ524489 PGM524480:PGM524489 PQI524480:PQI524489 QAE524480:QAE524489 QKA524480:QKA524489 QTW524480:QTW524489 RDS524480:RDS524489 RNO524480:RNO524489 RXK524480:RXK524489 SHG524480:SHG524489 SRC524480:SRC524489 TAY524480:TAY524489 TKU524480:TKU524489 TUQ524480:TUQ524489 UEM524480:UEM524489 UOI524480:UOI524489 UYE524480:UYE524489 VIA524480:VIA524489 VRW524480:VRW524489 WBS524480:WBS524489 WLO524480:WLO524489 WVK524480:WVK524489 C590016:C590025 IY590016:IY590025 SU590016:SU590025 ACQ590016:ACQ590025 AMM590016:AMM590025 AWI590016:AWI590025 BGE590016:BGE590025 BQA590016:BQA590025 BZW590016:BZW590025 CJS590016:CJS590025 CTO590016:CTO590025 DDK590016:DDK590025 DNG590016:DNG590025 DXC590016:DXC590025 EGY590016:EGY590025 EQU590016:EQU590025 FAQ590016:FAQ590025 FKM590016:FKM590025 FUI590016:FUI590025 GEE590016:GEE590025 GOA590016:GOA590025 GXW590016:GXW590025 HHS590016:HHS590025 HRO590016:HRO590025 IBK590016:IBK590025 ILG590016:ILG590025 IVC590016:IVC590025 JEY590016:JEY590025 JOU590016:JOU590025 JYQ590016:JYQ590025 KIM590016:KIM590025 KSI590016:KSI590025 LCE590016:LCE590025 LMA590016:LMA590025 LVW590016:LVW590025 MFS590016:MFS590025 MPO590016:MPO590025 MZK590016:MZK590025 NJG590016:NJG590025 NTC590016:NTC590025 OCY590016:OCY590025 OMU590016:OMU590025 OWQ590016:OWQ590025 PGM590016:PGM590025 PQI590016:PQI590025 QAE590016:QAE590025 QKA590016:QKA590025 QTW590016:QTW590025 RDS590016:RDS590025 RNO590016:RNO590025 RXK590016:RXK590025 SHG590016:SHG590025 SRC590016:SRC590025 TAY590016:TAY590025 TKU590016:TKU590025 TUQ590016:TUQ590025 UEM590016:UEM590025 UOI590016:UOI590025 UYE590016:UYE590025 VIA590016:VIA590025 VRW590016:VRW590025 WBS590016:WBS590025 WLO590016:WLO590025 WVK590016:WVK590025 C655552:C655561 IY655552:IY655561 SU655552:SU655561 ACQ655552:ACQ655561 AMM655552:AMM655561 AWI655552:AWI655561 BGE655552:BGE655561 BQA655552:BQA655561 BZW655552:BZW655561 CJS655552:CJS655561 CTO655552:CTO655561 DDK655552:DDK655561 DNG655552:DNG655561 DXC655552:DXC655561 EGY655552:EGY655561 EQU655552:EQU655561 FAQ655552:FAQ655561 FKM655552:FKM655561 FUI655552:FUI655561 GEE655552:GEE655561 GOA655552:GOA655561 GXW655552:GXW655561 HHS655552:HHS655561 HRO655552:HRO655561 IBK655552:IBK655561 ILG655552:ILG655561 IVC655552:IVC655561 JEY655552:JEY655561 JOU655552:JOU655561 JYQ655552:JYQ655561 KIM655552:KIM655561 KSI655552:KSI655561 LCE655552:LCE655561 LMA655552:LMA655561 LVW655552:LVW655561 MFS655552:MFS655561 MPO655552:MPO655561 MZK655552:MZK655561 NJG655552:NJG655561 NTC655552:NTC655561 OCY655552:OCY655561 OMU655552:OMU655561 OWQ655552:OWQ655561 PGM655552:PGM655561 PQI655552:PQI655561 QAE655552:QAE655561 QKA655552:QKA655561 QTW655552:QTW655561 RDS655552:RDS655561 RNO655552:RNO655561 RXK655552:RXK655561 SHG655552:SHG655561 SRC655552:SRC655561 TAY655552:TAY655561 TKU655552:TKU655561 TUQ655552:TUQ655561 UEM655552:UEM655561 UOI655552:UOI655561 UYE655552:UYE655561 VIA655552:VIA655561 VRW655552:VRW655561 WBS655552:WBS655561 WLO655552:WLO655561 WVK655552:WVK655561 C721088:C721097 IY721088:IY721097 SU721088:SU721097 ACQ721088:ACQ721097 AMM721088:AMM721097 AWI721088:AWI721097 BGE721088:BGE721097 BQA721088:BQA721097 BZW721088:BZW721097 CJS721088:CJS721097 CTO721088:CTO721097 DDK721088:DDK721097 DNG721088:DNG721097 DXC721088:DXC721097 EGY721088:EGY721097 EQU721088:EQU721097 FAQ721088:FAQ721097 FKM721088:FKM721097 FUI721088:FUI721097 GEE721088:GEE721097 GOA721088:GOA721097 GXW721088:GXW721097 HHS721088:HHS721097 HRO721088:HRO721097 IBK721088:IBK721097 ILG721088:ILG721097 IVC721088:IVC721097 JEY721088:JEY721097 JOU721088:JOU721097 JYQ721088:JYQ721097 KIM721088:KIM721097 KSI721088:KSI721097 LCE721088:LCE721097 LMA721088:LMA721097 LVW721088:LVW721097 MFS721088:MFS721097 MPO721088:MPO721097 MZK721088:MZK721097 NJG721088:NJG721097 NTC721088:NTC721097 OCY721088:OCY721097 OMU721088:OMU721097 OWQ721088:OWQ721097 PGM721088:PGM721097 PQI721088:PQI721097 QAE721088:QAE721097 QKA721088:QKA721097 QTW721088:QTW721097 RDS721088:RDS721097 RNO721088:RNO721097 RXK721088:RXK721097 SHG721088:SHG721097 SRC721088:SRC721097 TAY721088:TAY721097 TKU721088:TKU721097 TUQ721088:TUQ721097 UEM721088:UEM721097 UOI721088:UOI721097 UYE721088:UYE721097 VIA721088:VIA721097 VRW721088:VRW721097 WBS721088:WBS721097 WLO721088:WLO721097 WVK721088:WVK721097 C786624:C786633 IY786624:IY786633 SU786624:SU786633 ACQ786624:ACQ786633 AMM786624:AMM786633 AWI786624:AWI786633 BGE786624:BGE786633 BQA786624:BQA786633 BZW786624:BZW786633 CJS786624:CJS786633 CTO786624:CTO786633 DDK786624:DDK786633 DNG786624:DNG786633 DXC786624:DXC786633 EGY786624:EGY786633 EQU786624:EQU786633 FAQ786624:FAQ786633 FKM786624:FKM786633 FUI786624:FUI786633 GEE786624:GEE786633 GOA786624:GOA786633 GXW786624:GXW786633 HHS786624:HHS786633 HRO786624:HRO786633 IBK786624:IBK786633 ILG786624:ILG786633 IVC786624:IVC786633 JEY786624:JEY786633 JOU786624:JOU786633 JYQ786624:JYQ786633 KIM786624:KIM786633 KSI786624:KSI786633 LCE786624:LCE786633 LMA786624:LMA786633 LVW786624:LVW786633 MFS786624:MFS786633 MPO786624:MPO786633 MZK786624:MZK786633 NJG786624:NJG786633 NTC786624:NTC786633 OCY786624:OCY786633 OMU786624:OMU786633 OWQ786624:OWQ786633 PGM786624:PGM786633 PQI786624:PQI786633 QAE786624:QAE786633 QKA786624:QKA786633 QTW786624:QTW786633 RDS786624:RDS786633 RNO786624:RNO786633 RXK786624:RXK786633 SHG786624:SHG786633 SRC786624:SRC786633 TAY786624:TAY786633 TKU786624:TKU786633 TUQ786624:TUQ786633 UEM786624:UEM786633 UOI786624:UOI786633 UYE786624:UYE786633 VIA786624:VIA786633 VRW786624:VRW786633 WBS786624:WBS786633 WLO786624:WLO786633 WVK786624:WVK786633 C852160:C852169 IY852160:IY852169 SU852160:SU852169 ACQ852160:ACQ852169 AMM852160:AMM852169 AWI852160:AWI852169 BGE852160:BGE852169 BQA852160:BQA852169 BZW852160:BZW852169 CJS852160:CJS852169 CTO852160:CTO852169 DDK852160:DDK852169 DNG852160:DNG852169 DXC852160:DXC852169 EGY852160:EGY852169 EQU852160:EQU852169 FAQ852160:FAQ852169 FKM852160:FKM852169 FUI852160:FUI852169 GEE852160:GEE852169 GOA852160:GOA852169 GXW852160:GXW852169 HHS852160:HHS852169 HRO852160:HRO852169 IBK852160:IBK852169 ILG852160:ILG852169 IVC852160:IVC852169 JEY852160:JEY852169 JOU852160:JOU852169 JYQ852160:JYQ852169 KIM852160:KIM852169 KSI852160:KSI852169 LCE852160:LCE852169 LMA852160:LMA852169 LVW852160:LVW852169 MFS852160:MFS852169 MPO852160:MPO852169 MZK852160:MZK852169 NJG852160:NJG852169 NTC852160:NTC852169 OCY852160:OCY852169 OMU852160:OMU852169 OWQ852160:OWQ852169 PGM852160:PGM852169 PQI852160:PQI852169 QAE852160:QAE852169 QKA852160:QKA852169 QTW852160:QTW852169 RDS852160:RDS852169 RNO852160:RNO852169 RXK852160:RXK852169 SHG852160:SHG852169 SRC852160:SRC852169 TAY852160:TAY852169 TKU852160:TKU852169 TUQ852160:TUQ852169 UEM852160:UEM852169 UOI852160:UOI852169 UYE852160:UYE852169 VIA852160:VIA852169 VRW852160:VRW852169 WBS852160:WBS852169 WLO852160:WLO852169 WVK852160:WVK852169 C917696:C917705 IY917696:IY917705 SU917696:SU917705 ACQ917696:ACQ917705 AMM917696:AMM917705 AWI917696:AWI917705 BGE917696:BGE917705 BQA917696:BQA917705 BZW917696:BZW917705 CJS917696:CJS917705 CTO917696:CTO917705 DDK917696:DDK917705 DNG917696:DNG917705 DXC917696:DXC917705 EGY917696:EGY917705 EQU917696:EQU917705 FAQ917696:FAQ917705 FKM917696:FKM917705 FUI917696:FUI917705 GEE917696:GEE917705 GOA917696:GOA917705 GXW917696:GXW917705 HHS917696:HHS917705 HRO917696:HRO917705 IBK917696:IBK917705 ILG917696:ILG917705 IVC917696:IVC917705 JEY917696:JEY917705 JOU917696:JOU917705 JYQ917696:JYQ917705 KIM917696:KIM917705 KSI917696:KSI917705 LCE917696:LCE917705 LMA917696:LMA917705 LVW917696:LVW917705 MFS917696:MFS917705 MPO917696:MPO917705 MZK917696:MZK917705 NJG917696:NJG917705 NTC917696:NTC917705 OCY917696:OCY917705 OMU917696:OMU917705 OWQ917696:OWQ917705 PGM917696:PGM917705 PQI917696:PQI917705 QAE917696:QAE917705 QKA917696:QKA917705 QTW917696:QTW917705 RDS917696:RDS917705 RNO917696:RNO917705 RXK917696:RXK917705 SHG917696:SHG917705 SRC917696:SRC917705 TAY917696:TAY917705 TKU917696:TKU917705 TUQ917696:TUQ917705 UEM917696:UEM917705 UOI917696:UOI917705 UYE917696:UYE917705 VIA917696:VIA917705 VRW917696:VRW917705 WBS917696:WBS917705 WLO917696:WLO917705 WVK917696:WVK917705 C983232:C983241 IY983232:IY983241 SU983232:SU983241 ACQ983232:ACQ983241 AMM983232:AMM983241 AWI983232:AWI983241 BGE983232:BGE983241 BQA983232:BQA983241 BZW983232:BZW983241 CJS983232:CJS983241 CTO983232:CTO983241 DDK983232:DDK983241 DNG983232:DNG983241 DXC983232:DXC983241 EGY983232:EGY983241 EQU983232:EQU983241 FAQ983232:FAQ983241 FKM983232:FKM983241 FUI983232:FUI983241 GEE983232:GEE983241 GOA983232:GOA983241 GXW983232:GXW983241 HHS983232:HHS983241 HRO983232:HRO983241 IBK983232:IBK983241 ILG983232:ILG983241 IVC983232:IVC983241 JEY983232:JEY983241 JOU983232:JOU983241 JYQ983232:JYQ983241 KIM983232:KIM983241 KSI983232:KSI983241 LCE983232:LCE983241 LMA983232:LMA983241 LVW983232:LVW983241 MFS983232:MFS983241 MPO983232:MPO983241 MZK983232:MZK983241 NJG983232:NJG983241 NTC983232:NTC983241 OCY983232:OCY983241 OMU983232:OMU983241 OWQ983232:OWQ983241 PGM983232:PGM983241 PQI983232:PQI983241 QAE983232:QAE983241 QKA983232:QKA983241 QTW983232:QTW983241 RDS983232:RDS983241 RNO983232:RNO983241 RXK983232:RXK983241 SHG983232:SHG983241 SRC983232:SRC983241 TAY983232:TAY983241 TKU983232:TKU983241 TUQ983232:TUQ983241 UEM983232:UEM983241 UOI983232:UOI983241 UYE983232:UYE983241 VIA983232:VIA983241 VRW983232:VRW983241 WBS983232:WBS983241 WLO983232:WLO983241 WVK983232:WVK983241 WVL983233:WVN983241 IZ118:JB126 SV118:SX126 ACR118:ACT126 AMN118:AMP126 AWJ118:AWL126 BGF118:BGH126 BQB118:BQD126 BZX118:BZZ126 CJT118:CJV126 CTP118:CTR126 DDL118:DDN126 DNH118:DNJ126 DXD118:DXF126 EGZ118:EHB126 EQV118:EQX126 FAR118:FAT126 FKN118:FKP126 FUJ118:FUL126 GEF118:GEH126 GOB118:GOD126 GXX118:GXZ126 HHT118:HHV126 HRP118:HRR126 IBL118:IBN126 ILH118:ILJ126 IVD118:IVF126 JEZ118:JFB126 JOV118:JOX126 JYR118:JYT126 KIN118:KIP126 KSJ118:KSL126 LCF118:LCH126 LMB118:LMD126 LVX118:LVZ126 MFT118:MFV126 MPP118:MPR126 MZL118:MZN126 NJH118:NJJ126 NTD118:NTF126 OCZ118:ODB126 OMV118:OMX126 OWR118:OWT126 PGN118:PGP126 PQJ118:PQL126 QAF118:QAH126 QKB118:QKD126 QTX118:QTZ126 RDT118:RDV126 RNP118:RNR126 RXL118:RXN126 SHH118:SHJ126 SRD118:SRF126 TAZ118:TBB126 TKV118:TKX126 TUR118:TUT126 UEN118:UEP126 UOJ118:UOL126 UYF118:UYH126 VIB118:VID126 VRX118:VRZ126 WBT118:WBV126 WLP118:WLR126 WVL118:WVN126 D65729:F65737 IZ65729:JB65737 SV65729:SX65737 ACR65729:ACT65737 AMN65729:AMP65737 AWJ65729:AWL65737 BGF65729:BGH65737 BQB65729:BQD65737 BZX65729:BZZ65737 CJT65729:CJV65737 CTP65729:CTR65737 DDL65729:DDN65737 DNH65729:DNJ65737 DXD65729:DXF65737 EGZ65729:EHB65737 EQV65729:EQX65737 FAR65729:FAT65737 FKN65729:FKP65737 FUJ65729:FUL65737 GEF65729:GEH65737 GOB65729:GOD65737 GXX65729:GXZ65737 HHT65729:HHV65737 HRP65729:HRR65737 IBL65729:IBN65737 ILH65729:ILJ65737 IVD65729:IVF65737 JEZ65729:JFB65737 JOV65729:JOX65737 JYR65729:JYT65737 KIN65729:KIP65737 KSJ65729:KSL65737 LCF65729:LCH65737 LMB65729:LMD65737 LVX65729:LVZ65737 MFT65729:MFV65737 MPP65729:MPR65737 MZL65729:MZN65737 NJH65729:NJJ65737 NTD65729:NTF65737 OCZ65729:ODB65737 OMV65729:OMX65737 OWR65729:OWT65737 PGN65729:PGP65737 PQJ65729:PQL65737 QAF65729:QAH65737 QKB65729:QKD65737 QTX65729:QTZ65737 RDT65729:RDV65737 RNP65729:RNR65737 RXL65729:RXN65737 SHH65729:SHJ65737 SRD65729:SRF65737 TAZ65729:TBB65737 TKV65729:TKX65737 TUR65729:TUT65737 UEN65729:UEP65737 UOJ65729:UOL65737 UYF65729:UYH65737 VIB65729:VID65737 VRX65729:VRZ65737 WBT65729:WBV65737 WLP65729:WLR65737 WVL65729:WVN65737 D131265:F131273 IZ131265:JB131273 SV131265:SX131273 ACR131265:ACT131273 AMN131265:AMP131273 AWJ131265:AWL131273 BGF131265:BGH131273 BQB131265:BQD131273 BZX131265:BZZ131273 CJT131265:CJV131273 CTP131265:CTR131273 DDL131265:DDN131273 DNH131265:DNJ131273 DXD131265:DXF131273 EGZ131265:EHB131273 EQV131265:EQX131273 FAR131265:FAT131273 FKN131265:FKP131273 FUJ131265:FUL131273 GEF131265:GEH131273 GOB131265:GOD131273 GXX131265:GXZ131273 HHT131265:HHV131273 HRP131265:HRR131273 IBL131265:IBN131273 ILH131265:ILJ131273 IVD131265:IVF131273 JEZ131265:JFB131273 JOV131265:JOX131273 JYR131265:JYT131273 KIN131265:KIP131273 KSJ131265:KSL131273 LCF131265:LCH131273 LMB131265:LMD131273 LVX131265:LVZ131273 MFT131265:MFV131273 MPP131265:MPR131273 MZL131265:MZN131273 NJH131265:NJJ131273 NTD131265:NTF131273 OCZ131265:ODB131273 OMV131265:OMX131273 OWR131265:OWT131273 PGN131265:PGP131273 PQJ131265:PQL131273 QAF131265:QAH131273 QKB131265:QKD131273 QTX131265:QTZ131273 RDT131265:RDV131273 RNP131265:RNR131273 RXL131265:RXN131273 SHH131265:SHJ131273 SRD131265:SRF131273 TAZ131265:TBB131273 TKV131265:TKX131273 TUR131265:TUT131273 UEN131265:UEP131273 UOJ131265:UOL131273 UYF131265:UYH131273 VIB131265:VID131273 VRX131265:VRZ131273 WBT131265:WBV131273 WLP131265:WLR131273 WVL131265:WVN131273 D196801:F196809 IZ196801:JB196809 SV196801:SX196809 ACR196801:ACT196809 AMN196801:AMP196809 AWJ196801:AWL196809 BGF196801:BGH196809 BQB196801:BQD196809 BZX196801:BZZ196809 CJT196801:CJV196809 CTP196801:CTR196809 DDL196801:DDN196809 DNH196801:DNJ196809 DXD196801:DXF196809 EGZ196801:EHB196809 EQV196801:EQX196809 FAR196801:FAT196809 FKN196801:FKP196809 FUJ196801:FUL196809 GEF196801:GEH196809 GOB196801:GOD196809 GXX196801:GXZ196809 HHT196801:HHV196809 HRP196801:HRR196809 IBL196801:IBN196809 ILH196801:ILJ196809 IVD196801:IVF196809 JEZ196801:JFB196809 JOV196801:JOX196809 JYR196801:JYT196809 KIN196801:KIP196809 KSJ196801:KSL196809 LCF196801:LCH196809 LMB196801:LMD196809 LVX196801:LVZ196809 MFT196801:MFV196809 MPP196801:MPR196809 MZL196801:MZN196809 NJH196801:NJJ196809 NTD196801:NTF196809 OCZ196801:ODB196809 OMV196801:OMX196809 OWR196801:OWT196809 PGN196801:PGP196809 PQJ196801:PQL196809 QAF196801:QAH196809 QKB196801:QKD196809 QTX196801:QTZ196809 RDT196801:RDV196809 RNP196801:RNR196809 RXL196801:RXN196809 SHH196801:SHJ196809 SRD196801:SRF196809 TAZ196801:TBB196809 TKV196801:TKX196809 TUR196801:TUT196809 UEN196801:UEP196809 UOJ196801:UOL196809 UYF196801:UYH196809 VIB196801:VID196809 VRX196801:VRZ196809 WBT196801:WBV196809 WLP196801:WLR196809 WVL196801:WVN196809 D262337:F262345 IZ262337:JB262345 SV262337:SX262345 ACR262337:ACT262345 AMN262337:AMP262345 AWJ262337:AWL262345 BGF262337:BGH262345 BQB262337:BQD262345 BZX262337:BZZ262345 CJT262337:CJV262345 CTP262337:CTR262345 DDL262337:DDN262345 DNH262337:DNJ262345 DXD262337:DXF262345 EGZ262337:EHB262345 EQV262337:EQX262345 FAR262337:FAT262345 FKN262337:FKP262345 FUJ262337:FUL262345 GEF262337:GEH262345 GOB262337:GOD262345 GXX262337:GXZ262345 HHT262337:HHV262345 HRP262337:HRR262345 IBL262337:IBN262345 ILH262337:ILJ262345 IVD262337:IVF262345 JEZ262337:JFB262345 JOV262337:JOX262345 JYR262337:JYT262345 KIN262337:KIP262345 KSJ262337:KSL262345 LCF262337:LCH262345 LMB262337:LMD262345 LVX262337:LVZ262345 MFT262337:MFV262345 MPP262337:MPR262345 MZL262337:MZN262345 NJH262337:NJJ262345 NTD262337:NTF262345 OCZ262337:ODB262345 OMV262337:OMX262345 OWR262337:OWT262345 PGN262337:PGP262345 PQJ262337:PQL262345 QAF262337:QAH262345 QKB262337:QKD262345 QTX262337:QTZ262345 RDT262337:RDV262345 RNP262337:RNR262345 RXL262337:RXN262345 SHH262337:SHJ262345 SRD262337:SRF262345 TAZ262337:TBB262345 TKV262337:TKX262345 TUR262337:TUT262345 UEN262337:UEP262345 UOJ262337:UOL262345 UYF262337:UYH262345 VIB262337:VID262345 VRX262337:VRZ262345 WBT262337:WBV262345 WLP262337:WLR262345 WVL262337:WVN262345 D327873:F327881 IZ327873:JB327881 SV327873:SX327881 ACR327873:ACT327881 AMN327873:AMP327881 AWJ327873:AWL327881 BGF327873:BGH327881 BQB327873:BQD327881 BZX327873:BZZ327881 CJT327873:CJV327881 CTP327873:CTR327881 DDL327873:DDN327881 DNH327873:DNJ327881 DXD327873:DXF327881 EGZ327873:EHB327881 EQV327873:EQX327881 FAR327873:FAT327881 FKN327873:FKP327881 FUJ327873:FUL327881 GEF327873:GEH327881 GOB327873:GOD327881 GXX327873:GXZ327881 HHT327873:HHV327881 HRP327873:HRR327881 IBL327873:IBN327881 ILH327873:ILJ327881 IVD327873:IVF327881 JEZ327873:JFB327881 JOV327873:JOX327881 JYR327873:JYT327881 KIN327873:KIP327881 KSJ327873:KSL327881 LCF327873:LCH327881 LMB327873:LMD327881 LVX327873:LVZ327881 MFT327873:MFV327881 MPP327873:MPR327881 MZL327873:MZN327881 NJH327873:NJJ327881 NTD327873:NTF327881 OCZ327873:ODB327881 OMV327873:OMX327881 OWR327873:OWT327881 PGN327873:PGP327881 PQJ327873:PQL327881 QAF327873:QAH327881 QKB327873:QKD327881 QTX327873:QTZ327881 RDT327873:RDV327881 RNP327873:RNR327881 RXL327873:RXN327881 SHH327873:SHJ327881 SRD327873:SRF327881 TAZ327873:TBB327881 TKV327873:TKX327881 TUR327873:TUT327881 UEN327873:UEP327881 UOJ327873:UOL327881 UYF327873:UYH327881 VIB327873:VID327881 VRX327873:VRZ327881 WBT327873:WBV327881 WLP327873:WLR327881 WVL327873:WVN327881 D393409:F393417 IZ393409:JB393417 SV393409:SX393417 ACR393409:ACT393417 AMN393409:AMP393417 AWJ393409:AWL393417 BGF393409:BGH393417 BQB393409:BQD393417 BZX393409:BZZ393417 CJT393409:CJV393417 CTP393409:CTR393417 DDL393409:DDN393417 DNH393409:DNJ393417 DXD393409:DXF393417 EGZ393409:EHB393417 EQV393409:EQX393417 FAR393409:FAT393417 FKN393409:FKP393417 FUJ393409:FUL393417 GEF393409:GEH393417 GOB393409:GOD393417 GXX393409:GXZ393417 HHT393409:HHV393417 HRP393409:HRR393417 IBL393409:IBN393417 ILH393409:ILJ393417 IVD393409:IVF393417 JEZ393409:JFB393417 JOV393409:JOX393417 JYR393409:JYT393417 KIN393409:KIP393417 KSJ393409:KSL393417 LCF393409:LCH393417 LMB393409:LMD393417 LVX393409:LVZ393417 MFT393409:MFV393417 MPP393409:MPR393417 MZL393409:MZN393417 NJH393409:NJJ393417 NTD393409:NTF393417 OCZ393409:ODB393417 OMV393409:OMX393417 OWR393409:OWT393417 PGN393409:PGP393417 PQJ393409:PQL393417 QAF393409:QAH393417 QKB393409:QKD393417 QTX393409:QTZ393417 RDT393409:RDV393417 RNP393409:RNR393417 RXL393409:RXN393417 SHH393409:SHJ393417 SRD393409:SRF393417 TAZ393409:TBB393417 TKV393409:TKX393417 TUR393409:TUT393417 UEN393409:UEP393417 UOJ393409:UOL393417 UYF393409:UYH393417 VIB393409:VID393417 VRX393409:VRZ393417 WBT393409:WBV393417 WLP393409:WLR393417 WVL393409:WVN393417 D458945:F458953 IZ458945:JB458953 SV458945:SX458953 ACR458945:ACT458953 AMN458945:AMP458953 AWJ458945:AWL458953 BGF458945:BGH458953 BQB458945:BQD458953 BZX458945:BZZ458953 CJT458945:CJV458953 CTP458945:CTR458953 DDL458945:DDN458953 DNH458945:DNJ458953 DXD458945:DXF458953 EGZ458945:EHB458953 EQV458945:EQX458953 FAR458945:FAT458953 FKN458945:FKP458953 FUJ458945:FUL458953 GEF458945:GEH458953 GOB458945:GOD458953 GXX458945:GXZ458953 HHT458945:HHV458953 HRP458945:HRR458953 IBL458945:IBN458953 ILH458945:ILJ458953 IVD458945:IVF458953 JEZ458945:JFB458953 JOV458945:JOX458953 JYR458945:JYT458953 KIN458945:KIP458953 KSJ458945:KSL458953 LCF458945:LCH458953 LMB458945:LMD458953 LVX458945:LVZ458953 MFT458945:MFV458953 MPP458945:MPR458953 MZL458945:MZN458953 NJH458945:NJJ458953 NTD458945:NTF458953 OCZ458945:ODB458953 OMV458945:OMX458953 OWR458945:OWT458953 PGN458945:PGP458953 PQJ458945:PQL458953 QAF458945:QAH458953 QKB458945:QKD458953 QTX458945:QTZ458953 RDT458945:RDV458953 RNP458945:RNR458953 RXL458945:RXN458953 SHH458945:SHJ458953 SRD458945:SRF458953 TAZ458945:TBB458953 TKV458945:TKX458953 TUR458945:TUT458953 UEN458945:UEP458953 UOJ458945:UOL458953 UYF458945:UYH458953 VIB458945:VID458953 VRX458945:VRZ458953 WBT458945:WBV458953 WLP458945:WLR458953 WVL458945:WVN458953 D524481:F524489 IZ524481:JB524489 SV524481:SX524489 ACR524481:ACT524489 AMN524481:AMP524489 AWJ524481:AWL524489 BGF524481:BGH524489 BQB524481:BQD524489 BZX524481:BZZ524489 CJT524481:CJV524489 CTP524481:CTR524489 DDL524481:DDN524489 DNH524481:DNJ524489 DXD524481:DXF524489 EGZ524481:EHB524489 EQV524481:EQX524489 FAR524481:FAT524489 FKN524481:FKP524489 FUJ524481:FUL524489 GEF524481:GEH524489 GOB524481:GOD524489 GXX524481:GXZ524489 HHT524481:HHV524489 HRP524481:HRR524489 IBL524481:IBN524489 ILH524481:ILJ524489 IVD524481:IVF524489 JEZ524481:JFB524489 JOV524481:JOX524489 JYR524481:JYT524489 KIN524481:KIP524489 KSJ524481:KSL524489 LCF524481:LCH524489 LMB524481:LMD524489 LVX524481:LVZ524489 MFT524481:MFV524489 MPP524481:MPR524489 MZL524481:MZN524489 NJH524481:NJJ524489 NTD524481:NTF524489 OCZ524481:ODB524489 OMV524481:OMX524489 OWR524481:OWT524489 PGN524481:PGP524489 PQJ524481:PQL524489 QAF524481:QAH524489 QKB524481:QKD524489 QTX524481:QTZ524489 RDT524481:RDV524489 RNP524481:RNR524489 RXL524481:RXN524489 SHH524481:SHJ524489 SRD524481:SRF524489 TAZ524481:TBB524489 TKV524481:TKX524489 TUR524481:TUT524489 UEN524481:UEP524489 UOJ524481:UOL524489 UYF524481:UYH524489 VIB524481:VID524489 VRX524481:VRZ524489 WBT524481:WBV524489 WLP524481:WLR524489 WVL524481:WVN524489 D590017:F590025 IZ590017:JB590025 SV590017:SX590025 ACR590017:ACT590025 AMN590017:AMP590025 AWJ590017:AWL590025 BGF590017:BGH590025 BQB590017:BQD590025 BZX590017:BZZ590025 CJT590017:CJV590025 CTP590017:CTR590025 DDL590017:DDN590025 DNH590017:DNJ590025 DXD590017:DXF590025 EGZ590017:EHB590025 EQV590017:EQX590025 FAR590017:FAT590025 FKN590017:FKP590025 FUJ590017:FUL590025 GEF590017:GEH590025 GOB590017:GOD590025 GXX590017:GXZ590025 HHT590017:HHV590025 HRP590017:HRR590025 IBL590017:IBN590025 ILH590017:ILJ590025 IVD590017:IVF590025 JEZ590017:JFB590025 JOV590017:JOX590025 JYR590017:JYT590025 KIN590017:KIP590025 KSJ590017:KSL590025 LCF590017:LCH590025 LMB590017:LMD590025 LVX590017:LVZ590025 MFT590017:MFV590025 MPP590017:MPR590025 MZL590017:MZN590025 NJH590017:NJJ590025 NTD590017:NTF590025 OCZ590017:ODB590025 OMV590017:OMX590025 OWR590017:OWT590025 PGN590017:PGP590025 PQJ590017:PQL590025 QAF590017:QAH590025 QKB590017:QKD590025 QTX590017:QTZ590025 RDT590017:RDV590025 RNP590017:RNR590025 RXL590017:RXN590025 SHH590017:SHJ590025 SRD590017:SRF590025 TAZ590017:TBB590025 TKV590017:TKX590025 TUR590017:TUT590025 UEN590017:UEP590025 UOJ590017:UOL590025 UYF590017:UYH590025 VIB590017:VID590025 VRX590017:VRZ590025 WBT590017:WBV590025 WLP590017:WLR590025 WVL590017:WVN590025 D655553:F655561 IZ655553:JB655561 SV655553:SX655561 ACR655553:ACT655561 AMN655553:AMP655561 AWJ655553:AWL655561 BGF655553:BGH655561 BQB655553:BQD655561 BZX655553:BZZ655561 CJT655553:CJV655561 CTP655553:CTR655561 DDL655553:DDN655561 DNH655553:DNJ655561 DXD655553:DXF655561 EGZ655553:EHB655561 EQV655553:EQX655561 FAR655553:FAT655561 FKN655553:FKP655561 FUJ655553:FUL655561 GEF655553:GEH655561 GOB655553:GOD655561 GXX655553:GXZ655561 HHT655553:HHV655561 HRP655553:HRR655561 IBL655553:IBN655561 ILH655553:ILJ655561 IVD655553:IVF655561 JEZ655553:JFB655561 JOV655553:JOX655561 JYR655553:JYT655561 KIN655553:KIP655561 KSJ655553:KSL655561 LCF655553:LCH655561 LMB655553:LMD655561 LVX655553:LVZ655561 MFT655553:MFV655561 MPP655553:MPR655561 MZL655553:MZN655561 NJH655553:NJJ655561 NTD655553:NTF655561 OCZ655553:ODB655561 OMV655553:OMX655561 OWR655553:OWT655561 PGN655553:PGP655561 PQJ655553:PQL655561 QAF655553:QAH655561 QKB655553:QKD655561 QTX655553:QTZ655561 RDT655553:RDV655561 RNP655553:RNR655561 RXL655553:RXN655561 SHH655553:SHJ655561 SRD655553:SRF655561 TAZ655553:TBB655561 TKV655553:TKX655561 TUR655553:TUT655561 UEN655553:UEP655561 UOJ655553:UOL655561 UYF655553:UYH655561 VIB655553:VID655561 VRX655553:VRZ655561 WBT655553:WBV655561 WLP655553:WLR655561 WVL655553:WVN655561 D721089:F721097 IZ721089:JB721097 SV721089:SX721097 ACR721089:ACT721097 AMN721089:AMP721097 AWJ721089:AWL721097 BGF721089:BGH721097 BQB721089:BQD721097 BZX721089:BZZ721097 CJT721089:CJV721097 CTP721089:CTR721097 DDL721089:DDN721097 DNH721089:DNJ721097 DXD721089:DXF721097 EGZ721089:EHB721097 EQV721089:EQX721097 FAR721089:FAT721097 FKN721089:FKP721097 FUJ721089:FUL721097 GEF721089:GEH721097 GOB721089:GOD721097 GXX721089:GXZ721097 HHT721089:HHV721097 HRP721089:HRR721097 IBL721089:IBN721097 ILH721089:ILJ721097 IVD721089:IVF721097 JEZ721089:JFB721097 JOV721089:JOX721097 JYR721089:JYT721097 KIN721089:KIP721097 KSJ721089:KSL721097 LCF721089:LCH721097 LMB721089:LMD721097 LVX721089:LVZ721097 MFT721089:MFV721097 MPP721089:MPR721097 MZL721089:MZN721097 NJH721089:NJJ721097 NTD721089:NTF721097 OCZ721089:ODB721097 OMV721089:OMX721097 OWR721089:OWT721097 PGN721089:PGP721097 PQJ721089:PQL721097 QAF721089:QAH721097 QKB721089:QKD721097 QTX721089:QTZ721097 RDT721089:RDV721097 RNP721089:RNR721097 RXL721089:RXN721097 SHH721089:SHJ721097 SRD721089:SRF721097 TAZ721089:TBB721097 TKV721089:TKX721097 TUR721089:TUT721097 UEN721089:UEP721097 UOJ721089:UOL721097 UYF721089:UYH721097 VIB721089:VID721097 VRX721089:VRZ721097 WBT721089:WBV721097 WLP721089:WLR721097 WVL721089:WVN721097 D786625:F786633 IZ786625:JB786633 SV786625:SX786633 ACR786625:ACT786633 AMN786625:AMP786633 AWJ786625:AWL786633 BGF786625:BGH786633 BQB786625:BQD786633 BZX786625:BZZ786633 CJT786625:CJV786633 CTP786625:CTR786633 DDL786625:DDN786633 DNH786625:DNJ786633 DXD786625:DXF786633 EGZ786625:EHB786633 EQV786625:EQX786633 FAR786625:FAT786633 FKN786625:FKP786633 FUJ786625:FUL786633 GEF786625:GEH786633 GOB786625:GOD786633 GXX786625:GXZ786633 HHT786625:HHV786633 HRP786625:HRR786633 IBL786625:IBN786633 ILH786625:ILJ786633 IVD786625:IVF786633 JEZ786625:JFB786633 JOV786625:JOX786633 JYR786625:JYT786633 KIN786625:KIP786633 KSJ786625:KSL786633 LCF786625:LCH786633 LMB786625:LMD786633 LVX786625:LVZ786633 MFT786625:MFV786633 MPP786625:MPR786633 MZL786625:MZN786633 NJH786625:NJJ786633 NTD786625:NTF786633 OCZ786625:ODB786633 OMV786625:OMX786633 OWR786625:OWT786633 PGN786625:PGP786633 PQJ786625:PQL786633 QAF786625:QAH786633 QKB786625:QKD786633 QTX786625:QTZ786633 RDT786625:RDV786633 RNP786625:RNR786633 RXL786625:RXN786633 SHH786625:SHJ786633 SRD786625:SRF786633 TAZ786625:TBB786633 TKV786625:TKX786633 TUR786625:TUT786633 UEN786625:UEP786633 UOJ786625:UOL786633 UYF786625:UYH786633 VIB786625:VID786633 VRX786625:VRZ786633 WBT786625:WBV786633 WLP786625:WLR786633 WVL786625:WVN786633 D852161:F852169 IZ852161:JB852169 SV852161:SX852169 ACR852161:ACT852169 AMN852161:AMP852169 AWJ852161:AWL852169 BGF852161:BGH852169 BQB852161:BQD852169 BZX852161:BZZ852169 CJT852161:CJV852169 CTP852161:CTR852169 DDL852161:DDN852169 DNH852161:DNJ852169 DXD852161:DXF852169 EGZ852161:EHB852169 EQV852161:EQX852169 FAR852161:FAT852169 FKN852161:FKP852169 FUJ852161:FUL852169 GEF852161:GEH852169 GOB852161:GOD852169 GXX852161:GXZ852169 HHT852161:HHV852169 HRP852161:HRR852169 IBL852161:IBN852169 ILH852161:ILJ852169 IVD852161:IVF852169 JEZ852161:JFB852169 JOV852161:JOX852169 JYR852161:JYT852169 KIN852161:KIP852169 KSJ852161:KSL852169 LCF852161:LCH852169 LMB852161:LMD852169 LVX852161:LVZ852169 MFT852161:MFV852169 MPP852161:MPR852169 MZL852161:MZN852169 NJH852161:NJJ852169 NTD852161:NTF852169 OCZ852161:ODB852169 OMV852161:OMX852169 OWR852161:OWT852169 PGN852161:PGP852169 PQJ852161:PQL852169 QAF852161:QAH852169 QKB852161:QKD852169 QTX852161:QTZ852169 RDT852161:RDV852169 RNP852161:RNR852169 RXL852161:RXN852169 SHH852161:SHJ852169 SRD852161:SRF852169 TAZ852161:TBB852169 TKV852161:TKX852169 TUR852161:TUT852169 UEN852161:UEP852169 UOJ852161:UOL852169 UYF852161:UYH852169 VIB852161:VID852169 VRX852161:VRZ852169 WBT852161:WBV852169 WLP852161:WLR852169 WVL852161:WVN852169 D917697:F917705 IZ917697:JB917705 SV917697:SX917705 ACR917697:ACT917705 AMN917697:AMP917705 AWJ917697:AWL917705 BGF917697:BGH917705 BQB917697:BQD917705 BZX917697:BZZ917705 CJT917697:CJV917705 CTP917697:CTR917705 DDL917697:DDN917705 DNH917697:DNJ917705 DXD917697:DXF917705 EGZ917697:EHB917705 EQV917697:EQX917705 FAR917697:FAT917705 FKN917697:FKP917705 FUJ917697:FUL917705 GEF917697:GEH917705 GOB917697:GOD917705 GXX917697:GXZ917705 HHT917697:HHV917705 HRP917697:HRR917705 IBL917697:IBN917705 ILH917697:ILJ917705 IVD917697:IVF917705 JEZ917697:JFB917705 JOV917697:JOX917705 JYR917697:JYT917705 KIN917697:KIP917705 KSJ917697:KSL917705 LCF917697:LCH917705 LMB917697:LMD917705 LVX917697:LVZ917705 MFT917697:MFV917705 MPP917697:MPR917705 MZL917697:MZN917705 NJH917697:NJJ917705 NTD917697:NTF917705 OCZ917697:ODB917705 OMV917697:OMX917705 OWR917697:OWT917705 PGN917697:PGP917705 PQJ917697:PQL917705 QAF917697:QAH917705 QKB917697:QKD917705 QTX917697:QTZ917705 RDT917697:RDV917705 RNP917697:RNR917705 RXL917697:RXN917705 SHH917697:SHJ917705 SRD917697:SRF917705 TAZ917697:TBB917705 TKV917697:TKX917705 TUR917697:TUT917705 UEN917697:UEP917705 UOJ917697:UOL917705 UYF917697:UYH917705 VIB917697:VID917705 VRX917697:VRZ917705 WBT917697:WBV917705 WLP917697:WLR917705 WVL917697:WVN917705 D983233:F983241 IZ983233:JB983241 SV983233:SX983241 ACR983233:ACT983241 AMN983233:AMP983241 AWJ983233:AWL983241 BGF983233:BGH983241 BQB983233:BQD983241 BZX983233:BZZ983241 CJT983233:CJV983241 CTP983233:CTR983241 DDL983233:DDN983241 DNH983233:DNJ983241 DXD983233:DXF983241 EGZ983233:EHB983241 EQV983233:EQX983241 FAR983233:FAT983241 FKN983233:FKP983241 FUJ983233:FUL983241 GEF983233:GEH983241 GOB983233:GOD983241 GXX983233:GXZ983241 HHT983233:HHV983241 HRP983233:HRR983241 IBL983233:IBN983241 ILH983233:ILJ983241 IVD983233:IVF983241 JEZ983233:JFB983241 JOV983233:JOX983241 JYR983233:JYT983241 KIN983233:KIP983241 KSJ983233:KSL983241 LCF983233:LCH983241 LMB983233:LMD983241 LVX983233:LVZ983241 MFT983233:MFV983241 MPP983233:MPR983241 MZL983233:MZN983241 NJH983233:NJJ983241 NTD983233:NTF983241 OCZ983233:ODB983241 OMV983233:OMX983241 OWR983233:OWT983241 PGN983233:PGP983241 PQJ983233:PQL983241 QAF983233:QAH983241 QKB983233:QKD983241 QTX983233:QTZ983241 RDT983233:RDV983241 RNP983233:RNR983241 RXL983233:RXN983241 SHH983233:SHJ983241 SRD983233:SRF983241 TAZ983233:TBB983241 TKV983233:TKX983241 TUR983233:TUT983241 UEN983233:UEP983241 UOJ983233:UOL983241 UYF983233:UYH983241 VIB983233:VID983241 VRX983233:VRZ983241 WBT983233:WBV983241 WLP983233:WLR983241 C126:F126">
      <formula1>$AU$117:$AU$120</formula1>
    </dataValidation>
    <dataValidation type="list" allowBlank="1" showInputMessage="1" showErrorMessage="1" sqref="C116:F125">
      <formula1>$AU$117:$AU$121</formula1>
    </dataValidation>
    <dataValidation type="list" allowBlank="1" showInputMessage="1" showErrorMessage="1" sqref="H46:L46">
      <formula1>$BV$43:$BV$69</formula1>
    </dataValidation>
    <dataValidation type="list" allowBlank="1" showInputMessage="1" showErrorMessage="1" sqref="L44:P44">
      <formula1>$BQ$43:$BQ$91</formula1>
    </dataValidation>
    <dataValidation type="list" allowBlank="1" showInputMessage="1" showErrorMessage="1" sqref="C167:G176">
      <formula1>$AS$167:$AS$172</formula1>
    </dataValidation>
    <dataValidation type="list" allowBlank="1" showInputMessage="1" showErrorMessage="1" sqref="WVP983186:WVP983187 H53 WLT983186:WLT983187 WBX983186:WBX983187 VSB983186:VSB983187 VIF983186:VIF983187 UYJ983186:UYJ983187 UON983186:UON983187 UER983186:UER983187 TUV983186:TUV983187 TKZ983186:TKZ983187 TBD983186:TBD983187 SRH983186:SRH983187 SHL983186:SHL983187 RXP983186:RXP983187 RNT983186:RNT983187 RDX983186:RDX983187 QUB983186:QUB983187 QKF983186:QKF983187 QAJ983186:QAJ983187 PQN983186:PQN983187 PGR983186:PGR983187 OWV983186:OWV983187 OMZ983186:OMZ983187 ODD983186:ODD983187 NTH983186:NTH983187 NJL983186:NJL983187 MZP983186:MZP983187 MPT983186:MPT983187 MFX983186:MFX983187 LWB983186:LWB983187 LMF983186:LMF983187 LCJ983186:LCJ983187 KSN983186:KSN983187 KIR983186:KIR983187 JYV983186:JYV983187 JOZ983186:JOZ983187 JFD983186:JFD983187 IVH983186:IVH983187 ILL983186:ILL983187 IBP983186:IBP983187 HRT983186:HRT983187 HHX983186:HHX983187 GYB983186:GYB983187 GOF983186:GOF983187 GEJ983186:GEJ983187 FUN983186:FUN983187 FKR983186:FKR983187 FAV983186:FAV983187 EQZ983186:EQZ983187 EHD983186:EHD983187 DXH983186:DXH983187 DNL983186:DNL983187 DDP983186:DDP983187 CTT983186:CTT983187 CJX983186:CJX983187 CAB983186:CAB983187 BQF983186:BQF983187 BGJ983186:BGJ983187 AWN983186:AWN983187 AMR983186:AMR983187 ACV983186:ACV983187 SZ983186:SZ983187 JD983186:JD983187 H983186:H983187 WVP917650:WVP917651 WLT917650:WLT917651 WBX917650:WBX917651 VSB917650:VSB917651 VIF917650:VIF917651 UYJ917650:UYJ917651 UON917650:UON917651 UER917650:UER917651 TUV917650:TUV917651 TKZ917650:TKZ917651 TBD917650:TBD917651 SRH917650:SRH917651 SHL917650:SHL917651 RXP917650:RXP917651 RNT917650:RNT917651 RDX917650:RDX917651 QUB917650:QUB917651 QKF917650:QKF917651 QAJ917650:QAJ917651 PQN917650:PQN917651 PGR917650:PGR917651 OWV917650:OWV917651 OMZ917650:OMZ917651 ODD917650:ODD917651 NTH917650:NTH917651 NJL917650:NJL917651 MZP917650:MZP917651 MPT917650:MPT917651 MFX917650:MFX917651 LWB917650:LWB917651 LMF917650:LMF917651 LCJ917650:LCJ917651 KSN917650:KSN917651 KIR917650:KIR917651 JYV917650:JYV917651 JOZ917650:JOZ917651 JFD917650:JFD917651 IVH917650:IVH917651 ILL917650:ILL917651 IBP917650:IBP917651 HRT917650:HRT917651 HHX917650:HHX917651 GYB917650:GYB917651 GOF917650:GOF917651 GEJ917650:GEJ917651 FUN917650:FUN917651 FKR917650:FKR917651 FAV917650:FAV917651 EQZ917650:EQZ917651 EHD917650:EHD917651 DXH917650:DXH917651 DNL917650:DNL917651 DDP917650:DDP917651 CTT917650:CTT917651 CJX917650:CJX917651 CAB917650:CAB917651 BQF917650:BQF917651 BGJ917650:BGJ917651 AWN917650:AWN917651 AMR917650:AMR917651 ACV917650:ACV917651 SZ917650:SZ917651 JD917650:JD917651 H917650:H917651 WVP852114:WVP852115 WLT852114:WLT852115 WBX852114:WBX852115 VSB852114:VSB852115 VIF852114:VIF852115 UYJ852114:UYJ852115 UON852114:UON852115 UER852114:UER852115 TUV852114:TUV852115 TKZ852114:TKZ852115 TBD852114:TBD852115 SRH852114:SRH852115 SHL852114:SHL852115 RXP852114:RXP852115 RNT852114:RNT852115 RDX852114:RDX852115 QUB852114:QUB852115 QKF852114:QKF852115 QAJ852114:QAJ852115 PQN852114:PQN852115 PGR852114:PGR852115 OWV852114:OWV852115 OMZ852114:OMZ852115 ODD852114:ODD852115 NTH852114:NTH852115 NJL852114:NJL852115 MZP852114:MZP852115 MPT852114:MPT852115 MFX852114:MFX852115 LWB852114:LWB852115 LMF852114:LMF852115 LCJ852114:LCJ852115 KSN852114:KSN852115 KIR852114:KIR852115 JYV852114:JYV852115 JOZ852114:JOZ852115 JFD852114:JFD852115 IVH852114:IVH852115 ILL852114:ILL852115 IBP852114:IBP852115 HRT852114:HRT852115 HHX852114:HHX852115 GYB852114:GYB852115 GOF852114:GOF852115 GEJ852114:GEJ852115 FUN852114:FUN852115 FKR852114:FKR852115 FAV852114:FAV852115 EQZ852114:EQZ852115 EHD852114:EHD852115 DXH852114:DXH852115 DNL852114:DNL852115 DDP852114:DDP852115 CTT852114:CTT852115 CJX852114:CJX852115 CAB852114:CAB852115 BQF852114:BQF852115 BGJ852114:BGJ852115 AWN852114:AWN852115 AMR852114:AMR852115 ACV852114:ACV852115 SZ852114:SZ852115 JD852114:JD852115 H852114:H852115 WVP786578:WVP786579 WLT786578:WLT786579 WBX786578:WBX786579 VSB786578:VSB786579 VIF786578:VIF786579 UYJ786578:UYJ786579 UON786578:UON786579 UER786578:UER786579 TUV786578:TUV786579 TKZ786578:TKZ786579 TBD786578:TBD786579 SRH786578:SRH786579 SHL786578:SHL786579 RXP786578:RXP786579 RNT786578:RNT786579 RDX786578:RDX786579 QUB786578:QUB786579 QKF786578:QKF786579 QAJ786578:QAJ786579 PQN786578:PQN786579 PGR786578:PGR786579 OWV786578:OWV786579 OMZ786578:OMZ786579 ODD786578:ODD786579 NTH786578:NTH786579 NJL786578:NJL786579 MZP786578:MZP786579 MPT786578:MPT786579 MFX786578:MFX786579 LWB786578:LWB786579 LMF786578:LMF786579 LCJ786578:LCJ786579 KSN786578:KSN786579 KIR786578:KIR786579 JYV786578:JYV786579 JOZ786578:JOZ786579 JFD786578:JFD786579 IVH786578:IVH786579 ILL786578:ILL786579 IBP786578:IBP786579 HRT786578:HRT786579 HHX786578:HHX786579 GYB786578:GYB786579 GOF786578:GOF786579 GEJ786578:GEJ786579 FUN786578:FUN786579 FKR786578:FKR786579 FAV786578:FAV786579 EQZ786578:EQZ786579 EHD786578:EHD786579 DXH786578:DXH786579 DNL786578:DNL786579 DDP786578:DDP786579 CTT786578:CTT786579 CJX786578:CJX786579 CAB786578:CAB786579 BQF786578:BQF786579 BGJ786578:BGJ786579 AWN786578:AWN786579 AMR786578:AMR786579 ACV786578:ACV786579 SZ786578:SZ786579 JD786578:JD786579 H786578:H786579 WVP721042:WVP721043 WLT721042:WLT721043 WBX721042:WBX721043 VSB721042:VSB721043 VIF721042:VIF721043 UYJ721042:UYJ721043 UON721042:UON721043 UER721042:UER721043 TUV721042:TUV721043 TKZ721042:TKZ721043 TBD721042:TBD721043 SRH721042:SRH721043 SHL721042:SHL721043 RXP721042:RXP721043 RNT721042:RNT721043 RDX721042:RDX721043 QUB721042:QUB721043 QKF721042:QKF721043 QAJ721042:QAJ721043 PQN721042:PQN721043 PGR721042:PGR721043 OWV721042:OWV721043 OMZ721042:OMZ721043 ODD721042:ODD721043 NTH721042:NTH721043 NJL721042:NJL721043 MZP721042:MZP721043 MPT721042:MPT721043 MFX721042:MFX721043 LWB721042:LWB721043 LMF721042:LMF721043 LCJ721042:LCJ721043 KSN721042:KSN721043 KIR721042:KIR721043 JYV721042:JYV721043 JOZ721042:JOZ721043 JFD721042:JFD721043 IVH721042:IVH721043 ILL721042:ILL721043 IBP721042:IBP721043 HRT721042:HRT721043 HHX721042:HHX721043 GYB721042:GYB721043 GOF721042:GOF721043 GEJ721042:GEJ721043 FUN721042:FUN721043 FKR721042:FKR721043 FAV721042:FAV721043 EQZ721042:EQZ721043 EHD721042:EHD721043 DXH721042:DXH721043 DNL721042:DNL721043 DDP721042:DDP721043 CTT721042:CTT721043 CJX721042:CJX721043 CAB721042:CAB721043 BQF721042:BQF721043 BGJ721042:BGJ721043 AWN721042:AWN721043 AMR721042:AMR721043 ACV721042:ACV721043 SZ721042:SZ721043 JD721042:JD721043 H721042:H721043 WVP655506:WVP655507 WLT655506:WLT655507 WBX655506:WBX655507 VSB655506:VSB655507 VIF655506:VIF655507 UYJ655506:UYJ655507 UON655506:UON655507 UER655506:UER655507 TUV655506:TUV655507 TKZ655506:TKZ655507 TBD655506:TBD655507 SRH655506:SRH655507 SHL655506:SHL655507 RXP655506:RXP655507 RNT655506:RNT655507 RDX655506:RDX655507 QUB655506:QUB655507 QKF655506:QKF655507 QAJ655506:QAJ655507 PQN655506:PQN655507 PGR655506:PGR655507 OWV655506:OWV655507 OMZ655506:OMZ655507 ODD655506:ODD655507 NTH655506:NTH655507 NJL655506:NJL655507 MZP655506:MZP655507 MPT655506:MPT655507 MFX655506:MFX655507 LWB655506:LWB655507 LMF655506:LMF655507 LCJ655506:LCJ655507 KSN655506:KSN655507 KIR655506:KIR655507 JYV655506:JYV655507 JOZ655506:JOZ655507 JFD655506:JFD655507 IVH655506:IVH655507 ILL655506:ILL655507 IBP655506:IBP655507 HRT655506:HRT655507 HHX655506:HHX655507 GYB655506:GYB655507 GOF655506:GOF655507 GEJ655506:GEJ655507 FUN655506:FUN655507 FKR655506:FKR655507 FAV655506:FAV655507 EQZ655506:EQZ655507 EHD655506:EHD655507 DXH655506:DXH655507 DNL655506:DNL655507 DDP655506:DDP655507 CTT655506:CTT655507 CJX655506:CJX655507 CAB655506:CAB655507 BQF655506:BQF655507 BGJ655506:BGJ655507 AWN655506:AWN655507 AMR655506:AMR655507 ACV655506:ACV655507 SZ655506:SZ655507 JD655506:JD655507 H655506:H655507 WVP589970:WVP589971 WLT589970:WLT589971 WBX589970:WBX589971 VSB589970:VSB589971 VIF589970:VIF589971 UYJ589970:UYJ589971 UON589970:UON589971 UER589970:UER589971 TUV589970:TUV589971 TKZ589970:TKZ589971 TBD589970:TBD589971 SRH589970:SRH589971 SHL589970:SHL589971 RXP589970:RXP589971 RNT589970:RNT589971 RDX589970:RDX589971 QUB589970:QUB589971 QKF589970:QKF589971 QAJ589970:QAJ589971 PQN589970:PQN589971 PGR589970:PGR589971 OWV589970:OWV589971 OMZ589970:OMZ589971 ODD589970:ODD589971 NTH589970:NTH589971 NJL589970:NJL589971 MZP589970:MZP589971 MPT589970:MPT589971 MFX589970:MFX589971 LWB589970:LWB589971 LMF589970:LMF589971 LCJ589970:LCJ589971 KSN589970:KSN589971 KIR589970:KIR589971 JYV589970:JYV589971 JOZ589970:JOZ589971 JFD589970:JFD589971 IVH589970:IVH589971 ILL589970:ILL589971 IBP589970:IBP589971 HRT589970:HRT589971 HHX589970:HHX589971 GYB589970:GYB589971 GOF589970:GOF589971 GEJ589970:GEJ589971 FUN589970:FUN589971 FKR589970:FKR589971 FAV589970:FAV589971 EQZ589970:EQZ589971 EHD589970:EHD589971 DXH589970:DXH589971 DNL589970:DNL589971 DDP589970:DDP589971 CTT589970:CTT589971 CJX589970:CJX589971 CAB589970:CAB589971 BQF589970:BQF589971 BGJ589970:BGJ589971 AWN589970:AWN589971 AMR589970:AMR589971 ACV589970:ACV589971 SZ589970:SZ589971 JD589970:JD589971 H589970:H589971 WVP524434:WVP524435 WLT524434:WLT524435 WBX524434:WBX524435 VSB524434:VSB524435 VIF524434:VIF524435 UYJ524434:UYJ524435 UON524434:UON524435 UER524434:UER524435 TUV524434:TUV524435 TKZ524434:TKZ524435 TBD524434:TBD524435 SRH524434:SRH524435 SHL524434:SHL524435 RXP524434:RXP524435 RNT524434:RNT524435 RDX524434:RDX524435 QUB524434:QUB524435 QKF524434:QKF524435 QAJ524434:QAJ524435 PQN524434:PQN524435 PGR524434:PGR524435 OWV524434:OWV524435 OMZ524434:OMZ524435 ODD524434:ODD524435 NTH524434:NTH524435 NJL524434:NJL524435 MZP524434:MZP524435 MPT524434:MPT524435 MFX524434:MFX524435 LWB524434:LWB524435 LMF524434:LMF524435 LCJ524434:LCJ524435 KSN524434:KSN524435 KIR524434:KIR524435 JYV524434:JYV524435 JOZ524434:JOZ524435 JFD524434:JFD524435 IVH524434:IVH524435 ILL524434:ILL524435 IBP524434:IBP524435 HRT524434:HRT524435 HHX524434:HHX524435 GYB524434:GYB524435 GOF524434:GOF524435 GEJ524434:GEJ524435 FUN524434:FUN524435 FKR524434:FKR524435 FAV524434:FAV524435 EQZ524434:EQZ524435 EHD524434:EHD524435 DXH524434:DXH524435 DNL524434:DNL524435 DDP524434:DDP524435 CTT524434:CTT524435 CJX524434:CJX524435 CAB524434:CAB524435 BQF524434:BQF524435 BGJ524434:BGJ524435 AWN524434:AWN524435 AMR524434:AMR524435 ACV524434:ACV524435 SZ524434:SZ524435 JD524434:JD524435 H524434:H524435 WVP458898:WVP458899 WLT458898:WLT458899 WBX458898:WBX458899 VSB458898:VSB458899 VIF458898:VIF458899 UYJ458898:UYJ458899 UON458898:UON458899 UER458898:UER458899 TUV458898:TUV458899 TKZ458898:TKZ458899 TBD458898:TBD458899 SRH458898:SRH458899 SHL458898:SHL458899 RXP458898:RXP458899 RNT458898:RNT458899 RDX458898:RDX458899 QUB458898:QUB458899 QKF458898:QKF458899 QAJ458898:QAJ458899 PQN458898:PQN458899 PGR458898:PGR458899 OWV458898:OWV458899 OMZ458898:OMZ458899 ODD458898:ODD458899 NTH458898:NTH458899 NJL458898:NJL458899 MZP458898:MZP458899 MPT458898:MPT458899 MFX458898:MFX458899 LWB458898:LWB458899 LMF458898:LMF458899 LCJ458898:LCJ458899 KSN458898:KSN458899 KIR458898:KIR458899 JYV458898:JYV458899 JOZ458898:JOZ458899 JFD458898:JFD458899 IVH458898:IVH458899 ILL458898:ILL458899 IBP458898:IBP458899 HRT458898:HRT458899 HHX458898:HHX458899 GYB458898:GYB458899 GOF458898:GOF458899 GEJ458898:GEJ458899 FUN458898:FUN458899 FKR458898:FKR458899 FAV458898:FAV458899 EQZ458898:EQZ458899 EHD458898:EHD458899 DXH458898:DXH458899 DNL458898:DNL458899 DDP458898:DDP458899 CTT458898:CTT458899 CJX458898:CJX458899 CAB458898:CAB458899 BQF458898:BQF458899 BGJ458898:BGJ458899 AWN458898:AWN458899 AMR458898:AMR458899 ACV458898:ACV458899 SZ458898:SZ458899 JD458898:JD458899 H458898:H458899 WVP393362:WVP393363 WLT393362:WLT393363 WBX393362:WBX393363 VSB393362:VSB393363 VIF393362:VIF393363 UYJ393362:UYJ393363 UON393362:UON393363 UER393362:UER393363 TUV393362:TUV393363 TKZ393362:TKZ393363 TBD393362:TBD393363 SRH393362:SRH393363 SHL393362:SHL393363 RXP393362:RXP393363 RNT393362:RNT393363 RDX393362:RDX393363 QUB393362:QUB393363 QKF393362:QKF393363 QAJ393362:QAJ393363 PQN393362:PQN393363 PGR393362:PGR393363 OWV393362:OWV393363 OMZ393362:OMZ393363 ODD393362:ODD393363 NTH393362:NTH393363 NJL393362:NJL393363 MZP393362:MZP393363 MPT393362:MPT393363 MFX393362:MFX393363 LWB393362:LWB393363 LMF393362:LMF393363 LCJ393362:LCJ393363 KSN393362:KSN393363 KIR393362:KIR393363 JYV393362:JYV393363 JOZ393362:JOZ393363 JFD393362:JFD393363 IVH393362:IVH393363 ILL393362:ILL393363 IBP393362:IBP393363 HRT393362:HRT393363 HHX393362:HHX393363 GYB393362:GYB393363 GOF393362:GOF393363 GEJ393362:GEJ393363 FUN393362:FUN393363 FKR393362:FKR393363 FAV393362:FAV393363 EQZ393362:EQZ393363 EHD393362:EHD393363 DXH393362:DXH393363 DNL393362:DNL393363 DDP393362:DDP393363 CTT393362:CTT393363 CJX393362:CJX393363 CAB393362:CAB393363 BQF393362:BQF393363 BGJ393362:BGJ393363 AWN393362:AWN393363 AMR393362:AMR393363 ACV393362:ACV393363 SZ393362:SZ393363 JD393362:JD393363 H393362:H393363 WVP327826:WVP327827 WLT327826:WLT327827 WBX327826:WBX327827 VSB327826:VSB327827 VIF327826:VIF327827 UYJ327826:UYJ327827 UON327826:UON327827 UER327826:UER327827 TUV327826:TUV327827 TKZ327826:TKZ327827 TBD327826:TBD327827 SRH327826:SRH327827 SHL327826:SHL327827 RXP327826:RXP327827 RNT327826:RNT327827 RDX327826:RDX327827 QUB327826:QUB327827 QKF327826:QKF327827 QAJ327826:QAJ327827 PQN327826:PQN327827 PGR327826:PGR327827 OWV327826:OWV327827 OMZ327826:OMZ327827 ODD327826:ODD327827 NTH327826:NTH327827 NJL327826:NJL327827 MZP327826:MZP327827 MPT327826:MPT327827 MFX327826:MFX327827 LWB327826:LWB327827 LMF327826:LMF327827 LCJ327826:LCJ327827 KSN327826:KSN327827 KIR327826:KIR327827 JYV327826:JYV327827 JOZ327826:JOZ327827 JFD327826:JFD327827 IVH327826:IVH327827 ILL327826:ILL327827 IBP327826:IBP327827 HRT327826:HRT327827 HHX327826:HHX327827 GYB327826:GYB327827 GOF327826:GOF327827 GEJ327826:GEJ327827 FUN327826:FUN327827 FKR327826:FKR327827 FAV327826:FAV327827 EQZ327826:EQZ327827 EHD327826:EHD327827 DXH327826:DXH327827 DNL327826:DNL327827 DDP327826:DDP327827 CTT327826:CTT327827 CJX327826:CJX327827 CAB327826:CAB327827 BQF327826:BQF327827 BGJ327826:BGJ327827 AWN327826:AWN327827 AMR327826:AMR327827 ACV327826:ACV327827 SZ327826:SZ327827 JD327826:JD327827 H327826:H327827 WVP262290:WVP262291 WLT262290:WLT262291 WBX262290:WBX262291 VSB262290:VSB262291 VIF262290:VIF262291 UYJ262290:UYJ262291 UON262290:UON262291 UER262290:UER262291 TUV262290:TUV262291 TKZ262290:TKZ262291 TBD262290:TBD262291 SRH262290:SRH262291 SHL262290:SHL262291 RXP262290:RXP262291 RNT262290:RNT262291 RDX262290:RDX262291 QUB262290:QUB262291 QKF262290:QKF262291 QAJ262290:QAJ262291 PQN262290:PQN262291 PGR262290:PGR262291 OWV262290:OWV262291 OMZ262290:OMZ262291 ODD262290:ODD262291 NTH262290:NTH262291 NJL262290:NJL262291 MZP262290:MZP262291 MPT262290:MPT262291 MFX262290:MFX262291 LWB262290:LWB262291 LMF262290:LMF262291 LCJ262290:LCJ262291 KSN262290:KSN262291 KIR262290:KIR262291 JYV262290:JYV262291 JOZ262290:JOZ262291 JFD262290:JFD262291 IVH262290:IVH262291 ILL262290:ILL262291 IBP262290:IBP262291 HRT262290:HRT262291 HHX262290:HHX262291 GYB262290:GYB262291 GOF262290:GOF262291 GEJ262290:GEJ262291 FUN262290:FUN262291 FKR262290:FKR262291 FAV262290:FAV262291 EQZ262290:EQZ262291 EHD262290:EHD262291 DXH262290:DXH262291 DNL262290:DNL262291 DDP262290:DDP262291 CTT262290:CTT262291 CJX262290:CJX262291 CAB262290:CAB262291 BQF262290:BQF262291 BGJ262290:BGJ262291 AWN262290:AWN262291 AMR262290:AMR262291 ACV262290:ACV262291 SZ262290:SZ262291 JD262290:JD262291 H262290:H262291 WVP196754:WVP196755 WLT196754:WLT196755 WBX196754:WBX196755 VSB196754:VSB196755 VIF196754:VIF196755 UYJ196754:UYJ196755 UON196754:UON196755 UER196754:UER196755 TUV196754:TUV196755 TKZ196754:TKZ196755 TBD196754:TBD196755 SRH196754:SRH196755 SHL196754:SHL196755 RXP196754:RXP196755 RNT196754:RNT196755 RDX196754:RDX196755 QUB196754:QUB196755 QKF196754:QKF196755 QAJ196754:QAJ196755 PQN196754:PQN196755 PGR196754:PGR196755 OWV196754:OWV196755 OMZ196754:OMZ196755 ODD196754:ODD196755 NTH196754:NTH196755 NJL196754:NJL196755 MZP196754:MZP196755 MPT196754:MPT196755 MFX196754:MFX196755 LWB196754:LWB196755 LMF196754:LMF196755 LCJ196754:LCJ196755 KSN196754:KSN196755 KIR196754:KIR196755 JYV196754:JYV196755 JOZ196754:JOZ196755 JFD196754:JFD196755 IVH196754:IVH196755 ILL196754:ILL196755 IBP196754:IBP196755 HRT196754:HRT196755 HHX196754:HHX196755 GYB196754:GYB196755 GOF196754:GOF196755 GEJ196754:GEJ196755 FUN196754:FUN196755 FKR196754:FKR196755 FAV196754:FAV196755 EQZ196754:EQZ196755 EHD196754:EHD196755 DXH196754:DXH196755 DNL196754:DNL196755 DDP196754:DDP196755 CTT196754:CTT196755 CJX196754:CJX196755 CAB196754:CAB196755 BQF196754:BQF196755 BGJ196754:BGJ196755 AWN196754:AWN196755 AMR196754:AMR196755 ACV196754:ACV196755 SZ196754:SZ196755 JD196754:JD196755 H196754:H196755 WVP131218:WVP131219 WLT131218:WLT131219 WBX131218:WBX131219 VSB131218:VSB131219 VIF131218:VIF131219 UYJ131218:UYJ131219 UON131218:UON131219 UER131218:UER131219 TUV131218:TUV131219 TKZ131218:TKZ131219 TBD131218:TBD131219 SRH131218:SRH131219 SHL131218:SHL131219 RXP131218:RXP131219 RNT131218:RNT131219 RDX131218:RDX131219 QUB131218:QUB131219 QKF131218:QKF131219 QAJ131218:QAJ131219 PQN131218:PQN131219 PGR131218:PGR131219 OWV131218:OWV131219 OMZ131218:OMZ131219 ODD131218:ODD131219 NTH131218:NTH131219 NJL131218:NJL131219 MZP131218:MZP131219 MPT131218:MPT131219 MFX131218:MFX131219 LWB131218:LWB131219 LMF131218:LMF131219 LCJ131218:LCJ131219 KSN131218:KSN131219 KIR131218:KIR131219 JYV131218:JYV131219 JOZ131218:JOZ131219 JFD131218:JFD131219 IVH131218:IVH131219 ILL131218:ILL131219 IBP131218:IBP131219 HRT131218:HRT131219 HHX131218:HHX131219 GYB131218:GYB131219 GOF131218:GOF131219 GEJ131218:GEJ131219 FUN131218:FUN131219 FKR131218:FKR131219 FAV131218:FAV131219 EQZ131218:EQZ131219 EHD131218:EHD131219 DXH131218:DXH131219 DNL131218:DNL131219 DDP131218:DDP131219 CTT131218:CTT131219 CJX131218:CJX131219 CAB131218:CAB131219 BQF131218:BQF131219 BGJ131218:BGJ131219 AWN131218:AWN131219 AMR131218:AMR131219 ACV131218:ACV131219 SZ131218:SZ131219 JD131218:JD131219 H131218:H131219 WVP65682:WVP65683 WLT65682:WLT65683 WBX65682:WBX65683 VSB65682:VSB65683 VIF65682:VIF65683 UYJ65682:UYJ65683 UON65682:UON65683 UER65682:UER65683 TUV65682:TUV65683 TKZ65682:TKZ65683 TBD65682:TBD65683 SRH65682:SRH65683 SHL65682:SHL65683 RXP65682:RXP65683 RNT65682:RNT65683 RDX65682:RDX65683 QUB65682:QUB65683 QKF65682:QKF65683 QAJ65682:QAJ65683 PQN65682:PQN65683 PGR65682:PGR65683 OWV65682:OWV65683 OMZ65682:OMZ65683 ODD65682:ODD65683 NTH65682:NTH65683 NJL65682:NJL65683 MZP65682:MZP65683 MPT65682:MPT65683 MFX65682:MFX65683 LWB65682:LWB65683 LMF65682:LMF65683 LCJ65682:LCJ65683 KSN65682:KSN65683 KIR65682:KIR65683 JYV65682:JYV65683 JOZ65682:JOZ65683 JFD65682:JFD65683 IVH65682:IVH65683 ILL65682:ILL65683 IBP65682:IBP65683 HRT65682:HRT65683 HHX65682:HHX65683 GYB65682:GYB65683 GOF65682:GOF65683 GEJ65682:GEJ65683 FUN65682:FUN65683 FKR65682:FKR65683 FAV65682:FAV65683 EQZ65682:EQZ65683 EHD65682:EHD65683 DXH65682:DXH65683 DNL65682:DNL65683 DDP65682:DDP65683 CTT65682:CTT65683 CJX65682:CJX65683 CAB65682:CAB65683 BQF65682:BQF65683 BGJ65682:BGJ65683 AWN65682:AWN65683 AMR65682:AMR65683 ACV65682:ACV65683 SZ65682:SZ65683 JD65682:JD65683 H65682:H65683 WVP53:WVP54 WLT53:WLT54 WBX53:WBX54 VSB53:VSB54 VIF53:VIF54 UYJ53:UYJ54 UON53:UON54 UER53:UER54 TUV53:TUV54 TKZ53:TKZ54 TBD53:TBD54 SRH53:SRH54 SHL53:SHL54 RXP53:RXP54 RNT53:RNT54 RDX53:RDX54 QUB53:QUB54 QKF53:QKF54 QAJ53:QAJ54 PQN53:PQN54 PGR53:PGR54 OWV53:OWV54 OMZ53:OMZ54 ODD53:ODD54 NTH53:NTH54 NJL53:NJL54 MZP53:MZP54 MPT53:MPT54 MFX53:MFX54 LWB53:LWB54 LMF53:LMF54 LCJ53:LCJ54 KSN53:KSN54 KIR53:KIR54 JYV53:JYV54 JOZ53:JOZ54 JFD53:JFD54 IVH53:IVH54 ILL53:ILL54 IBP53:IBP54 HRT53:HRT54 HHX53:HHX54 GYB53:GYB54 GOF53:GOF54 GEJ53:GEJ54 FUN53:FUN54 FKR53:FKR54 FAV53:FAV54 EQZ53:EQZ54 EHD53:EHD54 DXH53:DXH54 DNL53:DNL54 DDP53:DDP54 CTT53:CTT54 CJX53:CJX54 CAB53:CAB54 BQF53:BQF54 BGJ53:BGJ54 AWN53:AWN54 AMR53:AMR54 ACV53:ACV54 SZ53:SZ54 JD53:JD54">
      <formula1>$BA$38:$BA$50</formula1>
    </dataValidation>
  </dataValidations>
  <hyperlinks>
    <hyperlink ref="AD310" location="はじめに!A1" display="「はじめに」戻る"/>
    <hyperlink ref="AE7:AH7" location="はじめに!A1" display="はじめに戻る"/>
    <hyperlink ref="B1" location="はじめに!A1" display="はじめに戻る"/>
    <hyperlink ref="AE41:AH41" location="はじめに!A1" display="はじめに戻る"/>
    <hyperlink ref="AE74" location="はじめに!A1" display="はじめに戻る"/>
    <hyperlink ref="AE112" location="はじめに!A1" display="はじめに戻る"/>
    <hyperlink ref="AE132" location="はじめに!A1" display="はじめに戻る"/>
    <hyperlink ref="AE163" location="はじめに!A1" display="はじめに戻る"/>
    <hyperlink ref="AE180" location="はじめに!A1" display="はじめに戻る"/>
    <hyperlink ref="AE210" location="はじめに!A1" display="はじめに戻る"/>
    <hyperlink ref="AE247" location="はじめに!A1" display="はじめに戻る"/>
    <hyperlink ref="AE283" location="はじめに!A1" display="はじめに戻る"/>
    <hyperlink ref="AE346" location="はじめに!A1" display="はじめに戻る"/>
    <hyperlink ref="AE383" location="はじめに!A1" display="はじめに戻る"/>
    <hyperlink ref="AE419" location="はじめに!A1" display="はじめに戻る"/>
    <hyperlink ref="AE455" location="はじめに!A1" display="はじめに戻る"/>
    <hyperlink ref="AE490" location="はじめに!A1" display="はじめに戻る"/>
  </hyperlinks>
  <printOptions horizontalCentered="1"/>
  <pageMargins left="0.70866141732283472" right="0.70866141732283472" top="0.74803149606299213" bottom="0.74803149606299213" header="0.31496062992125984" footer="0.31496062992125984"/>
  <pageSetup paperSize="9" scale="95" orientation="portrait" horizontalDpi="300" verticalDpi="300" r:id="rId1"/>
  <rowBreaks count="15" manualBreakCount="15">
    <brk id="39" min="1" max="28" man="1"/>
    <brk id="70" min="1" max="28" man="1"/>
    <brk id="111" min="1" max="28" man="1"/>
    <brk id="130" min="1" max="28" man="1"/>
    <brk id="162" min="1" max="28" man="1"/>
    <brk id="178" min="1" max="28" man="1"/>
    <brk id="208" min="1" max="28" man="1"/>
    <brk id="246" min="1" max="28" man="1"/>
    <brk id="282" min="1" max="28" man="1"/>
    <brk id="308" min="1" max="28" man="1"/>
    <brk id="345" min="1" max="28" man="1"/>
    <brk id="381" min="1" max="28" man="1"/>
    <brk id="417" min="1" max="28" man="1"/>
    <brk id="453" min="1" max="28" man="1"/>
    <brk id="489" min="1" max="28" man="1"/>
  </rowBreaks>
  <ignoredErrors>
    <ignoredError sqref="C113 B41 B55 B9 C224 B209 C210 C243 C311 B310 C347" numberStoredAsText="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はじめに</vt:lpstr>
      <vt:lpstr>提出書類チェックシート</vt:lpstr>
      <vt:lpstr>書類内容チェックシート</vt:lpstr>
      <vt:lpstr>交付申請書（カガミ）</vt:lpstr>
      <vt:lpstr>交付申請書（本文）</vt:lpstr>
      <vt:lpstr>別紙1</vt:lpstr>
      <vt:lpstr>システム提案概要① </vt:lpstr>
      <vt:lpstr>システム提案概要②</vt:lpstr>
      <vt:lpstr>実施計画書1-9</vt:lpstr>
      <vt:lpstr>システム概念図</vt:lpstr>
      <vt:lpstr>別添2.エネルギー計量計画図</vt:lpstr>
      <vt:lpstr>別添3【新築】ＺＥＢ推進</vt:lpstr>
      <vt:lpstr>Ⅲ省エネ計算の根拠【新築】ＺＥＢ推進</vt:lpstr>
      <vt:lpstr>（別添4）【既築】ＺＥＢ化推進</vt:lpstr>
      <vt:lpstr>Ⅳエネ計算の根拠 【既築】(ＺＥＢ化推進) </vt:lpstr>
      <vt:lpstr>（別添5） 【既築】ＢＥＭＳ単独導入</vt:lpstr>
      <vt:lpstr>Ⅴ省エネ計算の根拠 【既築】ＢＥＭＳ単独導入</vt:lpstr>
      <vt:lpstr>4.工事概略予算書</vt:lpstr>
      <vt:lpstr>設備設置承諾書</vt:lpstr>
      <vt:lpstr>委任状</vt:lpstr>
      <vt:lpstr>交付申請書（カガミ） 【複数の場合】</vt:lpstr>
      <vt:lpstr>Sheet1</vt:lpstr>
      <vt:lpstr>'（別添4）【既築】ＺＥＢ化推進'!Print_Area</vt:lpstr>
      <vt:lpstr>'（別添5） 【既築】ＢＥＭＳ単独導入'!Print_Area</vt:lpstr>
      <vt:lpstr>'4.工事概略予算書'!Print_Area</vt:lpstr>
      <vt:lpstr>Ⅲ省エネ計算の根拠【新築】ＺＥＢ推進!Print_Area</vt:lpstr>
      <vt:lpstr>'Ⅳエネ計算の根拠 【既築】(ＺＥＢ化推進) '!Print_Area</vt:lpstr>
      <vt:lpstr>'Ⅴ省エネ計算の根拠 【既築】ＢＥＭＳ単独導入'!Print_Area</vt:lpstr>
      <vt:lpstr>システム概念図!Print_Area</vt:lpstr>
      <vt:lpstr>'システム提案概要① '!Print_Area</vt:lpstr>
      <vt:lpstr>システム提案概要②!Print_Area</vt:lpstr>
      <vt:lpstr>はじめに!Print_Area</vt:lpstr>
      <vt:lpstr>委任状!Print_Area</vt:lpstr>
      <vt:lpstr>'交付申請書（カガミ）'!Print_Area</vt:lpstr>
      <vt:lpstr>'交付申請書（カガミ） 【複数の場合】'!Print_Area</vt:lpstr>
      <vt:lpstr>'交付申請書（本文）'!Print_Area</vt:lpstr>
      <vt:lpstr>'実施計画書1-9'!Print_Area</vt:lpstr>
      <vt:lpstr>書類内容チェックシート!Print_Area</vt:lpstr>
      <vt:lpstr>設備設置承諾書!Print_Area</vt:lpstr>
      <vt:lpstr>提出書類チェックシート!Print_Area</vt:lpstr>
      <vt:lpstr>別紙1!Print_Area</vt:lpstr>
      <vt:lpstr>別添2.エネルギー計量計画図!Print_Area</vt:lpstr>
      <vt:lpstr>別添3【新築】ＺＥＢ推進!Print_Area</vt:lpstr>
      <vt:lpstr>'4.工事概略予算書'!Print_Titles</vt:lpstr>
      <vt:lpstr>書類内容チェックシート!Print_Titles</vt:lpstr>
      <vt:lpstr>提出書類チェックシート!Print_Titles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環境共創イニシアチブ</dc:creator>
  <cp:lastPrinted>2013-05-26T12:07:43Z</cp:lastPrinted>
  <dcterms:created xsi:type="dcterms:W3CDTF">2013-04-18T06:32:27Z</dcterms:created>
  <dcterms:modified xsi:type="dcterms:W3CDTF">2013-06-03T00:59:57Z</dcterms:modified>
</cp:coreProperties>
</file>